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85" yWindow="-15" windowWidth="9660" windowHeight="12135" tabRatio="948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25725"/>
</workbook>
</file>

<file path=xl/calcChain.xml><?xml version="1.0" encoding="utf-8"?>
<calcChain xmlns="http://schemas.openxmlformats.org/spreadsheetml/2006/main">
  <c r="O14" i="18"/>
  <c r="O13"/>
  <c r="O9"/>
  <c r="O8"/>
  <c r="K9" l="1"/>
  <c r="J9"/>
  <c r="J12"/>
  <c r="K12"/>
  <c r="K8"/>
  <c r="J8"/>
  <c r="J11"/>
  <c r="K11"/>
  <c r="P47" i="2" l="1"/>
  <c r="P43"/>
  <c r="P39"/>
  <c r="P50"/>
  <c r="P37" i="4"/>
  <c r="P39"/>
  <c r="P43"/>
  <c r="P47"/>
  <c r="P52"/>
  <c r="P48" i="2"/>
  <c r="P46"/>
  <c r="P44"/>
  <c r="P42"/>
  <c r="P40"/>
  <c r="P38"/>
  <c r="P51"/>
  <c r="P38" i="4"/>
  <c r="P40"/>
  <c r="P42"/>
  <c r="P44"/>
  <c r="P46"/>
  <c r="P48"/>
  <c r="P51"/>
  <c r="P37" i="2"/>
  <c r="P45"/>
  <c r="P41"/>
  <c r="P52"/>
  <c r="P41" i="4"/>
  <c r="P45"/>
  <c r="P50"/>
  <c r="G10" i="28"/>
  <c r="I12" i="26"/>
  <c r="M10" i="28"/>
  <c r="I13" i="27" l="1"/>
  <c r="O13"/>
  <c r="I14"/>
  <c r="O14"/>
  <c r="I15"/>
  <c r="O15"/>
  <c r="I16"/>
  <c r="O16"/>
  <c r="I17"/>
  <c r="O17"/>
  <c r="I18"/>
  <c r="O18"/>
  <c r="I19"/>
  <c r="O19"/>
  <c r="I20"/>
  <c r="O20"/>
  <c r="I21"/>
  <c r="O21"/>
  <c r="I22"/>
  <c r="O22"/>
  <c r="I12" l="1"/>
  <c r="O12"/>
  <c r="K25" i="17" l="1"/>
  <c r="F25"/>
  <c r="K24"/>
  <c r="F24"/>
  <c r="K23"/>
  <c r="F23"/>
  <c r="K22" l="1"/>
  <c r="F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K9"/>
  <c r="F9"/>
  <c r="I7"/>
  <c r="J25" l="1"/>
  <c r="J24"/>
  <c r="J23"/>
  <c r="J9"/>
  <c r="J10"/>
  <c r="J11"/>
  <c r="J16"/>
  <c r="J17"/>
  <c r="J18"/>
  <c r="J19"/>
  <c r="J20"/>
  <c r="J21"/>
  <c r="J22"/>
  <c r="J12"/>
  <c r="J13"/>
  <c r="J14"/>
  <c r="J15"/>
  <c r="G7"/>
  <c r="H25" l="1"/>
  <c r="H24"/>
  <c r="H23"/>
  <c r="H22"/>
  <c r="H21"/>
  <c r="H20"/>
  <c r="H19"/>
  <c r="H18"/>
  <c r="H17"/>
  <c r="H16"/>
  <c r="H11"/>
  <c r="H10"/>
  <c r="H9"/>
  <c r="H15"/>
  <c r="H14"/>
  <c r="H13"/>
  <c r="H12"/>
  <c r="J7"/>
  <c r="D7"/>
  <c r="B7"/>
  <c r="T21" i="30"/>
  <c r="R21"/>
  <c r="L21"/>
  <c r="J21"/>
  <c r="T20"/>
  <c r="R20"/>
  <c r="L20"/>
  <c r="J20"/>
  <c r="T19"/>
  <c r="R19"/>
  <c r="L19"/>
  <c r="J19"/>
  <c r="T18"/>
  <c r="R18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/>
  <c r="L12"/>
  <c r="J12"/>
  <c r="H7" i="17" l="1"/>
  <c r="C25"/>
  <c r="C24"/>
  <c r="C15"/>
  <c r="C14"/>
  <c r="C13"/>
  <c r="C23"/>
  <c r="C22"/>
  <c r="C21"/>
  <c r="C20"/>
  <c r="C19"/>
  <c r="C18"/>
  <c r="C17"/>
  <c r="C16"/>
  <c r="C11"/>
  <c r="C10"/>
  <c r="C9"/>
  <c r="E25"/>
  <c r="E23"/>
  <c r="E22"/>
  <c r="E21"/>
  <c r="E20"/>
  <c r="E19"/>
  <c r="E18"/>
  <c r="E17"/>
  <c r="E16"/>
  <c r="E11"/>
  <c r="E10"/>
  <c r="E9"/>
  <c r="E24"/>
  <c r="E15"/>
  <c r="E14"/>
  <c r="E13"/>
  <c r="E12"/>
  <c r="C12" s="1"/>
  <c r="F7"/>
  <c r="T21" i="29"/>
  <c r="R21"/>
  <c r="L21"/>
  <c r="J21"/>
  <c r="T20"/>
  <c r="R20"/>
  <c r="L20"/>
  <c r="J20"/>
  <c r="T19"/>
  <c r="R19"/>
  <c r="L19"/>
  <c r="J19"/>
  <c r="T18"/>
  <c r="K7" i="17" l="1"/>
  <c r="C7"/>
  <c r="E7"/>
  <c r="R18" i="29"/>
  <c r="L18"/>
  <c r="J18"/>
  <c r="T17"/>
  <c r="R17"/>
  <c r="L17"/>
  <c r="J17"/>
  <c r="T16"/>
  <c r="R16"/>
  <c r="L16"/>
  <c r="J16"/>
  <c r="T15"/>
  <c r="R15"/>
  <c r="L15"/>
  <c r="J15"/>
  <c r="T14"/>
  <c r="R14"/>
  <c r="L14"/>
  <c r="J14"/>
  <c r="T13"/>
  <c r="R13"/>
  <c r="L13"/>
  <c r="J13"/>
  <c r="T12"/>
  <c r="R12" l="1"/>
  <c r="L12"/>
  <c r="J12"/>
  <c r="K10" i="28" l="1"/>
  <c r="E10"/>
  <c r="O41" i="26"/>
  <c r="M41"/>
  <c r="I41"/>
  <c r="G41"/>
  <c r="O40"/>
  <c r="M40"/>
  <c r="I40"/>
  <c r="G40"/>
  <c r="O39"/>
  <c r="M39"/>
  <c r="I39"/>
  <c r="G39"/>
  <c r="O36"/>
  <c r="M36"/>
  <c r="I36"/>
  <c r="G36"/>
  <c r="O35"/>
  <c r="M35"/>
  <c r="I35"/>
  <c r="G35"/>
  <c r="O34"/>
  <c r="M34"/>
  <c r="I34"/>
  <c r="G34"/>
  <c r="O33"/>
  <c r="M33"/>
  <c r="I33"/>
  <c r="G33"/>
  <c r="O32"/>
  <c r="M32"/>
  <c r="I32"/>
  <c r="G32"/>
  <c r="O31"/>
  <c r="M31"/>
  <c r="I31"/>
  <c r="G31"/>
  <c r="O30"/>
  <c r="M30"/>
  <c r="I30"/>
  <c r="G30"/>
  <c r="O29"/>
  <c r="M29"/>
  <c r="I29"/>
  <c r="G29"/>
  <c r="O28"/>
  <c r="M28"/>
  <c r="I28"/>
  <c r="G28"/>
  <c r="O27"/>
  <c r="M27"/>
  <c r="I27"/>
  <c r="G27"/>
  <c r="O26"/>
  <c r="M26"/>
  <c r="I26"/>
  <c r="G26"/>
  <c r="O25"/>
  <c r="M25"/>
  <c r="I25"/>
  <c r="G25"/>
  <c r="K24"/>
  <c r="E24"/>
  <c r="O22"/>
  <c r="I22"/>
  <c r="O21"/>
  <c r="I21"/>
  <c r="O20"/>
  <c r="I20"/>
  <c r="O19"/>
  <c r="I19"/>
  <c r="O18"/>
  <c r="I18"/>
  <c r="O17"/>
  <c r="I17"/>
  <c r="O16"/>
  <c r="I16"/>
  <c r="O15"/>
  <c r="I15"/>
  <c r="O14"/>
  <c r="I14"/>
  <c r="O13"/>
  <c r="I13"/>
  <c r="O12"/>
  <c r="K10"/>
  <c r="E10"/>
  <c r="G24" l="1"/>
  <c r="M24"/>
  <c r="O41" i="27" l="1"/>
  <c r="M41"/>
  <c r="I41"/>
  <c r="G41"/>
  <c r="O40"/>
  <c r="M40"/>
  <c r="I40"/>
  <c r="G40"/>
  <c r="O39"/>
  <c r="M39"/>
  <c r="I39"/>
  <c r="G39" l="1"/>
  <c r="O36" l="1"/>
  <c r="M36"/>
  <c r="I36"/>
  <c r="G36"/>
  <c r="O35"/>
  <c r="M35"/>
  <c r="I35"/>
  <c r="G35"/>
  <c r="O34"/>
  <c r="M34"/>
  <c r="I34"/>
  <c r="G34"/>
  <c r="O33"/>
  <c r="M33"/>
  <c r="I33"/>
  <c r="G33"/>
  <c r="O32"/>
  <c r="M32"/>
  <c r="I32"/>
  <c r="G32"/>
  <c r="O31"/>
  <c r="M31"/>
  <c r="I31"/>
  <c r="G31"/>
  <c r="O30"/>
  <c r="M30"/>
  <c r="I30"/>
  <c r="G30"/>
  <c r="O29"/>
  <c r="M29"/>
  <c r="I29"/>
  <c r="G29"/>
  <c r="O28"/>
  <c r="M28"/>
  <c r="I28"/>
  <c r="G28"/>
  <c r="O27"/>
  <c r="M27"/>
  <c r="I27"/>
  <c r="G27"/>
  <c r="O26"/>
  <c r="M26"/>
  <c r="I26"/>
  <c r="G26"/>
  <c r="O25"/>
  <c r="M25"/>
  <c r="I25"/>
  <c r="G25"/>
  <c r="K24"/>
  <c r="E24"/>
  <c r="K10"/>
  <c r="E10"/>
  <c r="G24" l="1"/>
  <c r="M24"/>
  <c r="G30" i="16" l="1"/>
  <c r="G29"/>
  <c r="G18" l="1"/>
  <c r="G17"/>
  <c r="G23"/>
  <c r="G24"/>
  <c r="G10"/>
  <c r="G9"/>
  <c r="G12" l="1"/>
  <c r="G11"/>
  <c r="K21" l="1"/>
  <c r="K27"/>
  <c r="I30" l="1"/>
  <c r="I29"/>
  <c r="K28"/>
  <c r="I24"/>
  <c r="I23"/>
  <c r="K22"/>
  <c r="K15"/>
  <c r="I9"/>
  <c r="K9" s="1"/>
  <c r="I18"/>
  <c r="I17"/>
  <c r="K16"/>
  <c r="I10"/>
  <c r="I34" l="1"/>
  <c r="I35"/>
  <c r="K10"/>
  <c r="I12"/>
  <c r="I11"/>
  <c r="K32" l="1"/>
  <c r="G34" l="1"/>
  <c r="G35"/>
  <c r="K33"/>
  <c r="AI13" i="24" l="1"/>
  <c r="AA13"/>
  <c r="AE15" i="25"/>
  <c r="AA13"/>
  <c r="AG15" l="1"/>
  <c r="AC13"/>
  <c r="AG14"/>
  <c r="AE14"/>
  <c r="AK13"/>
  <c r="AO14"/>
  <c r="AO15"/>
  <c r="AM15"/>
  <c r="AG16"/>
  <c r="AE16"/>
  <c r="AO16"/>
  <c r="AM16"/>
  <c r="AG14" i="24"/>
  <c r="AC13"/>
  <c r="AE14"/>
  <c r="AO14"/>
  <c r="AK13"/>
  <c r="AM14"/>
  <c r="AG15"/>
  <c r="AE15"/>
  <c r="AO15"/>
  <c r="AM15"/>
  <c r="AG16"/>
  <c r="AE16"/>
  <c r="AO16"/>
  <c r="AM16"/>
  <c r="AM14" i="25"/>
  <c r="AI13"/>
  <c r="Q15" l="1"/>
  <c r="M13"/>
  <c r="Q16"/>
  <c r="O15"/>
  <c r="O16"/>
  <c r="K13" l="1"/>
  <c r="K13" i="24"/>
  <c r="O14"/>
  <c r="M13"/>
  <c r="Q14"/>
  <c r="O16"/>
  <c r="Q16"/>
  <c r="O14" i="25"/>
  <c r="Q15" i="24"/>
  <c r="O15"/>
  <c r="Q14" i="25"/>
  <c r="C25" i="24"/>
  <c r="C24"/>
  <c r="C23"/>
  <c r="C22"/>
  <c r="C21"/>
  <c r="C20"/>
  <c r="C19"/>
  <c r="C18"/>
  <c r="C17"/>
  <c r="C16"/>
  <c r="C15"/>
  <c r="C25" i="25"/>
  <c r="C24"/>
  <c r="C23"/>
  <c r="C22"/>
  <c r="C21"/>
  <c r="C20"/>
  <c r="C19"/>
  <c r="C18"/>
  <c r="C17"/>
  <c r="C16"/>
  <c r="C15"/>
  <c r="E16" i="24"/>
  <c r="Y14" i="25" l="1"/>
  <c r="W14"/>
  <c r="U13"/>
  <c r="E14"/>
  <c r="W16"/>
  <c r="Y16"/>
  <c r="E16"/>
  <c r="Y14" i="24"/>
  <c r="W14"/>
  <c r="S13" i="25"/>
  <c r="S13" i="24"/>
  <c r="Y15" i="25"/>
  <c r="W15"/>
  <c r="E15"/>
  <c r="W16" i="24"/>
  <c r="E14"/>
  <c r="C14"/>
  <c r="C13" s="1"/>
  <c r="C14" i="25"/>
  <c r="C13" s="1"/>
  <c r="Y15" i="24" l="1"/>
  <c r="W15"/>
  <c r="E15"/>
  <c r="E13" i="25"/>
  <c r="I14"/>
  <c r="G14"/>
  <c r="Y16" i="24"/>
  <c r="U13"/>
  <c r="E13"/>
  <c r="G14"/>
  <c r="I14"/>
  <c r="G15" i="25"/>
  <c r="I15"/>
  <c r="I16"/>
  <c r="G16"/>
  <c r="I15" i="24" l="1"/>
  <c r="G15" s="1"/>
  <c r="I16"/>
  <c r="G16" s="1"/>
  <c r="E24" i="28" l="1"/>
  <c r="K24" l="1"/>
  <c r="G24"/>
  <c r="M24" l="1"/>
</calcChain>
</file>

<file path=xl/sharedStrings.xml><?xml version="1.0" encoding="utf-8"?>
<sst xmlns="http://schemas.openxmlformats.org/spreadsheetml/2006/main" count="2936" uniqueCount="1096">
  <si>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</si>
  <si>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</si>
  <si>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</si>
  <si>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</si>
  <si>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</si>
  <si>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</si>
  <si>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</si>
  <si>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</si>
  <si>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</si>
  <si>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</si>
  <si>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</si>
  <si>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</si>
  <si>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</si>
  <si>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</si>
  <si>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</si>
  <si>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</si>
  <si>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</si>
  <si>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</si>
  <si>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</si>
  <si>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</si>
  <si>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</si>
  <si>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</si>
  <si>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</si>
  <si>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</si>
  <si>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</si>
  <si>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</si>
  <si>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</si>
  <si>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</si>
  <si>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</si>
  <si>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</si>
  <si>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</si>
  <si>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</si>
  <si>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</si>
  <si>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</si>
  <si>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</si>
  <si>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</si>
  <si>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</si>
  <si>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</si>
  <si>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</si>
  <si>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</si>
  <si>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</si>
  <si>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</si>
  <si>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</si>
  <si>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</si>
  <si>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</si>
  <si>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</si>
  <si>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</si>
  <si>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</si>
  <si>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</si>
  <si>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</si>
  <si>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</si>
  <si>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</si>
  <si>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</si>
  <si>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</si>
  <si>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</si>
  <si>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</si>
  <si>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</si>
  <si>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</si>
  <si>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</si>
  <si>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</si>
  <si>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</si>
  <si>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</si>
  <si>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</si>
  <si>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</si>
  <si>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</si>
  <si>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</si>
  <si>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</si>
  <si>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</si>
  <si>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</si>
  <si>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</si>
  <si>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</si>
  <si>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</si>
  <si>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</si>
  <si>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</si>
  <si>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</si>
  <si>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</si>
  <si>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</si>
  <si>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</si>
  <si>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</si>
  <si>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</si>
  <si>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</si>
  <si>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</si>
  <si>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</si>
  <si>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</si>
  <si>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</si>
  <si>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</si>
  <si>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</si>
  <si>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</si>
  <si>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</si>
  <si>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</si>
  <si>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</si>
  <si>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</si>
  <si>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</si>
  <si>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</si>
  <si>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</si>
  <si>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</si>
  <si>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</si>
  <si>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</si>
  <si>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</si>
  <si>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</si>
  <si>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</si>
  <si>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</si>
  <si>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</si>
  <si>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</si>
  <si>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</si>
  <si>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</si>
  <si>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</si>
  <si>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</si>
  <si>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</si>
  <si>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</si>
  <si>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</si>
  <si>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</si>
  <si>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</si>
  <si>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</si>
  <si>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</si>
  <si>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</si>
  <si>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</si>
  <si>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</si>
  <si>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</si>
  <si>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</si>
  <si>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</si>
  <si>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</si>
  <si>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</si>
  <si>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</si>
  <si>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</si>
  <si>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</si>
  <si>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</si>
  <si>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</si>
  <si>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</si>
  <si>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</si>
  <si>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</si>
  <si>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</si>
  <si>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</si>
  <si>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</si>
  <si>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</si>
  <si>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</si>
  <si>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</si>
  <si>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</si>
  <si>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</si>
  <si>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</si>
  <si>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</si>
  <si>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</si>
  <si>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</si>
  <si>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</si>
  <si>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</si>
  <si>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</si>
  <si>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</si>
  <si>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</si>
  <si>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</si>
  <si>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</si>
  <si>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</si>
  <si>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</si>
  <si>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</si>
  <si>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</si>
  <si>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</si>
  <si>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</si>
  <si>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</si>
  <si>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</si>
  <si>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</si>
  <si>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</si>
  <si>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</si>
  <si>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</si>
  <si>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</si>
  <si>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</si>
  <si>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</si>
  <si>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</si>
  <si>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</si>
  <si>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</si>
  <si>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</si>
  <si>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</si>
  <si>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</si>
  <si>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</si>
  <si>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</si>
  <si>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</si>
  <si>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</si>
  <si>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</si>
  <si>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</si>
  <si>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</si>
  <si>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</si>
  <si>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</si>
  <si>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</si>
  <si>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</si>
  <si>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</si>
  <si>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</si>
  <si>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</si>
  <si>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</si>
  <si>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REINO UNIDO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</si>
  <si>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</si>
  <si>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</si>
  <si>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</si>
  <si>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</si>
  <si>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</si>
  <si>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</si>
  <si>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</si>
  <si>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</si>
  <si>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</si>
  <si>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</si>
  <si>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</si>
  <si>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</si>
  <si>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</si>
  <si>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</si>
  <si>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</si>
  <si>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</si>
  <si>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</si>
  <si>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</si>
  <si>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</si>
  <si>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</si>
  <si>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</si>
  <si>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</si>
  <si>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</si>
  <si>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</si>
  <si>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</si>
  <si>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</si>
  <si>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</si>
  <si>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</si>
  <si>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</si>
  <si>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</si>
  <si>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</si>
  <si>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</si>
  <si>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</si>
  <si>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</si>
  <si>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</si>
  <si>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</si>
  <si>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</si>
  <si>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</si>
  <si>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</si>
  <si>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</si>
  <si>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</si>
  <si>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</si>
  <si>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</si>
  <si>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</si>
  <si>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</si>
  <si>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</si>
  <si>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</si>
  <si>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</si>
  <si>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</si>
  <si>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</si>
  <si>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</si>
  <si>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</si>
  <si>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</si>
  <si>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</si>
  <si>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</si>
  <si>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</si>
  <si>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</si>
  <si>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</si>
  <si>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</si>
  <si>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</si>
  <si>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</si>
  <si>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</si>
  <si>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</si>
  <si>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</si>
  <si>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</si>
  <si>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</si>
  <si>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</si>
  <si>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</si>
  <si>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</si>
  <si>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</si>
  <si>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</si>
  <si>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</si>
  <si>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</si>
  <si>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</si>
  <si>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</si>
  <si>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</si>
  <si>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</si>
  <si>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</si>
  <si>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</si>
  <si>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</si>
  <si>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</si>
  <si>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</si>
  <si>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</si>
  <si>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</si>
  <si>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</si>
  <si>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</si>
  <si>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</si>
  <si>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</si>
  <si>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</si>
  <si>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</si>
  <si>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</si>
  <si>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</si>
  <si>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</si>
  <si>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</si>
  <si>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</si>
  <si>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</si>
  <si>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</si>
  <si>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</si>
  <si>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</si>
  <si>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</si>
  <si>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</si>
  <si>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</si>
  <si>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</si>
  <si>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</si>
  <si>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</si>
  <si>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</si>
  <si>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</si>
  <si>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</si>
  <si>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</si>
  <si>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</si>
  <si>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</si>
  <si>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</si>
  <si>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</si>
  <si>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</si>
  <si>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</si>
  <si>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</si>
  <si>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</si>
  <si>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</si>
  <si>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</si>
  <si>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</si>
  <si>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</si>
  <si>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</si>
  <si>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</si>
  <si>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</si>
  <si>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</si>
  <si>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</si>
  <si>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</si>
  <si>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</si>
  <si>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</si>
  <si>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</si>
  <si>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</si>
  <si>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</si>
  <si>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</si>
  <si>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</si>
  <si>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</si>
  <si>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</si>
  <si>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</si>
  <si>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</si>
  <si>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</si>
  <si>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</si>
  <si>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</si>
  <si>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</si>
  <si>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</si>
  <si>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</si>
  <si>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</si>
  <si>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</si>
  <si>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</si>
  <si>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</si>
  <si>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</si>
  <si>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</si>
  <si>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</si>
  <si>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</si>
  <si>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</si>
  <si>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</si>
  <si>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</si>
  <si>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</si>
  <si>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</si>
  <si>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</si>
  <si>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</si>
  <si>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</si>
  <si>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</si>
  <si>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</si>
  <si>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</si>
  <si>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</si>
  <si>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</si>
  <si>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</si>
  <si>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</si>
  <si>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</si>
  <si>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</si>
  <si>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</si>
  <si>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</si>
  <si>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</si>
  <si>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</si>
  <si>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</si>
  <si>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</si>
  <si>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</si>
  <si>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</si>
  <si>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</si>
  <si>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</si>
  <si>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</si>
  <si>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</si>
  <si>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</si>
  <si>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</si>
  <si>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</si>
  <si>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</si>
  <si>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</si>
  <si>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</si>
  <si>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</si>
  <si>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</si>
  <si>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RU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</si>
  <si>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</si>
  <si>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</si>
  <si>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</si>
  <si>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</si>
  <si>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</si>
  <si>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</si>
  <si>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</si>
  <si>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</si>
  <si>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</si>
  <si>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</si>
  <si>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</si>
  <si>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</si>
  <si>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</si>
  <si>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</si>
  <si>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</si>
  <si>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</si>
  <si>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</si>
  <si>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</si>
  <si>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</si>
  <si>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</si>
  <si>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</si>
  <si>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</si>
  <si>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</si>
  <si>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</si>
  <si>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</si>
  <si>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</si>
  <si>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</si>
  <si>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</si>
  <si>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</si>
  <si>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</si>
  <si>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</si>
  <si>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</si>
  <si>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</si>
  <si>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</si>
  <si>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</si>
  <si>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</si>
  <si>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</si>
  <si>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</si>
  <si>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</si>
  <si>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</si>
  <si>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</si>
  <si>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</si>
  <si>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</si>
  <si>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</si>
  <si>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</si>
  <si>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</si>
  <si>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</si>
  <si>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</si>
  <si>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</si>
  <si>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</si>
  <si>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</si>
  <si>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</si>
  <si>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</si>
  <si>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</si>
  <si>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</si>
  <si>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</si>
  <si>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</si>
  <si>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</si>
  <si>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</si>
  <si>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</si>
  <si>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</si>
  <si>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</si>
  <si>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</si>
  <si>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</si>
  <si>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</si>
  <si>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</si>
  <si>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</si>
  <si>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</si>
  <si>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</si>
  <si>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</si>
  <si>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</si>
  <si>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</si>
  <si>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</si>
  <si>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</si>
  <si>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</si>
  <si>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</si>
  <si>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</si>
  <si>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</si>
  <si>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</si>
  <si>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</si>
  <si>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</si>
  <si>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</si>
  <si>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</si>
  <si>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</si>
  <si>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</si>
  <si>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</si>
  <si>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</si>
  <si>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</si>
  <si>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</si>
  <si>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</si>
  <si>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</si>
  <si>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</si>
  <si>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</si>
  <si>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</si>
  <si>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</si>
  <si>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</si>
  <si>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</si>
  <si>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</si>
  <si>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</si>
  <si>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</si>
  <si>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</si>
  <si>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</si>
  <si>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</si>
  <si>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</si>
  <si>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</si>
  <si>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</si>
  <si>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</si>
  <si>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</si>
  <si>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</si>
  <si>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</si>
  <si>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</si>
  <si>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</si>
  <si>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</si>
  <si>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</si>
  <si>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</si>
  <si>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</si>
  <si>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</si>
  <si>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</si>
  <si>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</si>
  <si>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</si>
  <si>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</si>
  <si>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</si>
  <si>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</si>
  <si>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</si>
  <si>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</si>
  <si>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</si>
  <si>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</si>
  <si>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</si>
  <si>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</si>
  <si>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</si>
  <si>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</si>
  <si>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</si>
  <si>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</si>
  <si>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</si>
  <si>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</si>
  <si>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</si>
  <si>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</si>
  <si>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</si>
  <si>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</si>
  <si>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</si>
  <si>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</si>
  <si>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</si>
  <si>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</si>
  <si>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</si>
  <si>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r>
      <t xml:space="preserve">Saldo sem </t>
    </r>
    <r>
      <rPr>
        <i/>
        <sz val="10"/>
        <rFont val="Tahoma"/>
        <family val="2"/>
      </rPr>
      <t xml:space="preserve">Combustíveis e Lubrificantes
</t>
    </r>
    <r>
      <rPr>
        <sz val="10"/>
        <rFont val="Tahoma"/>
        <family val="2"/>
      </rPr>
      <t>Trade Balance without</t>
    </r>
    <r>
      <rPr>
        <i/>
        <sz val="10"/>
        <rFont val="Tahoma"/>
        <family val="2"/>
      </rPr>
      <t xml:space="preserve"> Fuels and Lubricants</t>
    </r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</si>
  <si>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</si>
  <si>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</si>
  <si>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</si>
  <si>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</si>
  <si>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</si>
  <si>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</si>
  <si>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</si>
  <si>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</si>
  <si>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</si>
  <si>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</si>
  <si>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</si>
  <si>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</si>
  <si>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</si>
  <si>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</si>
  <si>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</si>
  <si>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</si>
  <si>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</si>
  <si>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</si>
  <si>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</si>
  <si>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</si>
  <si>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</si>
  <si>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</si>
  <si>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</si>
  <si>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</si>
  <si>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</si>
  <si>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</si>
  <si>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</si>
  <si>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</si>
  <si>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</si>
  <si>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</si>
  <si>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IMPORTAÇÕES - COMÉRCIO INTERNACIONAL POR PAÍSES 
</t>
    </r>
    <r>
      <rPr>
        <sz val="8"/>
        <rFont val="Tahoma"/>
        <family val="2"/>
      </rPr>
      <t>IMPORTS - INTERNATIONAL TRADE BY COUNTRIES</t>
    </r>
  </si>
  <si>
    <t>IRELAND</t>
  </si>
  <si>
    <t>ITALY</t>
  </si>
  <si>
    <t>LATVIA</t>
  </si>
  <si>
    <t>LITHUANIA</t>
  </si>
  <si>
    <t>LUXEMBOURG</t>
  </si>
  <si>
    <t>NETHERLANDS</t>
  </si>
  <si>
    <t>POLAND</t>
  </si>
  <si>
    <t>UNITED KINGDOM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</si>
  <si>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</si>
  <si>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</si>
  <si>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</si>
  <si>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</si>
  <si>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</si>
  <si>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</si>
  <si>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</si>
  <si>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</si>
  <si>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</si>
  <si>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</si>
  <si>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</si>
  <si>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</si>
  <si>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</si>
  <si>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</si>
  <si>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</si>
  <si>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</si>
  <si>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r>
      <t xml:space="preserve">EXPORTAÇÕES - COMÉRCIO INTERNACIONAL POR PAÍSES 
</t>
    </r>
    <r>
      <rPr>
        <sz val="8"/>
        <rFont val="Tahoma"/>
        <family val="2"/>
      </rPr>
      <t>EXPORTS - INTERNATIONAL TRADE BY COUNTRIES</t>
    </r>
  </si>
  <si>
    <t>IMPORTS - INTERNATIONAL TRADE BY BEC</t>
  </si>
  <si>
    <r>
      <t>Unidade/Unit: 10</t>
    </r>
    <r>
      <rPr>
        <vertAlign val="superscript"/>
        <sz val="7"/>
        <color theme="3"/>
        <rFont val="Tahoma"/>
        <family val="2"/>
      </rPr>
      <t>6</t>
    </r>
    <r>
      <rPr>
        <sz val="7"/>
        <color theme="3"/>
        <rFont val="Tahoma"/>
        <family val="2"/>
      </rPr>
      <t xml:space="preserve"> euros</t>
    </r>
  </si>
  <si>
    <r>
      <t>Unidade / Unit: 10</t>
    </r>
    <r>
      <rPr>
        <vertAlign val="superscript"/>
        <sz val="7"/>
        <color theme="3"/>
        <rFont val="Tahoma"/>
        <family val="2"/>
      </rPr>
      <t>6</t>
    </r>
    <r>
      <rPr>
        <sz val="7"/>
        <color theme="3"/>
        <rFont val="Tahoma"/>
        <family val="2"/>
      </rPr>
      <t xml:space="preserve"> euros</t>
    </r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</si>
  <si>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</si>
  <si>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</si>
  <si>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</si>
  <si>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</si>
  <si>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</si>
  <si>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</si>
  <si>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</si>
  <si>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</si>
  <si>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</si>
  <si>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</si>
  <si>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</si>
  <si>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</si>
  <si>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</si>
  <si>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</si>
  <si>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</si>
  <si>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</si>
  <si>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</si>
  <si>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</si>
  <si>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</si>
  <si>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</si>
  <si>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</si>
  <si>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</si>
  <si>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</si>
  <si>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</si>
  <si>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</si>
  <si>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</si>
  <si>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</si>
  <si>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</si>
  <si>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</si>
  <si>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</si>
  <si>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</si>
  <si>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</si>
  <si>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</si>
  <si>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</si>
  <si>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</si>
  <si>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</si>
  <si>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</si>
  <si>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</si>
  <si>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</si>
  <si>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</si>
  <si>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</si>
  <si>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</si>
  <si>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r>
      <t xml:space="preserve">IMPORTAÇÕES 
</t>
    </r>
    <r>
      <rPr>
        <sz val="8"/>
        <color theme="3"/>
        <rFont val="Tahoma"/>
        <family val="2"/>
      </rPr>
      <t>IMPORTS</t>
    </r>
  </si>
  <si>
    <r>
      <t xml:space="preserve">EXPORTAÇÕES 
</t>
    </r>
    <r>
      <rPr>
        <sz val="8"/>
        <color theme="3"/>
        <rFont val="Tahoma"/>
        <family val="2"/>
      </rPr>
      <t>EXPORTS</t>
    </r>
  </si>
  <si>
    <r>
      <t>10</t>
    </r>
    <r>
      <rPr>
        <b/>
        <vertAlign val="superscript"/>
        <sz val="8"/>
        <color theme="3"/>
        <rFont val="Tahoma"/>
        <family val="2"/>
      </rPr>
      <t xml:space="preserve">6 </t>
    </r>
    <r>
      <rPr>
        <b/>
        <sz val="8"/>
        <color theme="3"/>
        <rFont val="Tahoma"/>
        <family val="2"/>
      </rPr>
      <t>euros</t>
    </r>
  </si>
  <si>
    <r>
      <t xml:space="preserve">IMPORTAÇÕES - COMÉRCIO INTERNACIONAL POR CAPÍTULOS DA NC
</t>
    </r>
    <r>
      <rPr>
        <sz val="8"/>
        <rFont val="Tahoma"/>
        <family val="2"/>
      </rPr>
      <t>IMPORTS - INTERNATIONAL TRADE BY CN CHAPTERS</t>
    </r>
  </si>
  <si>
    <r>
      <t xml:space="preserve">EXPORTAÇÕES - COMÉRCIO INTERNACIONAL POR CAPÍTULOS DA NC
</t>
    </r>
    <r>
      <rPr>
        <sz val="8"/>
        <rFont val="Tahoma"/>
        <family val="2"/>
      </rPr>
      <t>EXPORTS - INTERNATIONAL TRADE BY CN CHAPTERS</t>
    </r>
  </si>
  <si>
    <r>
      <t xml:space="preserve">REPARTIÇÃO POR ZONAS ECONÓMICAS E PAÍSES DO COMÉRCIO INTERNACIONAL - TOTAL DO PAÍS 
</t>
    </r>
    <r>
      <rPr>
        <sz val="8"/>
        <rFont val="Tahoma"/>
        <family val="2"/>
      </rPr>
      <t>BREAKDOWN BY ECONOMIC ZONES AND COUNTRIES OF INTERNATIONAL TRADE - TOTAL COUNTRY</t>
    </r>
  </si>
  <si>
    <r>
      <t xml:space="preserve">EXPORTAÇÕES
</t>
    </r>
    <r>
      <rPr>
        <sz val="8"/>
        <color theme="3"/>
        <rFont val="Tahoma"/>
        <family val="2"/>
      </rPr>
      <t>EXPORTS</t>
    </r>
  </si>
  <si>
    <r>
      <t>10</t>
    </r>
    <r>
      <rPr>
        <b/>
        <vertAlign val="superscript"/>
        <sz val="8"/>
        <color theme="3"/>
        <rFont val="Tahoma"/>
        <family val="2"/>
      </rPr>
      <t>3</t>
    </r>
    <r>
      <rPr>
        <b/>
        <sz val="8"/>
        <color theme="3"/>
        <rFont val="Tahoma"/>
        <family val="2"/>
      </rPr>
      <t xml:space="preserve"> euros</t>
    </r>
  </si>
  <si>
    <r>
      <t xml:space="preserve">SALDO
</t>
    </r>
    <r>
      <rPr>
        <sz val="8"/>
        <color theme="3"/>
        <rFont val="Tahoma"/>
        <family val="2"/>
      </rPr>
      <t>TRADE BALANCE</t>
    </r>
  </si>
  <si>
    <t>ECONOMIC ZONES AND COUNTRIES OR STATISTICS TERRITORIES</t>
  </si>
  <si>
    <r>
      <t xml:space="preserve">RESULTADOS GLOBAIS
</t>
    </r>
    <r>
      <rPr>
        <sz val="9"/>
        <color theme="3"/>
        <rFont val="Tahoma"/>
        <family val="2"/>
      </rPr>
      <t>GLOBAL DATA</t>
    </r>
  </si>
  <si>
    <r>
      <t>10</t>
    </r>
    <r>
      <rPr>
        <b/>
        <vertAlign val="superscript"/>
        <sz val="9"/>
        <color theme="3"/>
        <rFont val="Tahoma"/>
        <family val="2"/>
      </rPr>
      <t>6</t>
    </r>
    <r>
      <rPr>
        <b/>
        <sz val="9"/>
        <color theme="3"/>
        <rFont val="Tahoma"/>
        <family val="2"/>
      </rPr>
      <t xml:space="preserve"> euros</t>
    </r>
  </si>
  <si>
    <r>
      <t xml:space="preserve">TAXA VARIAÇÃO </t>
    </r>
    <r>
      <rPr>
        <sz val="9"/>
        <color theme="3"/>
        <rFont val="Tahoma"/>
        <family val="2"/>
      </rPr>
      <t>GROWTH RATE</t>
    </r>
  </si>
  <si>
    <r>
      <rPr>
        <b/>
        <sz val="10"/>
        <color theme="4" tint="-0.499984740745262"/>
        <rFont val="Tahoma"/>
        <family val="2"/>
      </rPr>
      <t>RESULTADOS GLOBAIS</t>
    </r>
    <r>
      <rPr>
        <sz val="10"/>
        <color theme="4" tint="-0.499984740745262"/>
        <rFont val="Tahoma"/>
        <family val="2"/>
      </rPr>
      <t xml:space="preserve">
GLOBAL DATA</t>
    </r>
  </si>
  <si>
    <r>
      <t xml:space="preserve">INTERNACIONAL
</t>
    </r>
    <r>
      <rPr>
        <sz val="9"/>
        <color theme="3"/>
        <rFont val="Tahoma"/>
        <family val="2"/>
      </rPr>
      <t>INTERNATIONAL</t>
    </r>
  </si>
  <si>
    <r>
      <t xml:space="preserve">TAXA VARIAÇÃO
</t>
    </r>
    <r>
      <rPr>
        <sz val="9"/>
        <color theme="3"/>
        <rFont val="Tahoma"/>
        <family val="2"/>
      </rPr>
      <t>GROWTH RATE</t>
    </r>
  </si>
  <si>
    <r>
      <t xml:space="preserve">Homóloga
</t>
    </r>
    <r>
      <rPr>
        <sz val="9"/>
        <color theme="3"/>
        <rFont val="Tahoma"/>
        <family val="2"/>
      </rPr>
      <t>Year-on-year</t>
    </r>
  </si>
  <si>
    <r>
      <t xml:space="preserve">Mensal
</t>
    </r>
    <r>
      <rPr>
        <sz val="9"/>
        <color theme="3"/>
        <rFont val="Tahoma"/>
        <family val="2"/>
      </rPr>
      <t>Month-to-month</t>
    </r>
  </si>
  <si>
    <r>
      <t xml:space="preserve">TOTAL
</t>
    </r>
    <r>
      <rPr>
        <sz val="9"/>
        <color theme="3"/>
        <rFont val="Tahoma"/>
        <family val="2"/>
      </rPr>
      <t>TOTAL</t>
    </r>
  </si>
  <si>
    <r>
      <rPr>
        <b/>
        <sz val="10"/>
        <color theme="4" tint="-0.499984740745262"/>
        <rFont val="Tahoma"/>
        <family val="2"/>
      </rPr>
      <t xml:space="preserve">IMPORTAÇÕES
</t>
    </r>
    <r>
      <rPr>
        <sz val="10"/>
        <color theme="4" tint="-0.499984740745262"/>
        <rFont val="Tahoma"/>
        <family val="2"/>
      </rPr>
      <t>IMPORTS</t>
    </r>
  </si>
  <si>
    <r>
      <t xml:space="preserve">TAXA VARIAÇÃO (%)
</t>
    </r>
    <r>
      <rPr>
        <sz val="9"/>
        <color theme="3"/>
        <rFont val="Tahoma"/>
        <family val="2"/>
      </rPr>
      <t>GROWTH RATE (%)</t>
    </r>
  </si>
  <si>
    <r>
      <t>TAXA VARIAÇÃO (%)</t>
    </r>
    <r>
      <rPr>
        <sz val="9"/>
        <color theme="3"/>
        <rFont val="Tahoma"/>
        <family val="2"/>
      </rPr>
      <t xml:space="preserve">
GROWTH RATE (%)</t>
    </r>
  </si>
  <si>
    <r>
      <t xml:space="preserve">TOTAL SEM COMBUSTÍVEIS E LUBRIFICANTES
</t>
    </r>
    <r>
      <rPr>
        <sz val="9"/>
        <color theme="3"/>
        <rFont val="Tahoma"/>
        <family val="2"/>
      </rPr>
      <t>TOTAL EXCLUDING FUELS AND LUBRICANTS</t>
    </r>
  </si>
  <si>
    <r>
      <t xml:space="preserve">TOTAL TRIMESTRE TERMINADO EM:
</t>
    </r>
    <r>
      <rPr>
        <sz val="9"/>
        <color theme="3"/>
        <rFont val="Tahoma"/>
        <family val="2"/>
      </rPr>
      <t>TOTAL QUARTER ENDED IN:</t>
    </r>
  </si>
  <si>
    <r>
      <rPr>
        <b/>
        <sz val="10"/>
        <color theme="4" tint="-0.499984740745262"/>
        <rFont val="Tahoma"/>
        <family val="2"/>
      </rPr>
      <t xml:space="preserve">EXPORTAÇÕES
</t>
    </r>
    <r>
      <rPr>
        <sz val="10"/>
        <color theme="4" tint="-0.499984740745262"/>
        <rFont val="Tahoma"/>
        <family val="2"/>
      </rPr>
      <t>EXPORTS</t>
    </r>
  </si>
  <si>
    <r>
      <t xml:space="preserve">SALDO DA BALANÇA COMERCIAL
</t>
    </r>
    <r>
      <rPr>
        <sz val="10"/>
        <color theme="4" tint="-0.499984740745262"/>
        <rFont val="Tahoma"/>
        <family val="2"/>
      </rPr>
      <t>TRADE BALANCE</t>
    </r>
  </si>
  <si>
    <r>
      <t xml:space="preserve">Taxa de  Variação 
</t>
    </r>
    <r>
      <rPr>
        <sz val="8"/>
        <color theme="3"/>
        <rFont val="Tahoma"/>
        <family val="2"/>
      </rPr>
      <t>Growth Rate</t>
    </r>
  </si>
  <si>
    <r>
      <t xml:space="preserve">IMPORTAÇÕES E EXPORTAÇÕES DO COMÉRCIO INTERNACIONAL POR GRUPOS DE PRODUTOS
</t>
    </r>
    <r>
      <rPr>
        <sz val="8"/>
        <rFont val="Tahoma"/>
        <family val="2"/>
      </rPr>
      <t>IMPORTS AND EXPORTS OF INTERNATIONAL TRADE BY PRODUCT GROUPS</t>
    </r>
  </si>
  <si>
    <r>
      <rPr>
        <b/>
        <sz val="10"/>
        <color theme="4" tint="-0.499984740745262"/>
        <rFont val="Tahoma"/>
        <family val="2"/>
      </rPr>
      <t>IMPORTAÇÕES POR PAÍSES E ZONAS ECONÓMICAS</t>
    </r>
    <r>
      <rPr>
        <sz val="10"/>
        <color theme="4" tint="-0.499984740745262"/>
        <rFont val="Tahoma"/>
        <family val="2"/>
      </rPr>
      <t xml:space="preserve">
IMPORTS BY COUNTRIES AND ECONOMIC ZONES</t>
    </r>
  </si>
  <si>
    <r>
      <t xml:space="preserve">MÊS DE REFERÊNCIA
</t>
    </r>
    <r>
      <rPr>
        <sz val="9"/>
        <color theme="3"/>
        <rFont val="Tahoma"/>
        <family val="2"/>
      </rPr>
      <t>REFERENCE MONTH</t>
    </r>
  </si>
  <si>
    <r>
      <t xml:space="preserve">TRIMESTRE TERMINADO EM:
</t>
    </r>
    <r>
      <rPr>
        <sz val="9"/>
        <color theme="3"/>
        <rFont val="Tahoma"/>
        <family val="2"/>
      </rPr>
      <t>QUARTER ENDED IN:</t>
    </r>
  </si>
  <si>
    <r>
      <t xml:space="preserve">PAÍSES E ZONAS ECONÓMICAS
</t>
    </r>
    <r>
      <rPr>
        <sz val="9"/>
        <color theme="3"/>
        <rFont val="Tahoma"/>
        <family val="2"/>
      </rPr>
      <t>COUNTRIES AND ECONOMIC ZONES</t>
    </r>
  </si>
  <si>
    <r>
      <t xml:space="preserve">VARIAÇÃO
</t>
    </r>
    <r>
      <rPr>
        <sz val="9"/>
        <color theme="3"/>
        <rFont val="Tahoma"/>
        <family val="2"/>
      </rPr>
      <t>GROWTH</t>
    </r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</si>
  <si>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</si>
  <si>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</si>
  <si>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</si>
  <si>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</si>
  <si>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</si>
  <si>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</si>
  <si>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</si>
  <si>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</si>
  <si>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</si>
  <si>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RÚSSIA / RUSSIA</t>
  </si>
  <si>
    <r>
      <rPr>
        <b/>
        <sz val="10"/>
        <rFont val="Tahoma"/>
        <family val="2"/>
      </rPr>
      <t>TOTAL ZONA EURO</t>
    </r>
    <r>
      <rPr>
        <sz val="10"/>
        <rFont val="Tahoma"/>
        <family val="2"/>
      </rPr>
      <t xml:space="preserve">
TOTAL EURO ZONE</t>
    </r>
  </si>
  <si>
    <r>
      <rPr>
        <b/>
        <sz val="10"/>
        <rFont val="Tahoma"/>
        <family val="2"/>
      </rPr>
      <t>PRINCIPAIS PAÍSES FORNECEDORES EM 2019:</t>
    </r>
    <r>
      <rPr>
        <sz val="10"/>
        <rFont val="Tahoma"/>
        <family val="2"/>
      </rPr>
      <t xml:space="preserve">
MAIN PARTNER COUNTRIES IN 2019:</t>
    </r>
  </si>
  <si>
    <r>
      <rPr>
        <b/>
        <sz val="10"/>
        <rFont val="Tahoma"/>
        <family val="2"/>
      </rPr>
      <t xml:space="preserve">TOTAL UNIÃO EUROPEIA (28 ESTADOS-MEMBROS)
</t>
    </r>
    <r>
      <rPr>
        <sz val="10"/>
        <rFont val="Tahoma"/>
        <family val="2"/>
      </rPr>
      <t>TOTAL EUROPEAN UNION (28 MEMBERS STATES)</t>
    </r>
  </si>
  <si>
    <r>
      <t xml:space="preserve">TOTAL EXTRA-UE (28 ESTADOS-MEMBROS)
</t>
    </r>
    <r>
      <rPr>
        <sz val="10"/>
        <rFont val="Tahoma"/>
        <family val="2"/>
      </rPr>
      <t>TOTAL EXTRA-EU (28 MEMBERS STATES)</t>
    </r>
  </si>
  <si>
    <r>
      <rPr>
        <b/>
        <sz val="10"/>
        <rFont val="Tahoma"/>
        <family val="2"/>
      </rPr>
      <t xml:space="preserve">TOTAL UNIÃO EUROPEIA (27 ESTADOS-MEMBROS)
</t>
    </r>
    <r>
      <rPr>
        <sz val="10"/>
        <rFont val="Tahoma"/>
        <family val="2"/>
      </rPr>
      <t>TOTAL EUROPEAN UNION (27 MEMBERS STATES)</t>
    </r>
  </si>
  <si>
    <r>
      <rPr>
        <b/>
        <sz val="10"/>
        <rFont val="Tahoma"/>
        <family val="2"/>
      </rPr>
      <t xml:space="preserve">TOTAL EXTRA-UE (27 ESTADOS-MEMBROS)
</t>
    </r>
    <r>
      <rPr>
        <sz val="10"/>
        <rFont val="Tahoma"/>
        <family val="2"/>
      </rPr>
      <t>TOTAL EXTRA-EU (27 MEMBERS STATES)</t>
    </r>
  </si>
  <si>
    <r>
      <rPr>
        <b/>
        <sz val="10"/>
        <color theme="4" tint="-0.499984740745262"/>
        <rFont val="Tahoma"/>
        <family val="2"/>
      </rPr>
      <t>EXPORTAÇÕES POR PAÍSES E ZONAS ECONÓMICAS</t>
    </r>
    <r>
      <rPr>
        <sz val="10"/>
        <color theme="4" tint="-0.499984740745262"/>
        <rFont val="Tahoma"/>
        <family val="2"/>
      </rPr>
      <t xml:space="preserve">
EXPORTS BY COUNTRIES AND ECONOMIC ZONES</t>
    </r>
  </si>
  <si>
    <r>
      <rPr>
        <b/>
        <sz val="10"/>
        <rFont val="Tahoma"/>
        <family val="2"/>
      </rPr>
      <t>PRINCIPAIS PAÍSES CLIENTES EM 2019:</t>
    </r>
    <r>
      <rPr>
        <sz val="10"/>
        <rFont val="Tahoma"/>
        <family val="2"/>
      </rPr>
      <t xml:space="preserve">
MAIN PARTNER COUNTRIES IN 2019:</t>
    </r>
  </si>
  <si>
    <t>ANGOLA / ANGOLA</t>
  </si>
  <si>
    <r>
      <t xml:space="preserve">    INTRA UE28 </t>
    </r>
    <r>
      <rPr>
        <b/>
        <vertAlign val="superscript"/>
        <sz val="8"/>
        <rFont val="Tahoma"/>
        <family val="2"/>
      </rPr>
      <t>(1)</t>
    </r>
  </si>
  <si>
    <r>
      <t xml:space="preserve">    INTRA UE27 </t>
    </r>
    <r>
      <rPr>
        <b/>
        <vertAlign val="superscript"/>
        <sz val="8"/>
        <rFont val="Tahoma"/>
        <family val="2"/>
      </rPr>
      <t>(2)</t>
    </r>
  </si>
  <si>
    <r>
      <t xml:space="preserve">    EXTRA UE28 </t>
    </r>
    <r>
      <rPr>
        <b/>
        <vertAlign val="superscript"/>
        <sz val="8"/>
        <rFont val="Tahoma"/>
        <family val="2"/>
      </rPr>
      <t>(1)</t>
    </r>
  </si>
  <si>
    <r>
      <t xml:space="preserve">    EXTRA UE27 </t>
    </r>
    <r>
      <rPr>
        <b/>
        <vertAlign val="superscript"/>
        <sz val="8"/>
        <rFont val="Tahoma"/>
        <family val="2"/>
      </rPr>
      <t>(2)</t>
    </r>
  </si>
  <si>
    <r>
      <t xml:space="preserve">    INTRA EU28 </t>
    </r>
    <r>
      <rPr>
        <b/>
        <vertAlign val="superscript"/>
        <sz val="8"/>
        <rFont val="Tahoma"/>
        <family val="2"/>
      </rPr>
      <t>(1)</t>
    </r>
  </si>
  <si>
    <r>
      <t xml:space="preserve">    INTRA EU27 </t>
    </r>
    <r>
      <rPr>
        <b/>
        <vertAlign val="superscript"/>
        <sz val="8"/>
        <rFont val="Tahoma"/>
        <family val="2"/>
      </rPr>
      <t>(2)</t>
    </r>
  </si>
  <si>
    <r>
      <t xml:space="preserve">    EXTRA EU28 </t>
    </r>
    <r>
      <rPr>
        <b/>
        <vertAlign val="superscript"/>
        <sz val="8"/>
        <rFont val="Tahoma"/>
        <family val="2"/>
      </rPr>
      <t>(1)</t>
    </r>
  </si>
  <si>
    <r>
      <t xml:space="preserve">    EXTRA EU27 </t>
    </r>
    <r>
      <rPr>
        <b/>
        <vertAlign val="superscript"/>
        <sz val="8"/>
        <rFont val="Tahoma"/>
        <family val="2"/>
      </rPr>
      <t>(2)</t>
    </r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</si>
  <si>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</si>
  <si>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</si>
  <si>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</si>
  <si>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</si>
  <si>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</si>
  <si>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</si>
  <si>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</si>
  <si>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</si>
  <si>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</si>
  <si>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</si>
  <si>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</si>
  <si>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</si>
  <si>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</si>
  <si>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</si>
  <si>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</si>
  <si>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</si>
  <si>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r>
      <t xml:space="preserve">INTRA-UE (28 EM)
</t>
    </r>
    <r>
      <rPr>
        <sz val="9"/>
        <color theme="3"/>
        <rFont val="Tahoma"/>
        <family val="2"/>
      </rPr>
      <t>INTRA-EU (28 MS)</t>
    </r>
  </si>
  <si>
    <r>
      <t xml:space="preserve">EXTRA-UE (28 EM)
</t>
    </r>
    <r>
      <rPr>
        <sz val="9"/>
        <color theme="3"/>
        <rFont val="Tahoma"/>
        <family val="2"/>
      </rPr>
      <t>EXTRA-EU (28 MS)</t>
    </r>
  </si>
  <si>
    <t>INTRA-UE  (27 EM) / INTRA-EU (27 MS)</t>
  </si>
  <si>
    <t>EXTRA-UE (27 EM) / EXTRA-EU (27 MS)</t>
  </si>
  <si>
    <r>
      <t xml:space="preserve">INTRA-UE (27 EM)
</t>
    </r>
    <r>
      <rPr>
        <sz val="9"/>
        <color theme="3"/>
        <rFont val="Tahoma"/>
        <family val="2"/>
      </rPr>
      <t>INTRA-EU (27 MS)</t>
    </r>
  </si>
  <si>
    <r>
      <t xml:space="preserve">EXTRA-UE (27 EM)
</t>
    </r>
    <r>
      <rPr>
        <sz val="9"/>
        <color theme="3"/>
        <rFont val="Tahoma"/>
        <family val="2"/>
      </rPr>
      <t>EXTRA-EU (27 MS)</t>
    </r>
  </si>
  <si>
    <t>Período: JANEIRO A MARÇO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</si>
  <si>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</si>
  <si>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</si>
  <si>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</si>
  <si>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</si>
  <si>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</si>
  <si>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</si>
  <si>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</si>
  <si>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</si>
  <si>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</si>
  <si>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</si>
  <si>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EQUADOR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</si>
  <si>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</si>
  <si>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</si>
  <si>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</si>
  <si>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</si>
  <si>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</si>
  <si>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</si>
  <si>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Ə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</si>
  <si>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</si>
  <si>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</si>
  <si>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</si>
  <si>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</si>
  <si>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</si>
  <si>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</si>
  <si>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</si>
  <si>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</si>
  <si>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</si>
  <si>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</si>
  <si>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</si>
  <si>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</si>
  <si>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REPUBLICA BOSNIA E HERZEGOVINA</t>
  </si>
  <si>
    <t xml:space="preserve">      BIELORRUSSIA</t>
  </si>
  <si>
    <t xml:space="preserve">      ILHAS FAROE</t>
  </si>
  <si>
    <t xml:space="preserve">      GIBRALTAR</t>
  </si>
  <si>
    <t xml:space="preserve">      MOLDAVIA, REPUBLICA DA</t>
  </si>
  <si>
    <t xml:space="preserve">      MONTENEGRO</t>
  </si>
  <si>
    <t xml:space="preserve">      MACEDONIA, ANTIGA REPUBLICA JUGOSLA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</si>
  <si>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</si>
  <si>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</si>
  <si>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</si>
  <si>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</si>
  <si>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 (ESTADO DA CIDADE DO VATIC</t>
  </si>
  <si>
    <t>x</t>
  </si>
  <si>
    <t xml:space="preserve">      KOSOVO</t>
  </si>
  <si>
    <t xml:space="preserve">      SERVIA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</si>
  <si>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</si>
  <si>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</si>
  <si>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</si>
  <si>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</si>
  <si>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</si>
  <si>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REPUBLICA DEMOCRATICA CONGO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</si>
  <si>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</si>
  <si>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</si>
  <si>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</si>
  <si>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</si>
  <si>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</si>
  <si>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</si>
  <si>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</si>
  <si>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</si>
  <si>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</si>
  <si>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</si>
  <si>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</si>
  <si>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</si>
  <si>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</si>
  <si>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</si>
  <si>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</si>
  <si>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</si>
  <si>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</si>
  <si>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</si>
  <si>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</si>
  <si>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</si>
  <si>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</si>
  <si>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</si>
  <si>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</si>
  <si>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</si>
  <si>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SERRA LEOA</t>
  </si>
  <si>
    <t xml:space="preserve">      SENEGAL</t>
  </si>
  <si>
    <t xml:space="preserve">      SOMALIA</t>
  </si>
  <si>
    <t xml:space="preserve">      SUAZILANDIA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</si>
  <si>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</si>
  <si>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</si>
  <si>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</si>
  <si>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</si>
  <si>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</si>
  <si>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</si>
  <si>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</si>
  <si>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</si>
  <si>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</si>
  <si>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</si>
  <si>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</si>
  <si>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</si>
  <si>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</si>
  <si>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</si>
  <si>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</si>
  <si>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</si>
  <si>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</si>
  <si>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</si>
  <si>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</si>
  <si>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</si>
  <si>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</si>
  <si>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</si>
  <si>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</si>
  <si>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</si>
  <si>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</si>
  <si>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</si>
  <si>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</si>
  <si>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</si>
  <si>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</si>
  <si>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</si>
  <si>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</si>
  <si>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</si>
  <si>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</si>
  <si>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</si>
  <si>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</si>
  <si>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</si>
  <si>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</si>
  <si>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</si>
  <si>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</si>
  <si>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ILHAS CAIMAO</t>
  </si>
  <si>
    <t xml:space="preserve">      SANTA LUCIA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</si>
  <si>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</si>
  <si>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</si>
  <si>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</si>
  <si>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</si>
  <si>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</si>
  <si>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</si>
  <si>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</si>
  <si>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</si>
  <si>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</si>
  <si>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</si>
  <si>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</si>
  <si>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</si>
  <si>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</si>
  <si>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</si>
  <si>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</si>
  <si>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</si>
  <si>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</si>
  <si>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</si>
  <si>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</si>
  <si>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</si>
  <si>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BANGLADECHE</t>
  </si>
  <si>
    <t xml:space="preserve">      BAREM</t>
  </si>
  <si>
    <t xml:space="preserve">      BRUNEI DARUSSALAM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</si>
  <si>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</si>
  <si>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</si>
  <si>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</si>
  <si>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</si>
  <si>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</si>
  <si>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</si>
  <si>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</si>
  <si>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</si>
  <si>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REPUBLICA QUIRGUIZ</t>
  </si>
  <si>
    <t xml:space="preserve">      CAMBOJA</t>
  </si>
  <si>
    <t xml:space="preserve">      REPUBLICA DA COREIA</t>
  </si>
  <si>
    <t xml:space="preserve">      CAZAQUISTAO</t>
  </si>
  <si>
    <t xml:space="preserve">      LAOS, REPUBLICA DEMOCRATICA POPULAR</t>
  </si>
  <si>
    <t xml:space="preserve">      LIBANO</t>
  </si>
  <si>
    <t xml:space="preserve">      SRI LANCA</t>
  </si>
  <si>
    <t xml:space="preserve">      BIRMANIA/MIANMAR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</si>
  <si>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</si>
  <si>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</si>
  <si>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</si>
  <si>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</si>
  <si>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</si>
  <si>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</si>
  <si>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</si>
  <si>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</si>
  <si>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</si>
  <si>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</si>
  <si>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</si>
  <si>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</si>
  <si>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</si>
  <si>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</si>
  <si>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</si>
  <si>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</si>
  <si>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</si>
  <si>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</si>
  <si>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</si>
  <si>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</si>
  <si>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AUSTRALIA</t>
  </si>
  <si>
    <t xml:space="preserve">      FIJI</t>
  </si>
  <si>
    <t xml:space="preserve">      GUAME</t>
  </si>
  <si>
    <t xml:space="preserve">      QUIRIBATI</t>
  </si>
  <si>
    <t xml:space="preserve">      ILHAS MARSHALL</t>
  </si>
  <si>
    <t xml:space="preserve">      ILHAS MARIANAS DO NORTE</t>
  </si>
  <si>
    <t xml:space="preserve">      NOVA CALEDONIA</t>
  </si>
  <si>
    <t xml:space="preserve">      NOVA ZELANDIA</t>
  </si>
  <si>
    <t xml:space="preserve">      POLINESIA FRANCESA</t>
  </si>
  <si>
    <t xml:space="preserve">      PAPUA-NOVA GUINE</t>
  </si>
  <si>
    <t xml:space="preserve">      TERRITORIOS FRANCESES DO SUL</t>
  </si>
  <si>
    <t xml:space="preserve">      ILHAS MENORES DISTANTES ESTADOS UNI</t>
  </si>
  <si>
    <t xml:space="preserve">      SAMOA</t>
  </si>
  <si>
    <t>DIV. EXTRA UE</t>
  </si>
  <si>
    <t xml:space="preserve">      A. P. BORDO COM OS PAISES TERCEIROS</t>
  </si>
  <si>
    <t xml:space="preserve">      PAISES E TERRITO. ND P. TERCEIROS</t>
  </si>
  <si>
    <t>Period: JANUARY TO MARCH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</si>
  <si>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</si>
  <si>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</si>
  <si>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</si>
  <si>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</si>
  <si>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</si>
  <si>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</si>
  <si>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</si>
  <si>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</si>
  <si>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</si>
  <si>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ECUADOR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</si>
  <si>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</si>
  <si>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</si>
  <si>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</si>
  <si>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</si>
  <si>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</si>
  <si>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</si>
  <si>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</si>
  <si>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</si>
  <si>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</si>
  <si>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</si>
  <si>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</si>
  <si>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</si>
  <si>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</si>
  <si>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</si>
  <si>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</si>
  <si>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</si>
  <si>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</si>
  <si>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</si>
  <si>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</si>
  <si>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</si>
  <si>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</si>
  <si>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</si>
  <si>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</si>
  <si>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MACEDONIA, THE FORMER YUGOSLAV REPU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</si>
  <si>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</si>
  <si>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</si>
  <si>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</si>
  <si>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</si>
  <si>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 (VATICAN CITY STATE)</t>
  </si>
  <si>
    <t xml:space="preserve">     KOSOVO</t>
  </si>
  <si>
    <t xml:space="preserve">     SERBIA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</si>
  <si>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</si>
  <si>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</si>
  <si>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</si>
  <si>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</si>
  <si>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 THE</t>
  </si>
  <si>
    <t xml:space="preserve">     CENTRAL AFRICAN REPUBLIC</t>
  </si>
  <si>
    <t xml:space="preserve">     COTE D'IVOIRE</t>
  </si>
  <si>
    <t xml:space="preserve">     CAMEROON</t>
  </si>
  <si>
    <t xml:space="preserve">     DJIBOUTI</t>
  </si>
  <si>
    <t xml:space="preserve">     EGYPT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</si>
  <si>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</si>
  <si>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</si>
  <si>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</si>
  <si>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</si>
  <si>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</si>
  <si>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</si>
  <si>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</si>
  <si>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</si>
  <si>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</si>
  <si>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</si>
  <si>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</si>
  <si>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</si>
  <si>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</si>
  <si>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</si>
  <si>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</si>
  <si>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</si>
  <si>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</si>
  <si>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</si>
  <si>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</si>
  <si>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SIERRA LEONE</t>
  </si>
  <si>
    <t xml:space="preserve">     SENEGAL</t>
  </si>
  <si>
    <t xml:space="preserve">     SOMALIA</t>
  </si>
  <si>
    <t xml:space="preserve">     SWAZILAND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</si>
  <si>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</si>
  <si>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</si>
  <si>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</si>
  <si>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</si>
  <si>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</si>
  <si>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</si>
  <si>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</si>
  <si>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</si>
  <si>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</si>
  <si>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</si>
  <si>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</si>
  <si>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</si>
  <si>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</si>
  <si>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</si>
  <si>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</si>
  <si>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</si>
  <si>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</si>
  <si>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</si>
  <si>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</si>
  <si>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</si>
  <si>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</si>
  <si>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</si>
  <si>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</si>
  <si>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</si>
  <si>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</si>
  <si>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</si>
  <si>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</si>
  <si>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</si>
  <si>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</si>
  <si>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</si>
  <si>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</si>
  <si>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</si>
  <si>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</si>
  <si>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</si>
  <si>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</si>
  <si>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</si>
  <si>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</si>
  <si>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</si>
  <si>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CAYMAN ISLANDS</t>
  </si>
  <si>
    <t xml:space="preserve">     ST LUCIA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</si>
  <si>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</si>
  <si>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</si>
  <si>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</si>
  <si>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</si>
  <si>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</si>
  <si>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</si>
  <si>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</si>
  <si>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</si>
  <si>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</si>
  <si>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</si>
  <si>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</si>
  <si>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</si>
  <si>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</si>
  <si>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</si>
  <si>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</si>
  <si>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</si>
  <si>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</si>
  <si>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</si>
  <si>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</si>
  <si>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</si>
  <si>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</si>
  <si>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</si>
  <si>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</si>
  <si>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</si>
  <si>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</si>
  <si>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</si>
  <si>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</si>
  <si>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</si>
  <si>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</si>
  <si>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</si>
  <si>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KYRGYZ, REPUBLIC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</si>
  <si>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</si>
  <si>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</si>
  <si>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</si>
  <si>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</si>
  <si>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</si>
  <si>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</si>
  <si>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</si>
  <si>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</si>
  <si>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</si>
  <si>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</si>
  <si>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</si>
  <si>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</si>
  <si>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</si>
  <si>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</si>
  <si>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</si>
  <si>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PALESTINIAN TERRITORY, OCCUPIED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</si>
  <si>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</si>
  <si>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</si>
  <si>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</si>
  <si>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</si>
  <si>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</si>
  <si>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</si>
  <si>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</si>
  <si>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</si>
  <si>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</si>
  <si>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</si>
  <si>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</si>
  <si>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AUSTRALIA</t>
  </si>
  <si>
    <t xml:space="preserve">     FIJI</t>
  </si>
  <si>
    <t xml:space="preserve">     GUAM</t>
  </si>
  <si>
    <t xml:space="preserve">     KIRIBATI</t>
  </si>
  <si>
    <t xml:space="preserve">     MARSHALL ISLANDS</t>
  </si>
  <si>
    <t xml:space="preserve">     NORTHERN MARIANA ISLANDS</t>
  </si>
  <si>
    <t xml:space="preserve">     NEW CALEDONIA</t>
  </si>
  <si>
    <t xml:space="preserve">     NEW ZEALAND</t>
  </si>
  <si>
    <t xml:space="preserve">     FRENCH POLYNESIA</t>
  </si>
  <si>
    <t xml:space="preserve">     PAPUA NEW GUINEA</t>
  </si>
  <si>
    <t xml:space="preserve">     FRENCH SOUTHERN TERRITORIES</t>
  </si>
  <si>
    <t xml:space="preserve">     UNITED STATES MINOR OUTLYING ISLAND</t>
  </si>
  <si>
    <t xml:space="preserve">     SAMOA</t>
  </si>
  <si>
    <t>DIV. EXTRA EU</t>
  </si>
  <si>
    <t xml:space="preserve">     STORES AND PROVISIONS OF THIRD C. T</t>
  </si>
  <si>
    <t xml:space="preserve">     C. AND T. NOT DETERMINED (THIRD COU</t>
  </si>
  <si>
    <r>
      <t xml:space="preserve">JAN 2019 a MAR 2019
</t>
    </r>
    <r>
      <rPr>
        <sz val="9"/>
        <color theme="3"/>
        <rFont val="Tahoma"/>
        <family val="2"/>
      </rPr>
      <t>JAN 2019 to MAR 2019</t>
    </r>
  </si>
  <si>
    <r>
      <t xml:space="preserve">JAN 2020 a MAR 2020
</t>
    </r>
    <r>
      <rPr>
        <sz val="9"/>
        <color theme="3"/>
        <rFont val="Tahoma"/>
        <family val="2"/>
      </rPr>
      <t xml:space="preserve"> JAN 2020 to MAR 2020</t>
    </r>
  </si>
  <si>
    <r>
      <t xml:space="preserve">MAR 2020
</t>
    </r>
    <r>
      <rPr>
        <sz val="9"/>
        <color theme="3"/>
        <rFont val="Tahoma"/>
        <family val="2"/>
      </rPr>
      <t>MAR 2020</t>
    </r>
  </si>
  <si>
    <r>
      <t xml:space="preserve">MAR 2019
</t>
    </r>
    <r>
      <rPr>
        <sz val="9"/>
        <color theme="3"/>
        <rFont val="Tahoma"/>
        <family val="2"/>
      </rPr>
      <t>MAR 2019</t>
    </r>
  </si>
  <si>
    <t>Q016_ZN_ECON - REPARTIÇÃO POR ZONAS ECONÓMICAS E PAÍSES DO COMÉRCIO INTERNACIONAL - TOTAL DO PAÍS (retificado a 08/05/2020 às 17 horas)</t>
  </si>
  <si>
    <t>Q016_ZN_ECON - BREAKDOWN BY ECONOMIC ZONES AND COUNTRIES OF INTERNATIONAL TRADE - TOTAL COUNTRY (rectified on 08/05/2020 at 5:00 pm)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</si>
</sst>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b/>
      <sz val="10"/>
      <name val="Tahoma"/>
      <family val="2"/>
    </font>
    <font>
      <sz val="7"/>
      <color indexed="8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3"/>
      <name val="Tahoma"/>
      <family val="2"/>
    </font>
    <font>
      <b/>
      <sz val="9"/>
      <color theme="3"/>
      <name val="Tahoma"/>
      <family val="2"/>
    </font>
    <font>
      <sz val="7"/>
      <color theme="3"/>
      <name val="Tahoma"/>
      <family val="2"/>
    </font>
    <font>
      <b/>
      <sz val="7"/>
      <color theme="3"/>
      <name val="Tahoma"/>
      <family val="2"/>
    </font>
    <font>
      <b/>
      <sz val="8"/>
      <color theme="3"/>
      <name val="Tahoma"/>
      <family val="2"/>
    </font>
    <font>
      <b/>
      <sz val="8"/>
      <color theme="3"/>
      <name val="Arial"/>
      <family val="2"/>
    </font>
    <font>
      <sz val="10"/>
      <color theme="4" tint="-0.499984740745262"/>
      <name val="Tahoma"/>
      <family val="2"/>
    </font>
    <font>
      <i/>
      <sz val="10"/>
      <name val="Tahoma"/>
      <family val="2"/>
    </font>
    <font>
      <b/>
      <sz val="9"/>
      <color theme="4" tint="-0.499984740745262"/>
      <name val="Tahoma"/>
      <family val="2"/>
    </font>
    <font>
      <sz val="9"/>
      <name val="Tahoma"/>
      <family val="2"/>
    </font>
    <font>
      <b/>
      <vertAlign val="superscript"/>
      <sz val="9"/>
      <color theme="3"/>
      <name val="Tahoma"/>
      <family val="2"/>
    </font>
    <font>
      <u/>
      <sz val="9"/>
      <color indexed="12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sz val="8"/>
      <color theme="3"/>
      <name val="Tahoma"/>
      <family val="2"/>
    </font>
    <font>
      <sz val="9"/>
      <name val="Arial"/>
      <family val="2"/>
    </font>
    <font>
      <vertAlign val="superscript"/>
      <sz val="7"/>
      <color theme="3"/>
      <name val="Tahoma"/>
      <family val="2"/>
    </font>
    <font>
      <b/>
      <vertAlign val="superscript"/>
      <sz val="8"/>
      <color theme="3"/>
      <name val="Tahoma"/>
      <family val="2"/>
    </font>
    <font>
      <sz val="9"/>
      <color theme="3"/>
      <name val="Tahoma"/>
      <family val="2"/>
    </font>
    <font>
      <b/>
      <sz val="10"/>
      <color theme="4" tint="-0.499984740745262"/>
      <name val="Tahoma"/>
      <family val="2"/>
    </font>
    <font>
      <b/>
      <vertAlign val="superscript"/>
      <sz val="8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</fills>
  <borders count="2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18" fillId="0" borderId="0"/>
  </cellStyleXfs>
  <cellXfs count="285">
    <xf numFmtId="0" fontId="0" fillId="0" borderId="0" xfId="0"/>
    <xf numFmtId="0" fontId="3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2" applyFont="1" applyBorder="1"/>
    <xf numFmtId="0" fontId="4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8" fillId="2" borderId="0" xfId="0" applyFont="1" applyFill="1" applyBorder="1"/>
    <xf numFmtId="0" fontId="10" fillId="0" borderId="0" xfId="0" applyFont="1" applyBorder="1"/>
    <xf numFmtId="0" fontId="8" fillId="0" borderId="0" xfId="0" applyFont="1" applyFill="1" applyBorder="1"/>
    <xf numFmtId="0" fontId="11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1" fillId="0" borderId="0" xfId="0" applyFont="1" applyAlignment="1">
      <alignment vertical="center"/>
    </xf>
    <xf numFmtId="3" fontId="14" fillId="0" borderId="0" xfId="3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2" applyFont="1" applyBorder="1"/>
    <xf numFmtId="0" fontId="10" fillId="0" borderId="0" xfId="0" applyFont="1" applyBorder="1" applyAlignment="1">
      <alignment horizontal="center"/>
    </xf>
    <xf numFmtId="0" fontId="10" fillId="0" borderId="0" xfId="2" applyFont="1" applyBorder="1"/>
    <xf numFmtId="0" fontId="10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Alignment="1"/>
    <xf numFmtId="3" fontId="10" fillId="0" borderId="0" xfId="0" applyNumberFormat="1" applyFont="1" applyAlignment="1"/>
    <xf numFmtId="0" fontId="8" fillId="0" borderId="0" xfId="0" applyFont="1" applyFill="1"/>
    <xf numFmtId="0" fontId="11" fillId="2" borderId="0" xfId="0" applyNumberFormat="1" applyFont="1" applyFill="1" applyAlignment="1">
      <alignment horizontal="centerContinuous" vertical="center"/>
    </xf>
    <xf numFmtId="0" fontId="9" fillId="2" borderId="0" xfId="0" applyNumberFormat="1" applyFont="1" applyFill="1" applyAlignment="1">
      <alignment horizontal="left" vertical="center"/>
    </xf>
    <xf numFmtId="164" fontId="9" fillId="0" borderId="0" xfId="0" applyNumberFormat="1" applyFont="1"/>
    <xf numFmtId="0" fontId="11" fillId="2" borderId="0" xfId="0" quotePrefix="1" applyNumberFormat="1" applyFont="1" applyFill="1" applyAlignment="1">
      <alignment horizontal="left" vertical="center"/>
    </xf>
    <xf numFmtId="164" fontId="8" fillId="0" borderId="0" xfId="0" applyNumberFormat="1" applyFont="1"/>
    <xf numFmtId="0" fontId="11" fillId="2" borderId="0" xfId="0" applyFont="1" applyFill="1" applyAlignment="1">
      <alignment horizontal="right"/>
    </xf>
    <xf numFmtId="164" fontId="11" fillId="2" borderId="0" xfId="0" applyNumberFormat="1" applyFont="1" applyFill="1" applyAlignment="1"/>
    <xf numFmtId="164" fontId="11" fillId="2" borderId="0" xfId="0" applyNumberFormat="1" applyFont="1" applyFill="1"/>
    <xf numFmtId="0" fontId="11" fillId="2" borderId="0" xfId="0" applyNumberFormat="1" applyFont="1" applyFill="1" applyAlignment="1">
      <alignment horizontal="right"/>
    </xf>
    <xf numFmtId="0" fontId="11" fillId="2" borderId="0" xfId="0" applyNumberFormat="1" applyFont="1" applyFill="1" applyAlignment="1">
      <alignment horizontal="centerContinuous"/>
    </xf>
    <xf numFmtId="164" fontId="11" fillId="2" borderId="0" xfId="0" applyNumberFormat="1" applyFont="1" applyFill="1" applyAlignment="1">
      <alignment horizontal="centerContinuous"/>
    </xf>
    <xf numFmtId="0" fontId="9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 applyAlignment="1"/>
    <xf numFmtId="0" fontId="17" fillId="0" borderId="0" xfId="0" applyFont="1"/>
    <xf numFmtId="1" fontId="8" fillId="2" borderId="0" xfId="0" applyNumberFormat="1" applyFont="1" applyFill="1" applyBorder="1"/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0" fontId="8" fillId="2" borderId="0" xfId="0" quotePrefix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165" fontId="8" fillId="2" borderId="0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0" fontId="19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8" fillId="5" borderId="0" xfId="0" applyFont="1" applyFill="1" applyBorder="1"/>
    <xf numFmtId="164" fontId="8" fillId="5" borderId="0" xfId="0" applyNumberFormat="1" applyFont="1" applyFill="1" applyBorder="1"/>
    <xf numFmtId="165" fontId="8" fillId="5" borderId="0" xfId="0" applyNumberFormat="1" applyFont="1" applyFill="1" applyBorder="1"/>
    <xf numFmtId="0" fontId="8" fillId="5" borderId="0" xfId="0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horizontal="right"/>
    </xf>
    <xf numFmtId="0" fontId="8" fillId="7" borderId="0" xfId="0" applyFont="1" applyFill="1" applyBorder="1"/>
    <xf numFmtId="164" fontId="8" fillId="0" borderId="0" xfId="0" applyNumberFormat="1" applyFont="1" applyFill="1" applyBorder="1"/>
    <xf numFmtId="0" fontId="13" fillId="6" borderId="0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 vertical="center" wrapText="1"/>
    </xf>
    <xf numFmtId="2" fontId="21" fillId="4" borderId="0" xfId="0" applyNumberFormat="1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8" fillId="6" borderId="0" xfId="0" applyFont="1" applyFill="1" applyBorder="1"/>
    <xf numFmtId="0" fontId="13" fillId="0" borderId="0" xfId="0" applyFont="1"/>
    <xf numFmtId="0" fontId="13" fillId="0" borderId="0" xfId="0" applyFont="1" applyFill="1" applyBorder="1"/>
    <xf numFmtId="0" fontId="13" fillId="2" borderId="15" xfId="0" applyFont="1" applyFill="1" applyBorder="1" applyAlignment="1">
      <alignment horizontal="center"/>
    </xf>
    <xf numFmtId="0" fontId="8" fillId="2" borderId="15" xfId="0" applyFont="1" applyFill="1" applyBorder="1"/>
    <xf numFmtId="3" fontId="13" fillId="2" borderId="15" xfId="0" applyNumberFormat="1" applyFont="1" applyFill="1" applyBorder="1"/>
    <xf numFmtId="0" fontId="13" fillId="2" borderId="15" xfId="0" applyFont="1" applyFill="1" applyBorder="1"/>
    <xf numFmtId="164" fontId="13" fillId="2" borderId="15" xfId="0" applyNumberFormat="1" applyFont="1" applyFill="1" applyBorder="1"/>
    <xf numFmtId="0" fontId="13" fillId="6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4" fillId="4" borderId="5" xfId="0" applyNumberFormat="1" applyFont="1" applyFill="1" applyBorder="1" applyAlignment="1">
      <alignment horizontal="centerContinuous" vertical="center"/>
    </xf>
    <xf numFmtId="0" fontId="24" fillId="4" borderId="5" xfId="0" quotePrefix="1" applyNumberFormat="1" applyFont="1" applyFill="1" applyBorder="1" applyAlignment="1">
      <alignment horizontal="center" vertical="center"/>
    </xf>
    <xf numFmtId="0" fontId="24" fillId="4" borderId="5" xfId="0" quotePrefix="1" applyNumberFormat="1" applyFont="1" applyFill="1" applyBorder="1" applyAlignment="1">
      <alignment horizontal="centerContinuous" vertical="center"/>
    </xf>
    <xf numFmtId="164" fontId="24" fillId="4" borderId="5" xfId="0" applyNumberFormat="1" applyFont="1" applyFill="1" applyBorder="1" applyAlignment="1">
      <alignment horizontal="center" vertical="center"/>
    </xf>
    <xf numFmtId="0" fontId="23" fillId="4" borderId="1" xfId="3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justify"/>
    </xf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/>
    <xf numFmtId="164" fontId="8" fillId="5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 wrapText="1"/>
    </xf>
    <xf numFmtId="0" fontId="28" fillId="2" borderId="0" xfId="0" applyFont="1" applyFill="1" applyBorder="1"/>
    <xf numFmtId="0" fontId="28" fillId="6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3" fontId="13" fillId="8" borderId="0" xfId="0" applyNumberFormat="1" applyFont="1" applyFill="1" applyBorder="1" applyAlignment="1">
      <alignment vertical="center"/>
    </xf>
    <xf numFmtId="3" fontId="8" fillId="8" borderId="0" xfId="0" applyNumberFormat="1" applyFont="1" applyFill="1" applyBorder="1" applyAlignment="1">
      <alignment vertical="center"/>
    </xf>
    <xf numFmtId="164" fontId="13" fillId="8" borderId="0" xfId="0" applyNumberFormat="1" applyFont="1" applyFill="1" applyBorder="1" applyAlignment="1">
      <alignment horizontal="center" vertical="center"/>
    </xf>
    <xf numFmtId="3" fontId="8" fillId="8" borderId="0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29" fillId="0" borderId="0" xfId="0" applyFont="1" applyBorder="1"/>
    <xf numFmtId="0" fontId="13" fillId="0" borderId="0" xfId="0" applyNumberFormat="1" applyFont="1" applyFill="1" applyBorder="1" applyAlignment="1">
      <alignment horizontal="center"/>
    </xf>
    <xf numFmtId="0" fontId="29" fillId="2" borderId="0" xfId="0" applyFont="1" applyFill="1" applyBorder="1"/>
    <xf numFmtId="0" fontId="29" fillId="3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/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17" fontId="21" fillId="4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/>
    <xf numFmtId="0" fontId="8" fillId="10" borderId="0" xfId="0" applyFont="1" applyFill="1" applyBorder="1"/>
    <xf numFmtId="3" fontId="8" fillId="10" borderId="0" xfId="0" applyNumberFormat="1" applyFont="1" applyFill="1" applyBorder="1" applyAlignment="1">
      <alignment horizontal="right" vertical="center" wrapText="1"/>
    </xf>
    <xf numFmtId="1" fontId="8" fillId="10" borderId="0" xfId="0" applyNumberFormat="1" applyFont="1" applyFill="1" applyBorder="1" applyAlignment="1">
      <alignment horizontal="center" vertical="center" wrapText="1"/>
    </xf>
    <xf numFmtId="165" fontId="8" fillId="10" borderId="0" xfId="0" applyNumberFormat="1" applyFont="1" applyFill="1" applyBorder="1" applyAlignment="1">
      <alignment horizontal="center" vertical="center" wrapText="1"/>
    </xf>
    <xf numFmtId="3" fontId="8" fillId="11" borderId="0" xfId="0" applyNumberFormat="1" applyFont="1" applyFill="1" applyBorder="1" applyAlignment="1">
      <alignment horizontal="right" vertical="center" wrapText="1"/>
    </xf>
    <xf numFmtId="1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8" fillId="0" borderId="0" xfId="2" applyFont="1" applyBorder="1"/>
    <xf numFmtId="165" fontId="8" fillId="0" borderId="0" xfId="0" applyNumberFormat="1" applyFont="1"/>
    <xf numFmtId="0" fontId="8" fillId="9" borderId="0" xfId="0" applyFont="1" applyFill="1" applyBorder="1"/>
    <xf numFmtId="0" fontId="8" fillId="3" borderId="0" xfId="0" applyFont="1" applyFill="1" applyBorder="1"/>
    <xf numFmtId="0" fontId="8" fillId="6" borderId="0" xfId="0" quotePrefix="1" applyFont="1" applyFill="1" applyBorder="1"/>
    <xf numFmtId="0" fontId="8" fillId="0" borderId="0" xfId="0" quotePrefix="1" applyFont="1" applyFill="1" applyBorder="1"/>
    <xf numFmtId="0" fontId="31" fillId="0" borderId="0" xfId="1" applyFont="1" applyAlignment="1" applyProtection="1">
      <alignment vertical="center"/>
    </xf>
    <xf numFmtId="0" fontId="21" fillId="4" borderId="0" xfId="0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/>
    </xf>
    <xf numFmtId="0" fontId="24" fillId="4" borderId="5" xfId="0" applyNumberFormat="1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/>
    <xf numFmtId="0" fontId="3" fillId="0" borderId="0" xfId="1" applyAlignment="1" applyProtection="1"/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12" fillId="0" borderId="0" xfId="1" applyFont="1" applyAlignment="1" applyProtection="1">
      <alignment horizontal="center"/>
    </xf>
    <xf numFmtId="0" fontId="21" fillId="4" borderId="0" xfId="0" applyFont="1" applyFill="1" applyAlignment="1">
      <alignment horizontal="center" vertical="center" wrapText="1"/>
    </xf>
    <xf numFmtId="0" fontId="24" fillId="4" borderId="5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wrapText="1"/>
    </xf>
    <xf numFmtId="164" fontId="8" fillId="2" borderId="0" xfId="0" applyNumberFormat="1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horizontal="right" vertical="center"/>
    </xf>
    <xf numFmtId="0" fontId="8" fillId="7" borderId="0" xfId="0" applyFont="1" applyFill="1"/>
    <xf numFmtId="0" fontId="12" fillId="0" borderId="0" xfId="1" applyFont="1" applyAlignment="1" applyProtection="1"/>
    <xf numFmtId="0" fontId="13" fillId="0" borderId="0" xfId="0" applyFont="1" applyFill="1" applyAlignment="1">
      <alignment horizontal="center"/>
    </xf>
    <xf numFmtId="1" fontId="8" fillId="2" borderId="0" xfId="0" applyNumberFormat="1" applyFont="1" applyFill="1" applyBorder="1" applyAlignment="1"/>
    <xf numFmtId="0" fontId="15" fillId="0" borderId="0" xfId="0" applyFont="1" applyAlignment="1">
      <alignment horizontal="center"/>
    </xf>
    <xf numFmtId="0" fontId="35" fillId="0" borderId="0" xfId="0" applyFont="1"/>
    <xf numFmtId="3" fontId="22" fillId="0" borderId="6" xfId="0" applyNumberFormat="1" applyFont="1" applyFill="1" applyBorder="1" applyAlignment="1"/>
    <xf numFmtId="3" fontId="22" fillId="0" borderId="7" xfId="0" applyNumberFormat="1" applyFont="1" applyFill="1" applyBorder="1" applyAlignment="1"/>
    <xf numFmtId="3" fontId="22" fillId="0" borderId="8" xfId="0" applyNumberFormat="1" applyFont="1" applyFill="1" applyBorder="1" applyAlignment="1"/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Alignment="1">
      <alignment horizontal="left"/>
    </xf>
    <xf numFmtId="0" fontId="21" fillId="4" borderId="0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4" fillId="4" borderId="5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4" borderId="18" xfId="0" applyNumberFormat="1" applyFont="1" applyFill="1" applyBorder="1" applyAlignment="1">
      <alignment horizontal="center" vertical="center"/>
    </xf>
    <xf numFmtId="0" fontId="24" fillId="4" borderId="19" xfId="0" applyNumberFormat="1" applyFont="1" applyFill="1" applyBorder="1" applyAlignment="1">
      <alignment horizontal="center" vertical="center" wrapText="1"/>
    </xf>
    <xf numFmtId="0" fontId="24" fillId="4" borderId="20" xfId="0" applyNumberFormat="1" applyFont="1" applyFill="1" applyBorder="1" applyAlignment="1">
      <alignment horizontal="centerContinuous" vertical="center"/>
    </xf>
    <xf numFmtId="0" fontId="24" fillId="4" borderId="19" xfId="0" applyNumberFormat="1" applyFont="1" applyFill="1" applyBorder="1" applyAlignment="1">
      <alignment horizontal="centerContinuous" vertical="center"/>
    </xf>
    <xf numFmtId="0" fontId="24" fillId="4" borderId="22" xfId="0" applyNumberFormat="1" applyFont="1" applyFill="1" applyBorder="1" applyAlignment="1">
      <alignment horizontal="center" vertical="center"/>
    </xf>
    <xf numFmtId="0" fontId="24" fillId="4" borderId="2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19" xfId="1" applyFont="1" applyBorder="1" applyAlignment="1" applyProtection="1"/>
    <xf numFmtId="0" fontId="15" fillId="2" borderId="0" xfId="0" applyFont="1" applyFill="1"/>
    <xf numFmtId="3" fontId="13" fillId="8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8" fillId="10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0" fontId="8" fillId="0" borderId="24" xfId="0" applyFont="1" applyBorder="1"/>
    <xf numFmtId="0" fontId="11" fillId="2" borderId="0" xfId="0" applyNumberFormat="1" applyFont="1" applyFill="1" applyAlignment="1">
      <alignment horizontal="left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 wrapText="1"/>
    </xf>
    <xf numFmtId="0" fontId="26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20" fillId="8" borderId="0" xfId="0" applyFont="1" applyFill="1" applyBorder="1" applyAlignment="1">
      <alignment horizontal="center" vertical="center" textRotation="90"/>
    </xf>
    <xf numFmtId="0" fontId="26" fillId="5" borderId="0" xfId="0" applyFont="1" applyFill="1" applyAlignment="1">
      <alignment horizontal="center" wrapText="1"/>
    </xf>
    <xf numFmtId="0" fontId="21" fillId="8" borderId="0" xfId="0" applyFont="1" applyFill="1" applyBorder="1" applyAlignment="1">
      <alignment horizontal="center" vertical="center" wrapText="1"/>
    </xf>
    <xf numFmtId="0" fontId="3" fillId="0" borderId="0" xfId="1" applyAlignment="1" applyProtection="1">
      <alignment horizontal="center"/>
    </xf>
    <xf numFmtId="0" fontId="39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3" fontId="22" fillId="4" borderId="6" xfId="0" applyNumberFormat="1" applyFont="1" applyFill="1" applyBorder="1" applyAlignment="1">
      <alignment horizontal="right"/>
    </xf>
    <xf numFmtId="3" fontId="22" fillId="4" borderId="7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/>
    </xf>
    <xf numFmtId="3" fontId="22" fillId="4" borderId="6" xfId="0" applyNumberFormat="1" applyFont="1" applyFill="1" applyBorder="1" applyAlignment="1">
      <alignment horizontal="center"/>
    </xf>
    <xf numFmtId="3" fontId="22" fillId="4" borderId="7" xfId="0" applyNumberFormat="1" applyFont="1" applyFill="1" applyBorder="1" applyAlignment="1">
      <alignment horizontal="center"/>
    </xf>
    <xf numFmtId="3" fontId="22" fillId="4" borderId="8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2" fontId="13" fillId="9" borderId="0" xfId="0" applyNumberFormat="1" applyFont="1" applyFill="1" applyBorder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7" fontId="21" fillId="4" borderId="0" xfId="0" applyNumberFormat="1" applyFont="1" applyFill="1" applyAlignment="1">
      <alignment horizontal="center" vertical="center" wrapText="1"/>
    </xf>
    <xf numFmtId="2" fontId="8" fillId="9" borderId="24" xfId="0" applyNumberFormat="1" applyFont="1" applyFill="1" applyBorder="1" applyAlignment="1">
      <alignment horizontal="left" vertical="center" wrapText="1"/>
    </xf>
    <xf numFmtId="0" fontId="8" fillId="9" borderId="24" xfId="0" applyFont="1" applyFill="1" applyBorder="1" applyAlignment="1">
      <alignment vertical="center" wrapText="1"/>
    </xf>
    <xf numFmtId="3" fontId="8" fillId="2" borderId="24" xfId="0" applyNumberFormat="1" applyFont="1" applyFill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0" fontId="8" fillId="9" borderId="24" xfId="0" applyFont="1" applyFill="1" applyBorder="1" applyAlignment="1">
      <alignment horizontal="left" vertical="center" wrapText="1"/>
    </xf>
    <xf numFmtId="3" fontId="22" fillId="0" borderId="6" xfId="0" applyNumberFormat="1" applyFont="1" applyFill="1" applyBorder="1" applyAlignment="1">
      <alignment horizontal="center"/>
    </xf>
    <xf numFmtId="3" fontId="22" fillId="0" borderId="7" xfId="0" applyNumberFormat="1" applyFont="1" applyFill="1" applyBorder="1" applyAlignment="1">
      <alignment horizontal="center"/>
    </xf>
    <xf numFmtId="3" fontId="22" fillId="0" borderId="8" xfId="0" applyNumberFormat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4" fillId="4" borderId="16" xfId="0" applyNumberFormat="1" applyFont="1" applyFill="1" applyBorder="1" applyAlignment="1">
      <alignment horizontal="center" vertical="center"/>
    </xf>
    <xf numFmtId="0" fontId="24" fillId="4" borderId="21" xfId="0" applyNumberFormat="1" applyFont="1" applyFill="1" applyBorder="1" applyAlignment="1">
      <alignment horizontal="center" vertical="center"/>
    </xf>
    <xf numFmtId="0" fontId="24" fillId="4" borderId="17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 wrapText="1"/>
    </xf>
    <xf numFmtId="0" fontId="12" fillId="0" borderId="0" xfId="1" applyFont="1" applyAlignment="1" applyProtection="1">
      <alignment horizontal="center"/>
    </xf>
    <xf numFmtId="0" fontId="24" fillId="4" borderId="9" xfId="0" applyNumberFormat="1" applyFont="1" applyFill="1" applyBorder="1" applyAlignment="1">
      <alignment horizontal="center" vertical="center"/>
    </xf>
    <xf numFmtId="0" fontId="24" fillId="4" borderId="10" xfId="0" applyNumberFormat="1" applyFont="1" applyFill="1" applyBorder="1" applyAlignment="1">
      <alignment horizontal="center" vertical="center"/>
    </xf>
    <xf numFmtId="0" fontId="24" fillId="4" borderId="11" xfId="0" applyNumberFormat="1" applyFont="1" applyFill="1" applyBorder="1" applyAlignment="1">
      <alignment horizontal="center" vertical="center"/>
    </xf>
    <xf numFmtId="0" fontId="24" fillId="4" borderId="12" xfId="0" applyNumberFormat="1" applyFont="1" applyFill="1" applyBorder="1" applyAlignment="1">
      <alignment horizontal="center" vertical="center" wrapText="1"/>
    </xf>
    <xf numFmtId="0" fontId="24" fillId="4" borderId="13" xfId="0" applyNumberFormat="1" applyFont="1" applyFill="1" applyBorder="1" applyAlignment="1">
      <alignment horizontal="center" vertical="center"/>
    </xf>
    <xf numFmtId="0" fontId="24" fillId="4" borderId="14" xfId="0" applyNumberFormat="1" applyFont="1" applyFill="1" applyBorder="1" applyAlignment="1">
      <alignment horizontal="center" vertical="center"/>
    </xf>
    <xf numFmtId="0" fontId="24" fillId="4" borderId="12" xfId="0" quotePrefix="1" applyNumberFormat="1" applyFont="1" applyFill="1" applyBorder="1" applyAlignment="1">
      <alignment horizontal="center" vertical="center" wrapText="1"/>
    </xf>
    <xf numFmtId="0" fontId="24" fillId="4" borderId="14" xfId="0" quotePrefix="1" applyNumberFormat="1" applyFont="1" applyFill="1" applyBorder="1" applyAlignment="1">
      <alignment horizontal="center" vertical="center" wrapText="1"/>
    </xf>
    <xf numFmtId="0" fontId="24" fillId="4" borderId="12" xfId="0" quotePrefix="1" applyNumberFormat="1" applyFont="1" applyFill="1" applyBorder="1" applyAlignment="1">
      <alignment horizontal="center" vertical="center"/>
    </xf>
    <xf numFmtId="0" fontId="24" fillId="4" borderId="14" xfId="0" quotePrefix="1" applyNumberFormat="1" applyFont="1" applyFill="1" applyBorder="1" applyAlignment="1">
      <alignment horizontal="center" vertical="center"/>
    </xf>
    <xf numFmtId="0" fontId="24" fillId="4" borderId="12" xfId="0" applyNumberFormat="1" applyFont="1" applyFill="1" applyBorder="1" applyAlignment="1">
      <alignment horizontal="center" vertical="center"/>
    </xf>
    <xf numFmtId="0" fontId="24" fillId="4" borderId="14" xfId="0" applyNumberFormat="1" applyFont="1" applyFill="1" applyBorder="1" applyAlignment="1">
      <alignment horizontal="center" vertical="center" wrapText="1"/>
    </xf>
    <xf numFmtId="0" fontId="24" fillId="4" borderId="5" xfId="0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/>
    <cellStyle name="Normal_marco_1digito" xfId="2"/>
    <cellStyle name="Normal_Sheet3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2544896"/>
        <c:axId val="64581632"/>
      </c:barChart>
      <c:catAx>
        <c:axId val="82544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581632"/>
        <c:crosses val="autoZero"/>
        <c:auto val="1"/>
        <c:lblAlgn val="ctr"/>
        <c:lblOffset val="100"/>
        <c:tickLblSkip val="1"/>
        <c:tickMarkSkip val="1"/>
      </c:catAx>
      <c:valAx>
        <c:axId val="645816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4489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65100032"/>
        <c:axId val="65105920"/>
      </c:barChart>
      <c:catAx>
        <c:axId val="65100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105920"/>
        <c:crosses val="autoZero"/>
        <c:auto val="1"/>
        <c:lblAlgn val="ctr"/>
        <c:lblOffset val="100"/>
        <c:tickLblSkip val="1"/>
        <c:tickMarkSkip val="1"/>
      </c:catAx>
      <c:valAx>
        <c:axId val="651059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1000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65143552"/>
        <c:axId val="65145088"/>
      </c:barChart>
      <c:catAx>
        <c:axId val="65143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145088"/>
        <c:crosses val="autoZero"/>
        <c:auto val="1"/>
        <c:lblAlgn val="ctr"/>
        <c:lblOffset val="100"/>
        <c:tickLblSkip val="1"/>
        <c:tickMarkSkip val="1"/>
      </c:catAx>
      <c:valAx>
        <c:axId val="651450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1435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65186432"/>
        <c:axId val="65200512"/>
      </c:barChart>
      <c:catAx>
        <c:axId val="65186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200512"/>
        <c:crosses val="autoZero"/>
        <c:auto val="1"/>
        <c:lblAlgn val="ctr"/>
        <c:lblOffset val="100"/>
        <c:tickLblSkip val="1"/>
        <c:tickMarkSkip val="1"/>
      </c:catAx>
      <c:valAx>
        <c:axId val="652005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18643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78795904"/>
        <c:axId val="78797440"/>
      </c:barChart>
      <c:catAx>
        <c:axId val="78795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797440"/>
        <c:crosses val="autoZero"/>
        <c:auto val="1"/>
        <c:lblAlgn val="ctr"/>
        <c:lblOffset val="100"/>
        <c:tickLblSkip val="1"/>
        <c:tickMarkSkip val="1"/>
      </c:catAx>
      <c:valAx>
        <c:axId val="787974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79590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</c:ser>
        <c:axId val="78822400"/>
        <c:axId val="78832384"/>
      </c:barChart>
      <c:catAx>
        <c:axId val="78822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832384"/>
        <c:crosses val="autoZero"/>
        <c:auto val="1"/>
        <c:lblAlgn val="ctr"/>
        <c:lblOffset val="100"/>
        <c:tickLblSkip val="1"/>
        <c:tickMarkSkip val="1"/>
      </c:catAx>
      <c:valAx>
        <c:axId val="7883238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82240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8874112"/>
        <c:axId val="78875648"/>
      </c:barChart>
      <c:catAx>
        <c:axId val="78874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875648"/>
        <c:crosses val="autoZero"/>
        <c:auto val="1"/>
        <c:lblAlgn val="ctr"/>
        <c:lblOffset val="100"/>
        <c:tickLblSkip val="1"/>
        <c:tickMarkSkip val="1"/>
      </c:catAx>
      <c:valAx>
        <c:axId val="7887564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8741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8904704"/>
        <c:axId val="79012992"/>
      </c:barChart>
      <c:catAx>
        <c:axId val="78904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9012992"/>
        <c:crosses val="autoZero"/>
        <c:auto val="1"/>
        <c:lblAlgn val="ctr"/>
        <c:lblOffset val="100"/>
        <c:tickLblSkip val="1"/>
        <c:tickMarkSkip val="1"/>
      </c:catAx>
      <c:valAx>
        <c:axId val="790129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90470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9034240"/>
        <c:axId val="79035776"/>
      </c:barChart>
      <c:catAx>
        <c:axId val="79034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9035776"/>
        <c:crosses val="autoZero"/>
        <c:auto val="1"/>
        <c:lblAlgn val="ctr"/>
        <c:lblOffset val="100"/>
        <c:tickLblSkip val="1"/>
        <c:tickMarkSkip val="1"/>
      </c:catAx>
      <c:valAx>
        <c:axId val="790357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903424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1399808"/>
        <c:axId val="81401344"/>
      </c:barChart>
      <c:catAx>
        <c:axId val="81399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401344"/>
        <c:crosses val="autoZero"/>
        <c:auto val="1"/>
        <c:lblAlgn val="ctr"/>
        <c:lblOffset val="100"/>
        <c:tickLblSkip val="1"/>
        <c:tickMarkSkip val="1"/>
      </c:catAx>
      <c:valAx>
        <c:axId val="8140134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399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1422592"/>
        <c:axId val="81457152"/>
      </c:barChart>
      <c:catAx>
        <c:axId val="81422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457152"/>
        <c:crosses val="autoZero"/>
        <c:auto val="1"/>
        <c:lblAlgn val="ctr"/>
        <c:lblOffset val="100"/>
        <c:tickLblSkip val="1"/>
        <c:tickMarkSkip val="1"/>
      </c:catAx>
      <c:valAx>
        <c:axId val="814571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42259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602496"/>
        <c:axId val="64604032"/>
      </c:barChart>
      <c:catAx>
        <c:axId val="64602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04032"/>
        <c:crosses val="autoZero"/>
        <c:auto val="1"/>
        <c:lblAlgn val="ctr"/>
        <c:lblOffset val="100"/>
        <c:tickLblSkip val="1"/>
        <c:tickMarkSkip val="1"/>
      </c:catAx>
      <c:valAx>
        <c:axId val="646040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024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1510784"/>
        <c:axId val="81512320"/>
      </c:barChart>
      <c:catAx>
        <c:axId val="81510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512320"/>
        <c:crosses val="autoZero"/>
        <c:auto val="1"/>
        <c:lblAlgn val="ctr"/>
        <c:lblOffset val="100"/>
        <c:tickLblSkip val="1"/>
        <c:tickMarkSkip val="1"/>
      </c:catAx>
      <c:valAx>
        <c:axId val="8151232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5107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2238080"/>
        <c:axId val="82248064"/>
      </c:barChart>
      <c:catAx>
        <c:axId val="82238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248064"/>
        <c:crosses val="autoZero"/>
        <c:auto val="1"/>
        <c:lblAlgn val="ctr"/>
        <c:lblOffset val="100"/>
        <c:tickLblSkip val="1"/>
        <c:tickMarkSkip val="1"/>
      </c:catAx>
      <c:valAx>
        <c:axId val="822480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23808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2277120"/>
        <c:axId val="82278656"/>
      </c:barChart>
      <c:catAx>
        <c:axId val="82277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278656"/>
        <c:crosses val="autoZero"/>
        <c:auto val="1"/>
        <c:lblAlgn val="ctr"/>
        <c:lblOffset val="100"/>
        <c:tickLblSkip val="1"/>
        <c:tickMarkSkip val="1"/>
      </c:catAx>
      <c:valAx>
        <c:axId val="8227865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2771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2316288"/>
        <c:axId val="82326272"/>
      </c:barChart>
      <c:catAx>
        <c:axId val="82316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326272"/>
        <c:crosses val="autoZero"/>
        <c:auto val="1"/>
        <c:lblAlgn val="ctr"/>
        <c:lblOffset val="100"/>
        <c:tickLblSkip val="1"/>
        <c:tickMarkSkip val="1"/>
      </c:catAx>
      <c:valAx>
        <c:axId val="823262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3162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82379904"/>
        <c:axId val="82381440"/>
      </c:barChart>
      <c:catAx>
        <c:axId val="82379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381440"/>
        <c:crosses val="autoZero"/>
        <c:auto val="1"/>
        <c:lblAlgn val="ctr"/>
        <c:lblOffset val="100"/>
        <c:tickLblSkip val="1"/>
        <c:tickMarkSkip val="1"/>
      </c:catAx>
      <c:valAx>
        <c:axId val="8238144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37990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2406784"/>
        <c:axId val="82420864"/>
      </c:barChart>
      <c:catAx>
        <c:axId val="82406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420864"/>
        <c:crosses val="autoZero"/>
        <c:auto val="1"/>
        <c:lblAlgn val="ctr"/>
        <c:lblOffset val="100"/>
        <c:tickLblSkip val="1"/>
        <c:tickMarkSkip val="1"/>
      </c:catAx>
      <c:valAx>
        <c:axId val="8242086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4067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82474496"/>
        <c:axId val="82476032"/>
      </c:barChart>
      <c:catAx>
        <c:axId val="82474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476032"/>
        <c:crosses val="autoZero"/>
        <c:auto val="1"/>
        <c:lblAlgn val="ctr"/>
        <c:lblOffset val="100"/>
        <c:tickLblSkip val="1"/>
        <c:tickMarkSkip val="1"/>
      </c:catAx>
      <c:valAx>
        <c:axId val="8247603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4744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686720"/>
        <c:axId val="64700800"/>
      </c:barChart>
      <c:catAx>
        <c:axId val="64686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700800"/>
        <c:crosses val="autoZero"/>
        <c:auto val="1"/>
        <c:lblAlgn val="ctr"/>
        <c:lblOffset val="100"/>
        <c:tickLblSkip val="1"/>
        <c:tickMarkSkip val="1"/>
      </c:catAx>
      <c:valAx>
        <c:axId val="64700800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68672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729856"/>
        <c:axId val="64731392"/>
      </c:barChart>
      <c:catAx>
        <c:axId val="64729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731392"/>
        <c:crosses val="autoZero"/>
        <c:auto val="1"/>
        <c:lblAlgn val="ctr"/>
        <c:lblOffset val="100"/>
        <c:tickLblSkip val="1"/>
        <c:tickMarkSkip val="1"/>
      </c:catAx>
      <c:valAx>
        <c:axId val="647313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7298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822272"/>
        <c:axId val="64836352"/>
      </c:barChart>
      <c:catAx>
        <c:axId val="64822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836352"/>
        <c:crosses val="autoZero"/>
        <c:auto val="1"/>
        <c:lblAlgn val="ctr"/>
        <c:lblOffset val="100"/>
        <c:tickLblSkip val="1"/>
        <c:tickMarkSkip val="1"/>
      </c:catAx>
      <c:valAx>
        <c:axId val="6483635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82227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'[2]1 (M_MOV3M)_INTER'!#REF!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865792"/>
        <c:axId val="64867328"/>
      </c:barChart>
      <c:catAx>
        <c:axId val="64865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867328"/>
        <c:crosses val="autoZero"/>
        <c:auto val="1"/>
        <c:lblAlgn val="ctr"/>
        <c:lblOffset val="100"/>
        <c:tickLblSkip val="1"/>
        <c:tickMarkSkip val="1"/>
      </c:catAx>
      <c:valAx>
        <c:axId val="6486732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86579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4991232"/>
        <c:axId val="64992768"/>
      </c:barChart>
      <c:catAx>
        <c:axId val="64991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992768"/>
        <c:crosses val="autoZero"/>
        <c:auto val="1"/>
        <c:lblAlgn val="ctr"/>
        <c:lblOffset val="100"/>
        <c:tickLblSkip val="1"/>
        <c:tickMarkSkip val="1"/>
      </c:catAx>
      <c:valAx>
        <c:axId val="6499276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9912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 (M_MOV3M)'!#REF!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5005440"/>
        <c:axId val="65006976"/>
      </c:barChart>
      <c:catAx>
        <c:axId val="65005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006976"/>
        <c:crosses val="autoZero"/>
        <c:auto val="1"/>
        <c:lblAlgn val="ctr"/>
        <c:lblOffset val="100"/>
        <c:tickLblSkip val="1"/>
        <c:tickMarkSkip val="1"/>
      </c:catAx>
      <c:valAx>
        <c:axId val="650069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00544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axId val="65057152"/>
        <c:axId val="65058688"/>
      </c:barChart>
      <c:catAx>
        <c:axId val="65057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058688"/>
        <c:crosses val="autoZero"/>
        <c:auto val="1"/>
        <c:lblAlgn val="ctr"/>
        <c:lblOffset val="100"/>
        <c:tickLblSkip val="1"/>
        <c:tickMarkSkip val="1"/>
      </c:catAx>
      <c:valAx>
        <c:axId val="650586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505715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tabSelected="1" zoomScaleNormal="100" workbookViewId="0">
      <selection activeCell="B1" sqref="B1"/>
    </sheetView>
  </sheetViews>
  <sheetFormatPr defaultRowHeight="12.75"/>
  <cols>
    <col min="1" max="1" width="2.5703125" customWidth="1"/>
    <col min="2" max="2" width="104.42578125" bestFit="1" customWidth="1"/>
  </cols>
  <sheetData>
    <row r="1" spans="2:2" ht="27" customHeight="1">
      <c r="B1" s="151" t="s">
        <v>389</v>
      </c>
    </row>
    <row r="2" spans="2:2" ht="3.75" customHeight="1">
      <c r="B2" s="65"/>
    </row>
    <row r="3" spans="2:2">
      <c r="B3" s="152"/>
    </row>
    <row r="4" spans="2:2" s="2" customFormat="1" ht="14.25" customHeight="1">
      <c r="B4" s="63" t="s">
        <v>390</v>
      </c>
    </row>
    <row r="5" spans="2:2" s="2" customFormat="1" ht="3.75" customHeight="1">
      <c r="B5" s="64"/>
    </row>
    <row r="6" spans="2:2" s="2" customFormat="1" ht="18" customHeight="1">
      <c r="B6" s="9"/>
    </row>
    <row r="7" spans="2:2" s="2" customFormat="1" ht="18" customHeight="1">
      <c r="B7" s="147" t="s">
        <v>391</v>
      </c>
    </row>
    <row r="8" spans="2:2" s="2" customFormat="1" ht="18" customHeight="1">
      <c r="B8" s="147" t="s">
        <v>392</v>
      </c>
    </row>
    <row r="9" spans="2:2" s="2" customFormat="1" ht="18" customHeight="1">
      <c r="B9" s="147" t="s">
        <v>393</v>
      </c>
    </row>
    <row r="10" spans="2:2" s="2" customFormat="1" ht="18" customHeight="1">
      <c r="B10" s="147" t="s">
        <v>388</v>
      </c>
    </row>
    <row r="11" spans="2:2" s="2" customFormat="1" ht="18" customHeight="1">
      <c r="B11" s="147" t="s">
        <v>385</v>
      </c>
    </row>
    <row r="12" spans="2:2" s="2" customFormat="1" ht="18" customHeight="1">
      <c r="B12" s="147" t="s">
        <v>384</v>
      </c>
    </row>
    <row r="13" spans="2:2" s="2" customFormat="1" ht="18" customHeight="1">
      <c r="B13" s="147" t="s">
        <v>383</v>
      </c>
    </row>
    <row r="14" spans="2:2" s="2" customFormat="1" ht="18" customHeight="1">
      <c r="B14" s="147" t="s">
        <v>386</v>
      </c>
    </row>
    <row r="15" spans="2:2" s="2" customFormat="1" ht="18" customHeight="1">
      <c r="B15" s="147" t="s">
        <v>382</v>
      </c>
    </row>
    <row r="16" spans="2:2" s="2" customFormat="1" ht="18" customHeight="1">
      <c r="B16" s="147" t="s">
        <v>387</v>
      </c>
    </row>
    <row r="17" spans="2:2" s="2" customFormat="1" ht="18" customHeight="1">
      <c r="B17" s="147" t="s">
        <v>381</v>
      </c>
    </row>
    <row r="18" spans="2:2" s="2" customFormat="1" ht="18" customHeight="1">
      <c r="B18" s="147" t="s">
        <v>380</v>
      </c>
    </row>
    <row r="19" spans="2:2" ht="18" customHeight="1">
      <c r="B19" s="147" t="s">
        <v>379</v>
      </c>
    </row>
    <row r="20" spans="2:2" ht="18" customHeight="1">
      <c r="B20" s="147" t="s">
        <v>378</v>
      </c>
    </row>
    <row r="21" spans="2:2" ht="18" customHeight="1">
      <c r="B21" s="147" t="s">
        <v>394</v>
      </c>
    </row>
    <row r="22" spans="2:2" ht="18" customHeight="1">
      <c r="B22" s="147" t="s">
        <v>1094</v>
      </c>
    </row>
    <row r="23" spans="2:2" ht="18" customHeight="1">
      <c r="B23" s="168"/>
    </row>
    <row r="24" spans="2:2" ht="18" customHeight="1">
      <c r="B24" s="147" t="s">
        <v>0</v>
      </c>
    </row>
  </sheetData>
  <phoneticPr fontId="0" type="noConversion"/>
  <hyperlinks>
    <hyperlink ref="B13" location="'Q007'!A1" display="Q007_ENT_PAISES - IMPORTAÇÕES COMÉRCIO INTERNACIONAL POR PAÍSES"/>
    <hyperlink ref="B15" location="'Q009'!A1" display="Q009_SAI_PAISES - EXPORTAÇÕES COMÉRCIO INTERNACIONAL POR PAÍSES"/>
    <hyperlink ref="B17" location="'Q011'!A1" display="Q011_ENT_CGCE - IMPORTAÇÕES - COMÉRCIO INTERNACIONAL POR CGCE"/>
    <hyperlink ref="B18" location="'Q012'!A1" display="Q012_SAI_CGCE - EXPORTAÇÕES - COMÉRCIO INTERNACIONAL POR CGCE"/>
    <hyperlink ref="B19" location="'Q013'!A1" display="Q013_ENT_CAP - IMPORTAÇÕES - COMÉRCIO INTERNACIONAL POR CAPÍTULOS DA NC"/>
    <hyperlink ref="B20" location="'Q014'!A1" display="Q014_SAI_CAP - EXPORTAÇÕES - COMÉRCIO INTERNACIONAL POR CAPÍTULOS DA NC"/>
    <hyperlink ref="B22" location="'Q016'!A1" display="Q016_ZN_ECON - REPARTIÇÃO POR ZONAS ECONÓMICAS E PAÍSES DO COMÉRCIO INTERNACIONAL - TOTAL DO PAÍS"/>
    <hyperlink ref="B7" location="'Q001'!A1" display="Q001_RESUL_GLOBAIS - RESULTADOS GLOBAIS"/>
    <hyperlink ref="B8" location="'Q002'!A1" display="Q002_ENT_MES - IMPORTAÇÕES COMÉRCIO INTERNACIONAL POR MÊS"/>
    <hyperlink ref="B10" location="'Q004'!A1" display="Q004_SAI_MES - EXPORTAÇÕES COMÉRCIO INTERNACIONAL POR MÊS"/>
    <hyperlink ref="B9" location="'Q003'!A1" display="Q003_IMP_RESULT_MES - IMPORTAÇÕES COMÉRCIO INTERNACIONAL POR MÊS COM E SEM COMBUSTÍVEIS"/>
    <hyperlink ref="B11" location="'Q005'!A1" display="Q005_EXP_RESULT_MES - EXPORTAÇÕES COMÉRCIO INTERNACIONAL POR MÊS COM E SEM COMBUSTÍVEIS"/>
    <hyperlink ref="B12" location="'Q006'!A1" display="Q006_SALDO - SALDO DA BALANÇA COMERCIAL COM E SEM COMBUSTÍVEIS"/>
    <hyperlink ref="B14" location="'Q008'!A1" display="Q008_IMP_PRINC_PAISES - IMPORTAÇÕES COMÉRCIO INTERNACIONAL POR PRINCIPAIS PAÍSES E ZONAS ECONÓMICAS"/>
    <hyperlink ref="B16" location="'Q010'!A1" display="Q010_EXP_PRINC_PAISES - EXPORTAÇÕES COMÉRCIO INTERNACIONAL POR PRINCIPAIS PAÍSES E ZONAS ECONÓMICAS"/>
    <hyperlink ref="B24" location="'Nomenclatura Combinada'!A2" display="Nomenclatura Combinada - Descritivo dos Capítulos da NC"/>
    <hyperlink ref="B21" location="'Q015'!A1" display="Q015_IMP_EXP_GRP_PROD - IMPORTAÇÕES E EXPORTAÇÕES DO COMÉRCIO INTERNACIONAL POR GRUPOS DE PRODUTOS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10" customWidth="1"/>
    <col min="3" max="3" width="2.5703125" style="10" customWidth="1"/>
    <col min="4" max="4" width="46.7109375" style="10" customWidth="1"/>
    <col min="5" max="5" width="0.42578125" style="10" customWidth="1"/>
    <col min="6" max="6" width="11.140625" style="10" customWidth="1"/>
    <col min="7" max="7" width="0.42578125" style="10" customWidth="1"/>
    <col min="8" max="8" width="11.140625" style="10" customWidth="1"/>
    <col min="9" max="9" width="0.42578125" style="10" customWidth="1"/>
    <col min="10" max="10" width="10.7109375" style="10" customWidth="1"/>
    <col min="11" max="11" width="0.42578125" style="10" customWidth="1"/>
    <col min="12" max="12" width="16" style="10" customWidth="1"/>
    <col min="13" max="13" width="0.42578125" style="10" customWidth="1"/>
    <col min="14" max="14" width="11.140625" style="10" customWidth="1"/>
    <col min="15" max="15" width="0.42578125" style="10" customWidth="1"/>
    <col min="16" max="16" width="11.140625" style="10" customWidth="1"/>
    <col min="17" max="17" width="0.42578125" style="10" customWidth="1"/>
    <col min="18" max="18" width="10.7109375" style="10" customWidth="1"/>
    <col min="19" max="19" width="0.42578125" style="10" customWidth="1"/>
    <col min="20" max="20" width="16" style="10" customWidth="1"/>
    <col min="21" max="21" width="8.28515625" style="10" customWidth="1"/>
    <col min="22" max="23" width="9.85546875" style="10" customWidth="1"/>
    <col min="24" max="24" width="8.42578125" style="10" customWidth="1"/>
    <col min="25" max="16384" width="9.140625" style="10"/>
  </cols>
  <sheetData>
    <row r="1" spans="1:24" ht="4.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4" ht="29.25" customHeight="1">
      <c r="A2" s="209" t="s">
        <v>651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"/>
    </row>
    <row r="3" spans="1:24" ht="3.6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1"/>
    </row>
    <row r="4" spans="1:24" ht="3.6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1"/>
    </row>
    <row r="5" spans="1:24" ht="26.25" customHeight="1">
      <c r="A5" s="212" t="s">
        <v>654</v>
      </c>
      <c r="B5" s="212"/>
      <c r="C5" s="212"/>
      <c r="D5" s="212"/>
      <c r="E5" s="124"/>
      <c r="F5" s="240" t="s">
        <v>652</v>
      </c>
      <c r="G5" s="214"/>
      <c r="H5" s="214"/>
      <c r="I5" s="214"/>
      <c r="J5" s="214"/>
      <c r="K5" s="214"/>
      <c r="L5" s="214"/>
      <c r="M5" s="125"/>
      <c r="N5" s="212" t="s">
        <v>653</v>
      </c>
      <c r="O5" s="212"/>
      <c r="P5" s="212"/>
      <c r="Q5" s="212"/>
      <c r="R5" s="212"/>
      <c r="S5" s="212"/>
      <c r="T5" s="212"/>
      <c r="W5" s="164"/>
      <c r="X5" s="164"/>
    </row>
    <row r="6" spans="1:24" ht="2.25" customHeight="1">
      <c r="A6" s="212"/>
      <c r="B6" s="212"/>
      <c r="C6" s="212"/>
      <c r="D6" s="212"/>
      <c r="E6" s="124"/>
      <c r="F6" s="126"/>
      <c r="G6" s="126"/>
      <c r="H6" s="126"/>
      <c r="I6" s="126"/>
      <c r="J6" s="126"/>
      <c r="K6" s="126"/>
      <c r="L6" s="126"/>
      <c r="M6" s="125"/>
      <c r="N6" s="127"/>
      <c r="O6" s="127"/>
      <c r="P6" s="127"/>
      <c r="Q6" s="126"/>
      <c r="R6" s="126"/>
      <c r="S6" s="127"/>
      <c r="T6" s="127"/>
      <c r="U6" s="11"/>
    </row>
    <row r="7" spans="1:24" ht="24.75" customHeight="1">
      <c r="A7" s="212"/>
      <c r="B7" s="212"/>
      <c r="C7" s="212"/>
      <c r="D7" s="212"/>
      <c r="E7" s="128"/>
      <c r="F7" s="213" t="s">
        <v>634</v>
      </c>
      <c r="G7" s="213"/>
      <c r="H7" s="213"/>
      <c r="I7" s="213"/>
      <c r="J7" s="213"/>
      <c r="K7" s="129"/>
      <c r="L7" s="155" t="s">
        <v>638</v>
      </c>
      <c r="M7" s="130"/>
      <c r="N7" s="213" t="s">
        <v>634</v>
      </c>
      <c r="O7" s="213"/>
      <c r="P7" s="213"/>
      <c r="Q7" s="213"/>
      <c r="R7" s="213"/>
      <c r="S7" s="129"/>
      <c r="T7" s="155" t="s">
        <v>638</v>
      </c>
      <c r="U7" s="11"/>
    </row>
    <row r="8" spans="1:24" ht="2.25" customHeight="1">
      <c r="A8" s="212"/>
      <c r="B8" s="212"/>
      <c r="C8" s="212"/>
      <c r="D8" s="212"/>
      <c r="E8" s="128"/>
      <c r="F8" s="129"/>
      <c r="G8" s="129"/>
      <c r="H8" s="129"/>
      <c r="I8" s="129"/>
      <c r="J8" s="129"/>
      <c r="K8" s="129"/>
      <c r="L8" s="131"/>
      <c r="M8" s="130"/>
      <c r="N8" s="129"/>
      <c r="O8" s="129"/>
      <c r="P8" s="129"/>
      <c r="Q8" s="129"/>
      <c r="R8" s="129"/>
      <c r="S8" s="129"/>
      <c r="T8" s="129"/>
      <c r="U8" s="11"/>
    </row>
    <row r="9" spans="1:24" ht="34.5" customHeight="1">
      <c r="A9" s="212"/>
      <c r="B9" s="212"/>
      <c r="C9" s="212"/>
      <c r="D9" s="212"/>
      <c r="E9" s="124"/>
      <c r="F9" s="132" t="s">
        <v>1092</v>
      </c>
      <c r="G9" s="126"/>
      <c r="H9" s="132" t="s">
        <v>1093</v>
      </c>
      <c r="I9" s="126"/>
      <c r="J9" s="155" t="s">
        <v>655</v>
      </c>
      <c r="K9" s="126"/>
      <c r="L9" s="108" t="s">
        <v>297</v>
      </c>
      <c r="M9" s="125"/>
      <c r="N9" s="132" t="s">
        <v>1092</v>
      </c>
      <c r="O9" s="126"/>
      <c r="P9" s="132" t="s">
        <v>1093</v>
      </c>
      <c r="Q9" s="126"/>
      <c r="R9" s="155" t="s">
        <v>655</v>
      </c>
      <c r="S9" s="126"/>
      <c r="T9" s="108" t="s">
        <v>297</v>
      </c>
      <c r="U9" s="11"/>
    </row>
    <row r="10" spans="1:24" ht="13.15" customHeight="1">
      <c r="A10" s="11"/>
      <c r="B10" s="11"/>
      <c r="C10" s="11"/>
      <c r="D10" s="11"/>
      <c r="E10" s="11"/>
      <c r="F10" s="12"/>
      <c r="G10" s="12"/>
      <c r="H10" s="12"/>
      <c r="I10" s="12"/>
      <c r="J10" s="61"/>
      <c r="K10" s="12"/>
      <c r="L10" s="61"/>
      <c r="M10" s="133"/>
      <c r="N10" s="12"/>
      <c r="O10" s="12"/>
      <c r="P10" s="12"/>
      <c r="Q10" s="12"/>
      <c r="R10" s="61"/>
      <c r="S10" s="12"/>
      <c r="T10" s="61"/>
      <c r="U10" s="11"/>
    </row>
    <row r="11" spans="1:24" ht="27.75" customHeight="1">
      <c r="A11" s="238" t="s">
        <v>667</v>
      </c>
      <c r="B11" s="238"/>
      <c r="C11" s="238"/>
      <c r="D11" s="238"/>
      <c r="E11" s="134"/>
      <c r="F11" s="135"/>
      <c r="G11" s="135"/>
      <c r="H11" s="135"/>
      <c r="I11" s="135"/>
      <c r="J11" s="136"/>
      <c r="K11" s="135"/>
      <c r="L11" s="137"/>
      <c r="M11" s="138"/>
      <c r="N11" s="135"/>
      <c r="O11" s="135"/>
      <c r="P11" s="135"/>
      <c r="Q11" s="135"/>
      <c r="R11" s="136"/>
      <c r="S11" s="135"/>
      <c r="T11" s="137"/>
      <c r="U11" s="11"/>
      <c r="W11" s="154"/>
      <c r="X11" s="154"/>
    </row>
    <row r="12" spans="1:24" ht="12.75" customHeight="1">
      <c r="A12" s="57"/>
      <c r="B12" s="57" t="s">
        <v>367</v>
      </c>
      <c r="C12" s="57" t="s">
        <v>656</v>
      </c>
      <c r="D12" s="57"/>
      <c r="E12" s="57"/>
      <c r="F12" s="57">
        <v>1857.6052669999999</v>
      </c>
      <c r="G12" s="57"/>
      <c r="H12" s="57">
        <v>2116.59265</v>
      </c>
      <c r="I12" s="57"/>
      <c r="J12" s="139">
        <f t="shared" ref="J12:J21" si="0">F12-H12</f>
        <v>-258.98738300000014</v>
      </c>
      <c r="K12" s="57"/>
      <c r="L12" s="140">
        <f t="shared" ref="L12:L21" si="1">F12/H12*100-100</f>
        <v>-12.236052270142778</v>
      </c>
      <c r="M12" s="133"/>
      <c r="N12" s="57">
        <v>5786.5848779999997</v>
      </c>
      <c r="O12" s="57"/>
      <c r="P12" s="57">
        <v>5982.0013170000002</v>
      </c>
      <c r="Q12" s="57"/>
      <c r="R12" s="139">
        <f>N12-P12</f>
        <v>-195.41643900000054</v>
      </c>
      <c r="S12" s="57"/>
      <c r="T12" s="140">
        <f t="shared" ref="T12:T21" si="2">N12/P12*100-100</f>
        <v>-3.2667401534107796</v>
      </c>
      <c r="U12" s="11"/>
    </row>
    <row r="13" spans="1:24" ht="12.75" customHeight="1">
      <c r="A13" s="11"/>
      <c r="B13" s="57" t="s">
        <v>368</v>
      </c>
      <c r="C13" s="57" t="s">
        <v>657</v>
      </c>
      <c r="D13" s="141"/>
      <c r="E13" s="11"/>
      <c r="F13" s="57">
        <v>824.91898800000001</v>
      </c>
      <c r="G13" s="57"/>
      <c r="H13" s="57">
        <v>929.68382099999997</v>
      </c>
      <c r="I13" s="57"/>
      <c r="J13" s="139">
        <f t="shared" si="0"/>
        <v>-104.76483299999995</v>
      </c>
      <c r="K13" s="57"/>
      <c r="L13" s="140">
        <f t="shared" si="1"/>
        <v>-11.268866966762019</v>
      </c>
      <c r="M13" s="133"/>
      <c r="N13" s="57">
        <v>2568.1280299999999</v>
      </c>
      <c r="O13" s="57"/>
      <c r="P13" s="57">
        <v>2730.2780299999999</v>
      </c>
      <c r="Q13" s="57"/>
      <c r="R13" s="139">
        <f>N13-P13</f>
        <v>-162.15000000000009</v>
      </c>
      <c r="S13" s="57"/>
      <c r="T13" s="140">
        <f t="shared" si="2"/>
        <v>-5.9389556015289884</v>
      </c>
      <c r="U13" s="11"/>
    </row>
    <row r="14" spans="1:24" ht="12.75" customHeight="1">
      <c r="A14" s="57"/>
      <c r="B14" s="57" t="s">
        <v>369</v>
      </c>
      <c r="C14" s="57" t="s">
        <v>658</v>
      </c>
      <c r="D14" s="57"/>
      <c r="E14" s="57"/>
      <c r="F14" s="57">
        <v>410.05607800000001</v>
      </c>
      <c r="G14" s="57"/>
      <c r="H14" s="57">
        <v>773.42950199999996</v>
      </c>
      <c r="I14" s="57"/>
      <c r="J14" s="139">
        <f t="shared" si="0"/>
        <v>-363.37342399999994</v>
      </c>
      <c r="K14" s="57"/>
      <c r="L14" s="140">
        <f t="shared" si="1"/>
        <v>-46.982100250941805</v>
      </c>
      <c r="M14" s="133"/>
      <c r="N14" s="57">
        <v>1529.1902970000001</v>
      </c>
      <c r="O14" s="57"/>
      <c r="P14" s="57">
        <v>2049.951701</v>
      </c>
      <c r="Q14" s="57"/>
      <c r="R14" s="139">
        <f t="shared" ref="R14:R21" si="3">N14-P14</f>
        <v>-520.76140399999986</v>
      </c>
      <c r="S14" s="57"/>
      <c r="T14" s="140">
        <f t="shared" si="2"/>
        <v>-25.40359383813599</v>
      </c>
      <c r="U14" s="11"/>
      <c r="V14" s="142"/>
      <c r="W14" s="142"/>
    </row>
    <row r="15" spans="1:24" ht="12.75" customHeight="1">
      <c r="A15" s="11"/>
      <c r="B15" s="57" t="s">
        <v>370</v>
      </c>
      <c r="C15" s="57" t="s">
        <v>659</v>
      </c>
      <c r="D15" s="141"/>
      <c r="E15" s="11"/>
      <c r="F15" s="57">
        <v>315.78475200000003</v>
      </c>
      <c r="G15" s="57"/>
      <c r="H15" s="57">
        <v>351.09626300000002</v>
      </c>
      <c r="I15" s="57"/>
      <c r="J15" s="139">
        <f t="shared" si="0"/>
        <v>-35.311510999999996</v>
      </c>
      <c r="K15" s="57"/>
      <c r="L15" s="140">
        <f t="shared" si="1"/>
        <v>-10.057501238627538</v>
      </c>
      <c r="M15" s="133"/>
      <c r="N15" s="57">
        <v>927.88295100000005</v>
      </c>
      <c r="O15" s="57"/>
      <c r="P15" s="57">
        <v>976.26568200000008</v>
      </c>
      <c r="Q15" s="57"/>
      <c r="R15" s="139">
        <f t="shared" si="3"/>
        <v>-48.382731000000035</v>
      </c>
      <c r="S15" s="57"/>
      <c r="T15" s="140">
        <f t="shared" si="2"/>
        <v>-4.9558979581134253</v>
      </c>
      <c r="U15" s="11"/>
      <c r="V15" s="142"/>
      <c r="W15" s="142"/>
    </row>
    <row r="16" spans="1:24" ht="12.75" customHeight="1">
      <c r="A16" s="11"/>
      <c r="B16" s="57" t="s">
        <v>371</v>
      </c>
      <c r="C16" s="57" t="s">
        <v>660</v>
      </c>
      <c r="D16" s="141"/>
      <c r="E16" s="11"/>
      <c r="F16" s="57">
        <v>315.95484599999997</v>
      </c>
      <c r="G16" s="57"/>
      <c r="H16" s="57">
        <v>342.70891899999998</v>
      </c>
      <c r="I16" s="57"/>
      <c r="J16" s="139">
        <f t="shared" si="0"/>
        <v>-26.754073000000005</v>
      </c>
      <c r="K16" s="57"/>
      <c r="L16" s="140">
        <f t="shared" si="1"/>
        <v>-7.8066462577240401</v>
      </c>
      <c r="M16" s="133"/>
      <c r="N16" s="57">
        <v>958.23384499999997</v>
      </c>
      <c r="O16" s="57"/>
      <c r="P16" s="57">
        <v>965.61102699999992</v>
      </c>
      <c r="Q16" s="57"/>
      <c r="R16" s="139">
        <f t="shared" si="3"/>
        <v>-7.3771819999999479</v>
      </c>
      <c r="S16" s="57"/>
      <c r="T16" s="140">
        <f t="shared" si="2"/>
        <v>-0.76399106821715179</v>
      </c>
      <c r="U16" s="11"/>
      <c r="V16" s="142"/>
      <c r="W16" s="142"/>
    </row>
    <row r="17" spans="1:23" ht="12.75" customHeight="1">
      <c r="A17" s="11"/>
      <c r="B17" s="57" t="s">
        <v>372</v>
      </c>
      <c r="C17" s="57" t="s">
        <v>661</v>
      </c>
      <c r="D17" s="141"/>
      <c r="E17" s="11"/>
      <c r="F17" s="57">
        <v>188.003095</v>
      </c>
      <c r="G17" s="57"/>
      <c r="H17" s="57">
        <v>226.18770000000001</v>
      </c>
      <c r="I17" s="57"/>
      <c r="J17" s="139">
        <f t="shared" si="0"/>
        <v>-38.184605000000005</v>
      </c>
      <c r="K17" s="57"/>
      <c r="L17" s="140">
        <f t="shared" si="1"/>
        <v>-16.88182204425793</v>
      </c>
      <c r="M17" s="133"/>
      <c r="N17" s="57">
        <v>721.53913699999998</v>
      </c>
      <c r="O17" s="57"/>
      <c r="P17" s="57">
        <v>746.98575200000005</v>
      </c>
      <c r="Q17" s="57"/>
      <c r="R17" s="139">
        <f t="shared" si="3"/>
        <v>-25.446615000000065</v>
      </c>
      <c r="S17" s="57"/>
      <c r="T17" s="140">
        <f t="shared" si="2"/>
        <v>-3.4065730078342966</v>
      </c>
      <c r="U17" s="11"/>
      <c r="V17" s="142"/>
      <c r="W17" s="142"/>
    </row>
    <row r="18" spans="1:23" ht="12.75" customHeight="1">
      <c r="A18" s="11"/>
      <c r="B18" s="57" t="s">
        <v>373</v>
      </c>
      <c r="C18" s="57" t="s">
        <v>662</v>
      </c>
      <c r="D18" s="141"/>
      <c r="E18" s="11"/>
      <c r="F18" s="57">
        <v>190.40462099999999</v>
      </c>
      <c r="G18" s="57"/>
      <c r="H18" s="57">
        <v>228.66235599999999</v>
      </c>
      <c r="I18" s="57"/>
      <c r="J18" s="139">
        <f t="shared" si="0"/>
        <v>-38.257734999999997</v>
      </c>
      <c r="K18" s="57"/>
      <c r="L18" s="140">
        <f t="shared" si="1"/>
        <v>-16.731103304122342</v>
      </c>
      <c r="M18" s="133"/>
      <c r="N18" s="57">
        <v>572.98862600000007</v>
      </c>
      <c r="O18" s="57"/>
      <c r="P18" s="57">
        <v>602.30221399999994</v>
      </c>
      <c r="Q18" s="57"/>
      <c r="R18" s="139">
        <f t="shared" si="3"/>
        <v>-29.313587999999868</v>
      </c>
      <c r="S18" s="57"/>
      <c r="T18" s="140">
        <f t="shared" si="2"/>
        <v>-4.8669235009652283</v>
      </c>
      <c r="U18" s="11"/>
      <c r="V18" s="142"/>
      <c r="W18" s="142"/>
    </row>
    <row r="19" spans="1:23" ht="12.75" customHeight="1">
      <c r="A19" s="11"/>
      <c r="B19" s="57" t="s">
        <v>374</v>
      </c>
      <c r="C19" s="57" t="s">
        <v>663</v>
      </c>
      <c r="D19" s="141"/>
      <c r="E19" s="11"/>
      <c r="F19" s="57">
        <v>156.648774</v>
      </c>
      <c r="G19" s="57"/>
      <c r="H19" s="57">
        <v>162.43236899999999</v>
      </c>
      <c r="I19" s="57"/>
      <c r="J19" s="139">
        <f t="shared" si="0"/>
        <v>-5.7835949999999912</v>
      </c>
      <c r="K19" s="57"/>
      <c r="L19" s="140">
        <f t="shared" si="1"/>
        <v>-3.5606172806603524</v>
      </c>
      <c r="M19" s="133"/>
      <c r="N19" s="57">
        <v>557.07071199999996</v>
      </c>
      <c r="O19" s="57"/>
      <c r="P19" s="57">
        <v>479.96851900000001</v>
      </c>
      <c r="Q19" s="57"/>
      <c r="R19" s="139">
        <f t="shared" si="3"/>
        <v>77.102192999999943</v>
      </c>
      <c r="S19" s="57"/>
      <c r="T19" s="140">
        <f t="shared" si="2"/>
        <v>16.06401043981802</v>
      </c>
      <c r="U19" s="11"/>
      <c r="V19" s="142"/>
      <c r="W19" s="142"/>
    </row>
    <row r="20" spans="1:23" ht="12.75" customHeight="1">
      <c r="A20" s="11"/>
      <c r="B20" s="57" t="s">
        <v>375</v>
      </c>
      <c r="C20" s="57" t="s">
        <v>664</v>
      </c>
      <c r="D20" s="141"/>
      <c r="E20" s="11"/>
      <c r="F20" s="57">
        <v>104.300163</v>
      </c>
      <c r="G20" s="57"/>
      <c r="H20" s="57">
        <v>144.268472</v>
      </c>
      <c r="I20" s="57"/>
      <c r="J20" s="139">
        <f t="shared" si="0"/>
        <v>-39.968309000000005</v>
      </c>
      <c r="K20" s="57"/>
      <c r="L20" s="140">
        <f t="shared" si="1"/>
        <v>-27.704118887458662</v>
      </c>
      <c r="M20" s="133"/>
      <c r="N20" s="57">
        <v>403.685273</v>
      </c>
      <c r="O20" s="57"/>
      <c r="P20" s="57">
        <v>416.32596099999995</v>
      </c>
      <c r="Q20" s="57"/>
      <c r="R20" s="139">
        <f t="shared" si="3"/>
        <v>-12.640687999999955</v>
      </c>
      <c r="S20" s="57"/>
      <c r="T20" s="140">
        <f t="shared" si="2"/>
        <v>-3.0362478404271229</v>
      </c>
      <c r="U20" s="11"/>
      <c r="V20" s="142"/>
      <c r="W20" s="142"/>
    </row>
    <row r="21" spans="1:23" ht="12.75" customHeight="1">
      <c r="A21" s="11"/>
      <c r="B21" s="57" t="s">
        <v>376</v>
      </c>
      <c r="C21" s="57" t="s">
        <v>665</v>
      </c>
      <c r="D21" s="141"/>
      <c r="E21" s="11"/>
      <c r="F21" s="57">
        <v>20.213125999999999</v>
      </c>
      <c r="G21" s="57"/>
      <c r="H21" s="57">
        <v>105.704561</v>
      </c>
      <c r="I21" s="57"/>
      <c r="J21" s="139">
        <f t="shared" si="0"/>
        <v>-85.491434999999996</v>
      </c>
      <c r="K21" s="57"/>
      <c r="L21" s="140">
        <f t="shared" si="1"/>
        <v>-80.877716336194794</v>
      </c>
      <c r="M21" s="133"/>
      <c r="N21" s="57">
        <v>103.040874</v>
      </c>
      <c r="O21" s="57"/>
      <c r="P21" s="57">
        <v>236.46432000000001</v>
      </c>
      <c r="Q21" s="57"/>
      <c r="R21" s="139">
        <f t="shared" si="3"/>
        <v>-133.42344600000001</v>
      </c>
      <c r="S21" s="57"/>
      <c r="T21" s="140">
        <f t="shared" si="2"/>
        <v>-56.424345964752739</v>
      </c>
      <c r="U21" s="11"/>
      <c r="V21" s="142"/>
      <c r="W21" s="142"/>
    </row>
    <row r="22" spans="1:23" ht="4.5" customHeight="1">
      <c r="A22" s="11"/>
      <c r="B22" s="141"/>
      <c r="C22" s="141"/>
      <c r="D22" s="11"/>
      <c r="E22" s="11"/>
      <c r="F22" s="57"/>
      <c r="G22" s="57"/>
      <c r="H22" s="57"/>
      <c r="I22" s="57"/>
      <c r="J22" s="139"/>
      <c r="K22" s="57"/>
      <c r="L22" s="140"/>
      <c r="M22" s="133"/>
      <c r="N22" s="57"/>
      <c r="O22" s="11"/>
      <c r="P22" s="57"/>
      <c r="Q22" s="57"/>
      <c r="R22" s="139"/>
      <c r="S22" s="57"/>
      <c r="T22" s="140"/>
      <c r="U22" s="11"/>
      <c r="V22" s="142"/>
      <c r="W22" s="142"/>
    </row>
    <row r="23" spans="1:23" ht="30" customHeight="1">
      <c r="A23" s="238" t="s">
        <v>666</v>
      </c>
      <c r="B23" s="238"/>
      <c r="C23" s="238"/>
      <c r="D23" s="238"/>
      <c r="E23" s="143"/>
      <c r="F23" s="135">
        <v>4089.9976790000001</v>
      </c>
      <c r="G23" s="135"/>
      <c r="H23" s="135">
        <v>4920.0855920000004</v>
      </c>
      <c r="I23" s="135"/>
      <c r="J23" s="136">
        <v>-830.0879130000003</v>
      </c>
      <c r="K23" s="201"/>
      <c r="L23" s="137">
        <v>-16.871412041077363</v>
      </c>
      <c r="M23" s="138"/>
      <c r="N23" s="135">
        <v>12812.121008999999</v>
      </c>
      <c r="O23" s="135"/>
      <c r="P23" s="135">
        <v>13838.180950999998</v>
      </c>
      <c r="Q23" s="135"/>
      <c r="R23" s="136">
        <v>-1026.0599419999999</v>
      </c>
      <c r="S23" s="201"/>
      <c r="T23" s="137">
        <v>-7.4147024499333014</v>
      </c>
      <c r="U23" s="11"/>
      <c r="V23" s="142"/>
      <c r="W23" s="142"/>
    </row>
    <row r="24" spans="1:23" s="193" customFormat="1" ht="30" customHeight="1">
      <c r="A24" s="236" t="s">
        <v>670</v>
      </c>
      <c r="B24" s="236"/>
      <c r="C24" s="236"/>
      <c r="D24" s="236"/>
      <c r="E24" s="189"/>
      <c r="F24" s="189">
        <v>4421.2828600000012</v>
      </c>
      <c r="G24" s="189"/>
      <c r="H24" s="189">
        <v>5266.4551339999989</v>
      </c>
      <c r="I24" s="189"/>
      <c r="J24" s="202">
        <v>-845.17227399999774</v>
      </c>
      <c r="K24" s="202"/>
      <c r="L24" s="203">
        <v>-16.048219390375195</v>
      </c>
      <c r="M24" s="190"/>
      <c r="N24" s="189">
        <v>13822.511511000001</v>
      </c>
      <c r="O24" s="189"/>
      <c r="P24" s="189">
        <v>14761.839484999999</v>
      </c>
      <c r="Q24" s="189"/>
      <c r="R24" s="202">
        <v>-939.32797399999799</v>
      </c>
      <c r="S24" s="202"/>
      <c r="T24" s="203">
        <v>-6.3632176393360851</v>
      </c>
      <c r="U24" s="191"/>
      <c r="V24" s="192"/>
      <c r="W24" s="192"/>
    </row>
    <row r="25" spans="1:23" ht="30" customHeight="1">
      <c r="A25" s="238" t="s">
        <v>668</v>
      </c>
      <c r="B25" s="238"/>
      <c r="C25" s="238"/>
      <c r="D25" s="238"/>
      <c r="E25" s="143"/>
      <c r="F25" s="135">
        <v>4577.9316340000014</v>
      </c>
      <c r="G25" s="135"/>
      <c r="H25" s="135">
        <v>5428.887502999999</v>
      </c>
      <c r="I25" s="135"/>
      <c r="J25" s="136">
        <v>-850.95586899999762</v>
      </c>
      <c r="K25" s="201"/>
      <c r="L25" s="137">
        <v>-15.674590208947222</v>
      </c>
      <c r="M25" s="138"/>
      <c r="N25" s="135">
        <v>14379.582223000001</v>
      </c>
      <c r="O25" s="135"/>
      <c r="P25" s="135">
        <v>15241.808003999999</v>
      </c>
      <c r="Q25" s="135"/>
      <c r="R25" s="136">
        <v>-862.22578099999737</v>
      </c>
      <c r="S25" s="201"/>
      <c r="T25" s="137">
        <v>-5.6569783635492428</v>
      </c>
      <c r="U25" s="11"/>
      <c r="V25" s="142"/>
      <c r="W25" s="142"/>
    </row>
    <row r="26" spans="1:23" ht="30" customHeight="1">
      <c r="A26" s="236" t="s">
        <v>671</v>
      </c>
      <c r="B26" s="236"/>
      <c r="C26" s="236"/>
      <c r="D26" s="236"/>
      <c r="E26" s="189"/>
      <c r="F26" s="189">
        <v>1674.6624720000004</v>
      </c>
      <c r="G26" s="189"/>
      <c r="H26" s="189">
        <v>1651.9695980000001</v>
      </c>
      <c r="I26" s="57"/>
      <c r="J26" s="202">
        <v>22.692874000000302</v>
      </c>
      <c r="K26" s="121"/>
      <c r="L26" s="203">
        <v>1.3736859338981731</v>
      </c>
      <c r="M26" s="144"/>
      <c r="N26" s="189">
        <v>5392.1086509999986</v>
      </c>
      <c r="O26" s="189"/>
      <c r="P26" s="189">
        <v>5251.0545780000011</v>
      </c>
      <c r="Q26" s="57"/>
      <c r="R26" s="202">
        <v>141.05407299999752</v>
      </c>
      <c r="S26" s="202"/>
      <c r="T26" s="203">
        <v>2.6862046643156674</v>
      </c>
      <c r="U26" s="11"/>
      <c r="V26" s="142"/>
      <c r="W26" s="142"/>
    </row>
    <row r="27" spans="1:23" ht="30" customHeight="1">
      <c r="A27" s="237" t="s">
        <v>669</v>
      </c>
      <c r="B27" s="237"/>
      <c r="C27" s="237"/>
      <c r="D27" s="237"/>
      <c r="E27" s="143"/>
      <c r="F27" s="135">
        <v>1518.0136980000004</v>
      </c>
      <c r="G27" s="135"/>
      <c r="H27" s="135">
        <v>1489.5372290000003</v>
      </c>
      <c r="I27" s="135"/>
      <c r="J27" s="136">
        <v>28.476469000000179</v>
      </c>
      <c r="K27" s="201"/>
      <c r="L27" s="137">
        <v>1.9117661811727942</v>
      </c>
      <c r="M27" s="138"/>
      <c r="N27" s="135">
        <v>4835.0379389999989</v>
      </c>
      <c r="O27" s="135"/>
      <c r="P27" s="135">
        <v>4771.0860590000011</v>
      </c>
      <c r="Q27" s="135"/>
      <c r="R27" s="136">
        <v>63.9518799999978</v>
      </c>
      <c r="S27" s="201"/>
      <c r="T27" s="137">
        <v>1.3404050819700046</v>
      </c>
      <c r="U27" s="11"/>
      <c r="V27" s="142"/>
      <c r="W27" s="142"/>
    </row>
    <row r="28" spans="1:23" ht="3" customHeight="1">
      <c r="A28" s="145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1"/>
      <c r="V28" s="142"/>
      <c r="W28" s="142"/>
    </row>
    <row r="29" spans="1:23" ht="3.75" customHeight="1">
      <c r="A29" s="14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42"/>
      <c r="W29" s="142"/>
    </row>
    <row r="30" spans="1:2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11"/>
      <c r="B33" s="11"/>
      <c r="C33" s="11"/>
      <c r="D33" s="11"/>
      <c r="E33" s="11"/>
      <c r="F33" s="204"/>
      <c r="G33" s="11"/>
      <c r="H33" s="204"/>
      <c r="I33" s="11"/>
      <c r="J33" s="11"/>
      <c r="K33" s="11"/>
      <c r="L33" s="11"/>
      <c r="M33" s="11"/>
      <c r="N33" s="204"/>
      <c r="O33" s="11"/>
      <c r="P33" s="204"/>
      <c r="Q33" s="11"/>
      <c r="R33" s="11"/>
      <c r="S33" s="11"/>
      <c r="T33" s="11"/>
      <c r="U33" s="11"/>
    </row>
    <row r="34" spans="1:21" ht="30" customHeight="1">
      <c r="A34" s="243" t="s">
        <v>689</v>
      </c>
      <c r="B34" s="243"/>
      <c r="C34" s="243"/>
      <c r="D34" s="243"/>
      <c r="E34" s="205"/>
      <c r="F34" s="244" t="s">
        <v>690</v>
      </c>
      <c r="G34" s="244"/>
      <c r="H34" s="244"/>
      <c r="I34" s="244"/>
      <c r="J34" s="244"/>
      <c r="K34" s="244"/>
      <c r="L34" s="244"/>
      <c r="M34" s="11"/>
      <c r="N34" s="204"/>
      <c r="O34" s="11"/>
      <c r="P34" s="204"/>
      <c r="Q34" s="11"/>
      <c r="R34" s="11"/>
      <c r="S34" s="11"/>
      <c r="T34" s="11"/>
      <c r="U34" s="11"/>
    </row>
    <row r="35" spans="1:21" ht="30" customHeight="1">
      <c r="A35" s="245" t="s">
        <v>691</v>
      </c>
      <c r="B35" s="245"/>
      <c r="C35" s="245"/>
      <c r="D35" s="245"/>
      <c r="E35" s="205"/>
      <c r="F35" s="242" t="s">
        <v>692</v>
      </c>
      <c r="G35" s="242"/>
      <c r="H35" s="242"/>
      <c r="I35" s="242"/>
      <c r="J35" s="242"/>
      <c r="K35" s="242"/>
      <c r="L35" s="242"/>
      <c r="M35" s="11"/>
      <c r="N35" s="11"/>
      <c r="O35" s="11"/>
      <c r="P35" s="204"/>
      <c r="Q35" s="11"/>
      <c r="R35" s="11"/>
      <c r="S35" s="11"/>
      <c r="T35" s="11"/>
      <c r="U35" s="11"/>
    </row>
    <row r="36" spans="1:21" ht="30" customHeight="1">
      <c r="A36" s="243" t="s">
        <v>693</v>
      </c>
      <c r="B36" s="243"/>
      <c r="C36" s="243"/>
      <c r="D36" s="243"/>
      <c r="E36" s="205"/>
      <c r="F36" s="244" t="s">
        <v>692</v>
      </c>
      <c r="G36" s="244"/>
      <c r="H36" s="244"/>
      <c r="I36" s="244"/>
      <c r="J36" s="244"/>
      <c r="K36" s="244"/>
      <c r="L36" s="244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0" customHeight="1">
      <c r="A37" s="241" t="s">
        <v>694</v>
      </c>
      <c r="B37" s="241"/>
      <c r="C37" s="241"/>
      <c r="D37" s="241"/>
      <c r="E37" s="205"/>
      <c r="F37" s="242" t="s">
        <v>690</v>
      </c>
      <c r="G37" s="242"/>
      <c r="H37" s="242"/>
      <c r="I37" s="242"/>
      <c r="J37" s="242"/>
      <c r="K37" s="242"/>
      <c r="L37" s="242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A38" s="11"/>
      <c r="B38" s="11"/>
      <c r="C38" s="11"/>
      <c r="D38" s="11"/>
      <c r="E38" s="11"/>
      <c r="F38" s="204"/>
      <c r="G38" s="11"/>
      <c r="H38" s="204"/>
      <c r="I38" s="11"/>
      <c r="J38" s="11"/>
      <c r="K38" s="11"/>
      <c r="L38" s="11"/>
      <c r="M38" s="11"/>
      <c r="N38" s="204"/>
      <c r="O38" s="11"/>
      <c r="P38" s="204"/>
      <c r="Q38" s="11"/>
      <c r="R38" s="11"/>
      <c r="S38" s="11"/>
      <c r="T38" s="11"/>
      <c r="U38" s="11"/>
    </row>
    <row r="39" spans="1:2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6:D26"/>
    <mergeCell ref="A27:D27"/>
    <mergeCell ref="A11:D11"/>
    <mergeCell ref="A23:D23"/>
    <mergeCell ref="A24:D24"/>
    <mergeCell ref="A25:D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28" customWidth="1"/>
    <col min="2" max="2" width="9.28515625" style="16" customWidth="1"/>
    <col min="3" max="17" width="10.140625" style="16" customWidth="1"/>
    <col min="18" max="18" width="6.5703125" style="16" customWidth="1"/>
    <col min="19" max="19" width="9.140625" style="16"/>
    <col min="20" max="20" width="2.85546875" style="16" customWidth="1"/>
    <col min="21" max="16384" width="9.140625" style="16"/>
  </cols>
  <sheetData>
    <row r="1" spans="1:21" hidden="1"/>
    <row r="2" spans="1:21" ht="24" customHeight="1">
      <c r="A2" s="222" t="s">
        <v>577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54"/>
    </row>
    <row r="3" spans="1:21" s="17" customFormat="1" ht="6.7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1" ht="12" customHeight="1" thickBot="1">
      <c r="A4" s="224" t="s">
        <v>162</v>
      </c>
      <c r="B4" s="224" t="s">
        <v>163</v>
      </c>
      <c r="C4" s="226" t="s">
        <v>580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24" t="s">
        <v>537</v>
      </c>
      <c r="S4" s="224" t="s">
        <v>524</v>
      </c>
      <c r="U4" s="164"/>
    </row>
    <row r="5" spans="1:21" ht="21.75" customHeight="1" thickBot="1">
      <c r="A5" s="225"/>
      <c r="B5" s="225"/>
      <c r="C5" s="91" t="s">
        <v>164</v>
      </c>
      <c r="D5" s="91" t="s">
        <v>165</v>
      </c>
      <c r="E5" s="91" t="s">
        <v>166</v>
      </c>
      <c r="F5" s="91" t="s">
        <v>167</v>
      </c>
      <c r="G5" s="91" t="s">
        <v>168</v>
      </c>
      <c r="H5" s="91" t="s">
        <v>354</v>
      </c>
      <c r="I5" s="91" t="s">
        <v>169</v>
      </c>
      <c r="J5" s="91" t="s">
        <v>170</v>
      </c>
      <c r="K5" s="91" t="s">
        <v>171</v>
      </c>
      <c r="L5" s="91" t="s">
        <v>172</v>
      </c>
      <c r="M5" s="91" t="s">
        <v>173</v>
      </c>
      <c r="N5" s="91" t="s">
        <v>174</v>
      </c>
      <c r="O5" s="91" t="s">
        <v>175</v>
      </c>
      <c r="P5" s="91" t="s">
        <v>176</v>
      </c>
      <c r="Q5" s="91" t="s">
        <v>177</v>
      </c>
      <c r="R5" s="225"/>
      <c r="S5" s="225"/>
    </row>
    <row r="6" spans="1:21" ht="12.75">
      <c r="A6" s="167">
        <v>2019</v>
      </c>
      <c r="B6" s="16" t="s">
        <v>340</v>
      </c>
      <c r="C6" s="18">
        <v>648.96990200000005</v>
      </c>
      <c r="D6" s="18">
        <v>59.002809999999997</v>
      </c>
      <c r="E6" s="18">
        <v>100.477773</v>
      </c>
      <c r="F6" s="18">
        <v>13.808043</v>
      </c>
      <c r="G6" s="18">
        <v>5.2514830000000003</v>
      </c>
      <c r="H6" s="18">
        <v>5.0094839999999996</v>
      </c>
      <c r="I6" s="18">
        <v>41.048048000000001</v>
      </c>
      <c r="J6" s="18">
        <v>35.734807000000004</v>
      </c>
      <c r="K6" s="18">
        <v>29.710659</v>
      </c>
      <c r="L6" s="18">
        <v>1257.3985130000001</v>
      </c>
      <c r="M6" s="18">
        <v>2.3780329999999998</v>
      </c>
      <c r="N6" s="18">
        <v>13.504996</v>
      </c>
      <c r="O6" s="18">
        <v>642.36546999999996</v>
      </c>
      <c r="P6" s="18">
        <v>14.357023999999999</v>
      </c>
      <c r="Q6" s="18">
        <v>21.339023999999998</v>
      </c>
      <c r="R6" s="167">
        <v>2019</v>
      </c>
      <c r="S6" s="16" t="s">
        <v>540</v>
      </c>
      <c r="U6" s="154"/>
    </row>
    <row r="7" spans="1:21">
      <c r="B7" s="16" t="s">
        <v>341</v>
      </c>
      <c r="C7" s="18">
        <v>595.99320299999999</v>
      </c>
      <c r="D7" s="18">
        <v>49.828927999999998</v>
      </c>
      <c r="E7" s="18">
        <v>122.493567</v>
      </c>
      <c r="F7" s="18">
        <v>7.5151510000000004</v>
      </c>
      <c r="G7" s="18">
        <v>4.9563069999999998</v>
      </c>
      <c r="H7" s="18">
        <v>5.126817</v>
      </c>
      <c r="I7" s="18">
        <v>36.134093</v>
      </c>
      <c r="J7" s="18">
        <v>36.088751999999999</v>
      </c>
      <c r="K7" s="18">
        <v>8.6977019999999996</v>
      </c>
      <c r="L7" s="18">
        <v>1206.4388530000001</v>
      </c>
      <c r="M7" s="18">
        <v>2.4765450000000002</v>
      </c>
      <c r="N7" s="18">
        <v>26.493167</v>
      </c>
      <c r="O7" s="18">
        <v>631.12516700000003</v>
      </c>
      <c r="P7" s="18">
        <v>14.060373999999999</v>
      </c>
      <c r="Q7" s="18">
        <v>28.637817999999999</v>
      </c>
      <c r="R7" s="28"/>
      <c r="S7" s="16" t="s">
        <v>541</v>
      </c>
    </row>
    <row r="8" spans="1:21">
      <c r="B8" s="16" t="s">
        <v>342</v>
      </c>
      <c r="C8" s="18">
        <v>624.85628299999996</v>
      </c>
      <c r="D8" s="18">
        <v>46.216380000000001</v>
      </c>
      <c r="E8" s="18">
        <v>136.86630500000001</v>
      </c>
      <c r="F8" s="18">
        <v>9.3863979999999998</v>
      </c>
      <c r="G8" s="18">
        <v>5.9597020000000001</v>
      </c>
      <c r="H8" s="18">
        <v>5.8442910000000001</v>
      </c>
      <c r="I8" s="18">
        <v>32.480136999999999</v>
      </c>
      <c r="J8" s="18">
        <v>36.712649999999996</v>
      </c>
      <c r="K8" s="18">
        <v>10.309499000000001</v>
      </c>
      <c r="L8" s="18">
        <v>1297.6732460000001</v>
      </c>
      <c r="M8" s="18">
        <v>2.550459</v>
      </c>
      <c r="N8" s="18">
        <v>59.265374999999999</v>
      </c>
      <c r="O8" s="18">
        <v>707.66522199999997</v>
      </c>
      <c r="P8" s="18">
        <v>19.952255999999998</v>
      </c>
      <c r="Q8" s="18">
        <v>20.123248</v>
      </c>
      <c r="R8" s="28"/>
      <c r="S8" s="16" t="s">
        <v>542</v>
      </c>
    </row>
    <row r="9" spans="1:21">
      <c r="B9" s="16" t="s">
        <v>343</v>
      </c>
      <c r="C9" s="18">
        <v>569.51661300000001</v>
      </c>
      <c r="D9" s="18">
        <v>44.879962999999996</v>
      </c>
      <c r="E9" s="18">
        <v>116.634057</v>
      </c>
      <c r="F9" s="18">
        <v>9.4386700000000001</v>
      </c>
      <c r="G9" s="18">
        <v>4.4433090000000002</v>
      </c>
      <c r="H9" s="18">
        <v>4.5833930000000001</v>
      </c>
      <c r="I9" s="18">
        <v>28.274104000000001</v>
      </c>
      <c r="J9" s="18">
        <v>33.151949999999999</v>
      </c>
      <c r="K9" s="18">
        <v>6.5144700000000002</v>
      </c>
      <c r="L9" s="18">
        <v>1211.9208450000001</v>
      </c>
      <c r="M9" s="18">
        <v>3.1537350000000002</v>
      </c>
      <c r="N9" s="18">
        <v>25.669091000000002</v>
      </c>
      <c r="O9" s="18">
        <v>632.17211999999995</v>
      </c>
      <c r="P9" s="18">
        <v>24.766667999999999</v>
      </c>
      <c r="Q9" s="18">
        <v>22.205188</v>
      </c>
      <c r="R9" s="28"/>
      <c r="S9" s="16" t="s">
        <v>543</v>
      </c>
    </row>
    <row r="10" spans="1:21">
      <c r="B10" s="16" t="s">
        <v>344</v>
      </c>
      <c r="C10" s="18">
        <v>668.48042799999996</v>
      </c>
      <c r="D10" s="18">
        <v>54.756602000000001</v>
      </c>
      <c r="E10" s="18">
        <v>128.03609700000001</v>
      </c>
      <c r="F10" s="18">
        <v>15.433846000000001</v>
      </c>
      <c r="G10" s="18">
        <v>4.6854789999999999</v>
      </c>
      <c r="H10" s="18">
        <v>4.1170739999999997</v>
      </c>
      <c r="I10" s="18">
        <v>35.604135999999997</v>
      </c>
      <c r="J10" s="18">
        <v>34.720052000000003</v>
      </c>
      <c r="K10" s="18">
        <v>5.7134369999999999</v>
      </c>
      <c r="L10" s="18">
        <v>1343.4436149999999</v>
      </c>
      <c r="M10" s="18">
        <v>2.8855900000000001</v>
      </c>
      <c r="N10" s="18">
        <v>33.200763000000002</v>
      </c>
      <c r="O10" s="18">
        <v>746.21100200000001</v>
      </c>
      <c r="P10" s="18">
        <v>22.557268000000001</v>
      </c>
      <c r="Q10" s="18">
        <v>23.340454000000001</v>
      </c>
      <c r="R10" s="28"/>
      <c r="S10" s="16" t="s">
        <v>544</v>
      </c>
    </row>
    <row r="11" spans="1:21">
      <c r="B11" s="16" t="s">
        <v>345</v>
      </c>
      <c r="C11" s="18">
        <v>599.65940599999999</v>
      </c>
      <c r="D11" s="18">
        <v>41.459006000000002</v>
      </c>
      <c r="E11" s="18">
        <v>99.390483000000003</v>
      </c>
      <c r="F11" s="18">
        <v>7.0142559999999996</v>
      </c>
      <c r="G11" s="18">
        <v>3.536095</v>
      </c>
      <c r="H11" s="18">
        <v>4.6055200000000003</v>
      </c>
      <c r="I11" s="18">
        <v>35.217326</v>
      </c>
      <c r="J11" s="18">
        <v>30.074100000000001</v>
      </c>
      <c r="K11" s="18">
        <v>6.6188789999999997</v>
      </c>
      <c r="L11" s="18">
        <v>1196.6658990000001</v>
      </c>
      <c r="M11" s="18">
        <v>1.8666990000000001</v>
      </c>
      <c r="N11" s="18">
        <v>21.779188999999999</v>
      </c>
      <c r="O11" s="18">
        <v>664.43867899999998</v>
      </c>
      <c r="P11" s="18">
        <v>23.496155000000002</v>
      </c>
      <c r="Q11" s="18">
        <v>22.209071999999999</v>
      </c>
      <c r="R11" s="28"/>
      <c r="S11" s="16" t="s">
        <v>545</v>
      </c>
    </row>
    <row r="12" spans="1:21">
      <c r="B12" s="16" t="s">
        <v>346</v>
      </c>
      <c r="C12" s="18">
        <v>612.29639199999997</v>
      </c>
      <c r="D12" s="18">
        <v>33.61251</v>
      </c>
      <c r="E12" s="18">
        <v>125.431809</v>
      </c>
      <c r="F12" s="18">
        <v>15.190536</v>
      </c>
      <c r="G12" s="18">
        <v>4.2875329999999998</v>
      </c>
      <c r="H12" s="18">
        <v>5.234782</v>
      </c>
      <c r="I12" s="18">
        <v>42.418346999999997</v>
      </c>
      <c r="J12" s="18">
        <v>30.250205000000001</v>
      </c>
      <c r="K12" s="18">
        <v>9.6790400000000005</v>
      </c>
      <c r="L12" s="18">
        <v>1366.769843</v>
      </c>
      <c r="M12" s="18">
        <v>2.6259199999999998</v>
      </c>
      <c r="N12" s="18">
        <v>26.617156999999999</v>
      </c>
      <c r="O12" s="18">
        <v>729.00045599999999</v>
      </c>
      <c r="P12" s="18">
        <v>24.944651</v>
      </c>
      <c r="Q12" s="18">
        <v>25.166599000000001</v>
      </c>
      <c r="R12" s="28"/>
      <c r="S12" s="16" t="s">
        <v>546</v>
      </c>
    </row>
    <row r="13" spans="1:21">
      <c r="B13" s="16" t="s">
        <v>347</v>
      </c>
      <c r="C13" s="18">
        <v>457.32773500000002</v>
      </c>
      <c r="D13" s="18">
        <v>30.604485</v>
      </c>
      <c r="E13" s="18">
        <v>99.792016000000004</v>
      </c>
      <c r="F13" s="18">
        <v>4.3849749999999998</v>
      </c>
      <c r="G13" s="18">
        <v>2.472426</v>
      </c>
      <c r="H13" s="18">
        <v>3.585385</v>
      </c>
      <c r="I13" s="18">
        <v>31.557129</v>
      </c>
      <c r="J13" s="18">
        <v>28.477640999999998</v>
      </c>
      <c r="K13" s="18">
        <v>5.0433110000000001</v>
      </c>
      <c r="L13" s="18">
        <v>903.68286699999999</v>
      </c>
      <c r="M13" s="18">
        <v>2.5029970000000001</v>
      </c>
      <c r="N13" s="18">
        <v>31.445563</v>
      </c>
      <c r="O13" s="18">
        <v>417.62346600000001</v>
      </c>
      <c r="P13" s="18">
        <v>12.134777</v>
      </c>
      <c r="Q13" s="18">
        <v>15.537190000000001</v>
      </c>
      <c r="R13" s="28"/>
      <c r="S13" s="16" t="s">
        <v>547</v>
      </c>
    </row>
    <row r="14" spans="1:21">
      <c r="B14" s="16" t="s">
        <v>348</v>
      </c>
      <c r="C14" s="18">
        <v>637.99256100000002</v>
      </c>
      <c r="D14" s="18">
        <v>42.431534999999997</v>
      </c>
      <c r="E14" s="18">
        <v>123.319616</v>
      </c>
      <c r="F14" s="18">
        <v>5.5897579999999998</v>
      </c>
      <c r="G14" s="18">
        <v>4.5232020000000004</v>
      </c>
      <c r="H14" s="18">
        <v>8.2279180000000007</v>
      </c>
      <c r="I14" s="18">
        <v>33.459662000000002</v>
      </c>
      <c r="J14" s="18">
        <v>38.982036000000001</v>
      </c>
      <c r="K14" s="18">
        <v>12.332417</v>
      </c>
      <c r="L14" s="18">
        <v>1209.3390260000001</v>
      </c>
      <c r="M14" s="18">
        <v>2.730464</v>
      </c>
      <c r="N14" s="18">
        <v>27.867366000000001</v>
      </c>
      <c r="O14" s="18">
        <v>640.68019900000002</v>
      </c>
      <c r="P14" s="18">
        <v>27.759402999999999</v>
      </c>
      <c r="Q14" s="18">
        <v>29.071535999999998</v>
      </c>
      <c r="R14" s="28"/>
      <c r="S14" s="16" t="s">
        <v>548</v>
      </c>
    </row>
    <row r="15" spans="1:21">
      <c r="B15" s="16" t="s">
        <v>349</v>
      </c>
      <c r="C15" s="18">
        <v>641.66271900000004</v>
      </c>
      <c r="D15" s="18">
        <v>49.124567999999996</v>
      </c>
      <c r="E15" s="18">
        <v>119.90248699999999</v>
      </c>
      <c r="F15" s="18">
        <v>14.009048</v>
      </c>
      <c r="G15" s="18">
        <v>4.0264100000000003</v>
      </c>
      <c r="H15" s="18">
        <v>3.7920669999999999</v>
      </c>
      <c r="I15" s="18">
        <v>38.103596000000003</v>
      </c>
      <c r="J15" s="18">
        <v>46.270570999999997</v>
      </c>
      <c r="K15" s="18">
        <v>11.550606999999999</v>
      </c>
      <c r="L15" s="18">
        <v>1391.836937</v>
      </c>
      <c r="M15" s="18">
        <v>2.2286239999999999</v>
      </c>
      <c r="N15" s="18">
        <v>17.559871000000001</v>
      </c>
      <c r="O15" s="18">
        <v>733.03655900000001</v>
      </c>
      <c r="P15" s="18">
        <v>17.373186</v>
      </c>
      <c r="Q15" s="18">
        <v>31.601317999999999</v>
      </c>
      <c r="R15" s="28"/>
      <c r="S15" s="16" t="s">
        <v>549</v>
      </c>
    </row>
    <row r="16" spans="1:21">
      <c r="B16" s="16" t="s">
        <v>350</v>
      </c>
      <c r="C16" s="18">
        <v>636.20697500000006</v>
      </c>
      <c r="D16" s="18">
        <v>43.584316999999999</v>
      </c>
      <c r="E16" s="18">
        <v>124.695066</v>
      </c>
      <c r="F16" s="18">
        <v>8.7648860000000006</v>
      </c>
      <c r="G16" s="18">
        <v>3.0379749999999999</v>
      </c>
      <c r="H16" s="18">
        <v>4.9994930000000002</v>
      </c>
      <c r="I16" s="18">
        <v>38.503574999999998</v>
      </c>
      <c r="J16" s="18">
        <v>41.800466</v>
      </c>
      <c r="K16" s="18">
        <v>11.899721</v>
      </c>
      <c r="L16" s="18">
        <v>1339.635031</v>
      </c>
      <c r="M16" s="18">
        <v>3.296144</v>
      </c>
      <c r="N16" s="18">
        <v>27.148016999999999</v>
      </c>
      <c r="O16" s="18">
        <v>681.59956599999998</v>
      </c>
      <c r="P16" s="18">
        <v>17.653130000000001</v>
      </c>
      <c r="Q16" s="18">
        <v>33.265025999999999</v>
      </c>
      <c r="R16" s="28"/>
      <c r="S16" s="16" t="s">
        <v>550</v>
      </c>
    </row>
    <row r="17" spans="1:19">
      <c r="B17" s="16" t="s">
        <v>351</v>
      </c>
      <c r="C17" s="18">
        <v>470.424711</v>
      </c>
      <c r="D17" s="18">
        <v>29.775715999999999</v>
      </c>
      <c r="E17" s="18">
        <v>95.403069000000002</v>
      </c>
      <c r="F17" s="18">
        <v>6.0656040000000004</v>
      </c>
      <c r="G17" s="18">
        <v>3.1341160000000001</v>
      </c>
      <c r="H17" s="18">
        <v>2.0828509999999998</v>
      </c>
      <c r="I17" s="18">
        <v>35.858873000000003</v>
      </c>
      <c r="J17" s="18">
        <v>25.140978</v>
      </c>
      <c r="K17" s="18">
        <v>8.0647990000000007</v>
      </c>
      <c r="L17" s="18">
        <v>1192.482113</v>
      </c>
      <c r="M17" s="18">
        <v>2.2490999999999999</v>
      </c>
      <c r="N17" s="18">
        <v>27.884229999999999</v>
      </c>
      <c r="O17" s="18">
        <v>551.60432500000002</v>
      </c>
      <c r="P17" s="18">
        <v>11.595924999999999</v>
      </c>
      <c r="Q17" s="18">
        <v>20.771837000000001</v>
      </c>
      <c r="R17" s="28"/>
      <c r="S17" s="16" t="s">
        <v>551</v>
      </c>
    </row>
    <row r="18" spans="1:19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8"/>
    </row>
    <row r="19" spans="1:19">
      <c r="A19" s="167">
        <v>2020</v>
      </c>
      <c r="B19" s="16" t="s">
        <v>340</v>
      </c>
      <c r="C19" s="18">
        <v>594.20122100000003</v>
      </c>
      <c r="D19" s="18">
        <v>42.410679000000002</v>
      </c>
      <c r="E19" s="18">
        <v>133.49018599999999</v>
      </c>
      <c r="F19" s="18">
        <v>7.3690369999999996</v>
      </c>
      <c r="G19" s="18">
        <v>2.5601639999999999</v>
      </c>
      <c r="H19" s="18">
        <v>2.9327109999999998</v>
      </c>
      <c r="I19" s="18">
        <v>42.158925000000004</v>
      </c>
      <c r="J19" s="18">
        <v>31.109943000000001</v>
      </c>
      <c r="K19" s="18">
        <v>13.730441000000001</v>
      </c>
      <c r="L19" s="18">
        <v>1337.33503</v>
      </c>
      <c r="M19" s="18">
        <v>2.8531240000000002</v>
      </c>
      <c r="N19" s="18">
        <v>17.171195999999998</v>
      </c>
      <c r="O19" s="18">
        <v>692.06915400000003</v>
      </c>
      <c r="P19" s="18">
        <v>10.236979</v>
      </c>
      <c r="Q19" s="18">
        <v>29.901893000000001</v>
      </c>
      <c r="R19" s="167">
        <v>2020</v>
      </c>
      <c r="S19" s="16" t="s">
        <v>540</v>
      </c>
    </row>
    <row r="20" spans="1:19">
      <c r="B20" s="16" t="s">
        <v>341</v>
      </c>
      <c r="C20" s="18">
        <v>585.19054500000004</v>
      </c>
      <c r="D20" s="18">
        <v>37.616287999999997</v>
      </c>
      <c r="E20" s="18">
        <v>135.00690599999999</v>
      </c>
      <c r="F20" s="18">
        <v>5.3959010000000003</v>
      </c>
      <c r="G20" s="18">
        <v>2.7554530000000002</v>
      </c>
      <c r="H20" s="18">
        <v>4.3069290000000002</v>
      </c>
      <c r="I20" s="18">
        <v>32.077644999999997</v>
      </c>
      <c r="J20" s="18">
        <v>32.722225999999999</v>
      </c>
      <c r="K20" s="18">
        <v>9.4525369999999995</v>
      </c>
      <c r="L20" s="18">
        <v>1287.2893730000001</v>
      </c>
      <c r="M20" s="18">
        <v>2.6244800000000001</v>
      </c>
      <c r="N20" s="18">
        <v>20.207331</v>
      </c>
      <c r="O20" s="18">
        <v>674.40647999999999</v>
      </c>
      <c r="P20" s="18">
        <v>12.884917</v>
      </c>
      <c r="Q20" s="18">
        <v>30.839385</v>
      </c>
      <c r="R20" s="28"/>
      <c r="S20" s="16" t="s">
        <v>541</v>
      </c>
    </row>
    <row r="21" spans="1:19">
      <c r="B21" s="16" t="s">
        <v>342</v>
      </c>
      <c r="C21" s="18">
        <v>531.59417099999996</v>
      </c>
      <c r="D21" s="18">
        <v>30.014520000000001</v>
      </c>
      <c r="E21" s="18">
        <v>92.675298999999995</v>
      </c>
      <c r="F21" s="18">
        <v>6.9743919999999999</v>
      </c>
      <c r="G21" s="18">
        <v>2.589925</v>
      </c>
      <c r="H21" s="18">
        <v>3.5453790000000001</v>
      </c>
      <c r="I21" s="18">
        <v>28.385147</v>
      </c>
      <c r="J21" s="18">
        <v>28.025006000000001</v>
      </c>
      <c r="K21" s="18">
        <v>5.8388559999999998</v>
      </c>
      <c r="L21" s="18">
        <v>1087.67983</v>
      </c>
      <c r="M21" s="18">
        <v>2.6509049999999998</v>
      </c>
      <c r="N21" s="18">
        <v>29.464794000000001</v>
      </c>
      <c r="O21" s="18">
        <v>571.65085399999998</v>
      </c>
      <c r="P21" s="18">
        <v>14.824960000000001</v>
      </c>
      <c r="Q21" s="18">
        <v>21.097781000000001</v>
      </c>
      <c r="R21" s="28"/>
      <c r="S21" s="16" t="s">
        <v>542</v>
      </c>
    </row>
    <row r="22" spans="1:19">
      <c r="B22" s="16" t="s">
        <v>343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8"/>
      <c r="S22" s="16" t="s">
        <v>543</v>
      </c>
    </row>
    <row r="23" spans="1:19">
      <c r="B23" s="16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8"/>
      <c r="S23" s="16" t="s">
        <v>544</v>
      </c>
    </row>
    <row r="24" spans="1:19">
      <c r="B24" s="16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8"/>
      <c r="S24" s="16" t="s">
        <v>545</v>
      </c>
    </row>
    <row r="25" spans="1:19">
      <c r="B25" s="16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8"/>
      <c r="S25" s="16" t="s">
        <v>546</v>
      </c>
    </row>
    <row r="26" spans="1:19">
      <c r="B26" s="16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8"/>
      <c r="S26" s="16" t="s">
        <v>547</v>
      </c>
    </row>
    <row r="27" spans="1:19">
      <c r="B27" s="16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8"/>
      <c r="S27" s="16" t="s">
        <v>548</v>
      </c>
    </row>
    <row r="28" spans="1:19">
      <c r="B28" s="16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8"/>
      <c r="S28" s="16" t="s">
        <v>549</v>
      </c>
    </row>
    <row r="29" spans="1:19">
      <c r="B29" s="16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8"/>
      <c r="S29" s="16" t="s">
        <v>550</v>
      </c>
    </row>
    <row r="30" spans="1:19" ht="9.75" thickBot="1">
      <c r="B30" s="16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8"/>
      <c r="S30" s="16" t="s">
        <v>551</v>
      </c>
    </row>
    <row r="31" spans="1:19" ht="21.75" customHeight="1" thickBot="1">
      <c r="A31" s="224" t="s">
        <v>162</v>
      </c>
      <c r="B31" s="224" t="s">
        <v>163</v>
      </c>
      <c r="C31" s="91" t="s">
        <v>565</v>
      </c>
      <c r="D31" s="91" t="s">
        <v>165</v>
      </c>
      <c r="E31" s="91" t="s">
        <v>566</v>
      </c>
      <c r="F31" s="91" t="s">
        <v>167</v>
      </c>
      <c r="G31" s="91" t="s">
        <v>567</v>
      </c>
      <c r="H31" s="91" t="s">
        <v>568</v>
      </c>
      <c r="I31" s="91" t="s">
        <v>569</v>
      </c>
      <c r="J31" s="91" t="s">
        <v>570</v>
      </c>
      <c r="K31" s="91" t="s">
        <v>571</v>
      </c>
      <c r="L31" s="91" t="s">
        <v>572</v>
      </c>
      <c r="M31" s="91" t="s">
        <v>173</v>
      </c>
      <c r="N31" s="91" t="s">
        <v>573</v>
      </c>
      <c r="O31" s="91" t="s">
        <v>574</v>
      </c>
      <c r="P31" s="91" t="s">
        <v>575</v>
      </c>
      <c r="Q31" s="91" t="s">
        <v>576</v>
      </c>
      <c r="R31" s="224" t="s">
        <v>537</v>
      </c>
      <c r="S31" s="224" t="s">
        <v>524</v>
      </c>
    </row>
    <row r="32" spans="1:19" ht="12" customHeight="1" thickBot="1">
      <c r="A32" s="225"/>
      <c r="B32" s="225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25"/>
      <c r="S32" s="225"/>
    </row>
    <row r="33" spans="1:22" ht="18.75" customHeight="1" thickBot="1">
      <c r="C33" s="246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8"/>
    </row>
    <row r="34" spans="1:22" ht="6.75" customHeight="1" thickBo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22" ht="12" customHeight="1" thickBot="1">
      <c r="A35" s="224" t="s">
        <v>162</v>
      </c>
      <c r="B35" s="224" t="s">
        <v>163</v>
      </c>
      <c r="C35" s="226" t="s">
        <v>580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224" t="s">
        <v>537</v>
      </c>
      <c r="S35" s="224" t="s">
        <v>524</v>
      </c>
    </row>
    <row r="36" spans="1:22" ht="21.75" customHeight="1" thickBot="1">
      <c r="A36" s="225"/>
      <c r="B36" s="225"/>
      <c r="C36" s="91" t="s">
        <v>178</v>
      </c>
      <c r="D36" s="91" t="s">
        <v>179</v>
      </c>
      <c r="E36" s="91" t="s">
        <v>180</v>
      </c>
      <c r="F36" s="91" t="s">
        <v>181</v>
      </c>
      <c r="G36" s="91" t="s">
        <v>182</v>
      </c>
      <c r="H36" s="91" t="s">
        <v>183</v>
      </c>
      <c r="I36" s="91" t="s">
        <v>184</v>
      </c>
      <c r="J36" s="91" t="s">
        <v>185</v>
      </c>
      <c r="K36" s="91" t="s">
        <v>186</v>
      </c>
      <c r="L36" s="91" t="s">
        <v>187</v>
      </c>
      <c r="M36" s="91" t="s">
        <v>188</v>
      </c>
      <c r="N36" s="91" t="s">
        <v>189</v>
      </c>
      <c r="O36" s="91" t="s">
        <v>190</v>
      </c>
      <c r="P36" s="91" t="s">
        <v>683</v>
      </c>
      <c r="Q36" s="91" t="s">
        <v>684</v>
      </c>
      <c r="R36" s="225"/>
      <c r="S36" s="225"/>
    </row>
    <row r="37" spans="1:22" ht="9" customHeight="1">
      <c r="A37" s="167">
        <v>2019</v>
      </c>
      <c r="B37" s="16" t="s">
        <v>340</v>
      </c>
      <c r="C37" s="18">
        <v>29.948392999999999</v>
      </c>
      <c r="D37" s="18">
        <v>237.75305399999999</v>
      </c>
      <c r="E37" s="18">
        <v>3.9265859999999999</v>
      </c>
      <c r="F37" s="18">
        <v>8.1247439999999997</v>
      </c>
      <c r="G37" s="18">
        <v>8.1701130000000006</v>
      </c>
      <c r="H37" s="18">
        <v>1.905851</v>
      </c>
      <c r="I37" s="18">
        <v>192.43281300000001</v>
      </c>
      <c r="J37" s="18">
        <v>65.691661999999994</v>
      </c>
      <c r="K37" s="18">
        <v>318.44875500000001</v>
      </c>
      <c r="L37" s="18">
        <v>30.562785999999999</v>
      </c>
      <c r="M37" s="18">
        <v>36.054191000000003</v>
      </c>
      <c r="N37" s="18">
        <v>58.418295000000001</v>
      </c>
      <c r="O37" s="18">
        <v>41.426544999999997</v>
      </c>
      <c r="P37" s="19">
        <f t="shared" ref="P37:P48" si="0">Q37+K37</f>
        <v>1367.4826119999998</v>
      </c>
      <c r="Q37" s="19">
        <v>1049.0338569999999</v>
      </c>
      <c r="R37" s="167">
        <v>2019</v>
      </c>
      <c r="S37" s="16" t="s">
        <v>540</v>
      </c>
      <c r="V37" s="19"/>
    </row>
    <row r="38" spans="1:22" ht="9" customHeight="1">
      <c r="B38" s="16" t="s">
        <v>341</v>
      </c>
      <c r="C38" s="18">
        <v>30.093395000000001</v>
      </c>
      <c r="D38" s="18">
        <v>229.32636600000001</v>
      </c>
      <c r="E38" s="18">
        <v>3.4008240000000001</v>
      </c>
      <c r="F38" s="18">
        <v>6.9604869999999996</v>
      </c>
      <c r="G38" s="18">
        <v>8.6227099999999997</v>
      </c>
      <c r="H38" s="18">
        <v>2.92191</v>
      </c>
      <c r="I38" s="18">
        <v>185.87615199999999</v>
      </c>
      <c r="J38" s="18">
        <v>68.577319000000003</v>
      </c>
      <c r="K38" s="18">
        <v>320.09358900000001</v>
      </c>
      <c r="L38" s="18">
        <v>29.604192000000001</v>
      </c>
      <c r="M38" s="18">
        <v>36.877823999999997</v>
      </c>
      <c r="N38" s="18">
        <v>43.130054999999999</v>
      </c>
      <c r="O38" s="18">
        <v>39.838397000000001</v>
      </c>
      <c r="P38" s="19">
        <f t="shared" si="0"/>
        <v>1405.3249949999999</v>
      </c>
      <c r="Q38" s="19">
        <v>1085.2314059999999</v>
      </c>
      <c r="R38" s="28"/>
      <c r="S38" s="16" t="s">
        <v>541</v>
      </c>
      <c r="V38" s="19"/>
    </row>
    <row r="39" spans="1:22" ht="9" customHeight="1">
      <c r="B39" s="16" t="s">
        <v>342</v>
      </c>
      <c r="C39" s="18">
        <v>27.293444999999998</v>
      </c>
      <c r="D39" s="18">
        <v>255.994145</v>
      </c>
      <c r="E39" s="18">
        <v>3.9042140000000001</v>
      </c>
      <c r="F39" s="18">
        <v>8.0148390000000003</v>
      </c>
      <c r="G39" s="18">
        <v>11.020058000000001</v>
      </c>
      <c r="H39" s="18">
        <v>2.016635</v>
      </c>
      <c r="I39" s="18">
        <v>182.47658300000001</v>
      </c>
      <c r="J39" s="18">
        <v>75.960977999999997</v>
      </c>
      <c r="K39" s="18">
        <v>323.84451799999999</v>
      </c>
      <c r="L39" s="18">
        <v>32.130985000000003</v>
      </c>
      <c r="M39" s="18">
        <v>34.207557000000001</v>
      </c>
      <c r="N39" s="18">
        <v>43.688270000000003</v>
      </c>
      <c r="O39" s="18">
        <v>41.654150000000001</v>
      </c>
      <c r="P39" s="19">
        <f t="shared" si="0"/>
        <v>1447.5114000000008</v>
      </c>
      <c r="Q39" s="19">
        <v>1123.6668820000007</v>
      </c>
      <c r="R39" s="28"/>
      <c r="S39" s="16" t="s">
        <v>542</v>
      </c>
      <c r="V39" s="19"/>
    </row>
    <row r="40" spans="1:22" ht="9" customHeight="1">
      <c r="B40" s="16" t="s">
        <v>343</v>
      </c>
      <c r="C40" s="18">
        <v>32.706107000000003</v>
      </c>
      <c r="D40" s="18">
        <v>244.602802</v>
      </c>
      <c r="E40" s="18">
        <v>3.8188759999999999</v>
      </c>
      <c r="F40" s="18">
        <v>3.6126999999999998</v>
      </c>
      <c r="G40" s="18">
        <v>9.2183119999999992</v>
      </c>
      <c r="H40" s="18">
        <v>1.859016</v>
      </c>
      <c r="I40" s="18">
        <v>221.94424799999999</v>
      </c>
      <c r="J40" s="18">
        <v>68.718394000000004</v>
      </c>
      <c r="K40" s="18">
        <v>303.42268300000001</v>
      </c>
      <c r="L40" s="18">
        <v>31.324662</v>
      </c>
      <c r="M40" s="18">
        <v>36.794663</v>
      </c>
      <c r="N40" s="18">
        <v>42.186642999999997</v>
      </c>
      <c r="O40" s="18">
        <v>40.540016999999999</v>
      </c>
      <c r="P40" s="19">
        <f t="shared" si="0"/>
        <v>1512.955565</v>
      </c>
      <c r="Q40" s="19">
        <v>1209.532882</v>
      </c>
      <c r="R40" s="28"/>
      <c r="S40" s="16" t="s">
        <v>543</v>
      </c>
      <c r="V40" s="19"/>
    </row>
    <row r="41" spans="1:22" s="20" customFormat="1" ht="9" customHeight="1">
      <c r="A41" s="28"/>
      <c r="B41" s="16" t="s">
        <v>344</v>
      </c>
      <c r="C41" s="18">
        <v>28.885864000000002</v>
      </c>
      <c r="D41" s="18">
        <v>263.07619099999999</v>
      </c>
      <c r="E41" s="18">
        <v>3.6703839999999999</v>
      </c>
      <c r="F41" s="18">
        <v>11.601513000000001</v>
      </c>
      <c r="G41" s="18">
        <v>14.005274</v>
      </c>
      <c r="H41" s="18">
        <v>2.4590329999999998</v>
      </c>
      <c r="I41" s="18">
        <v>225.29153500000001</v>
      </c>
      <c r="J41" s="18">
        <v>75.462667999999994</v>
      </c>
      <c r="K41" s="18">
        <v>315.31662</v>
      </c>
      <c r="L41" s="18">
        <v>36.676372000000001</v>
      </c>
      <c r="M41" s="18">
        <v>40.343102999999999</v>
      </c>
      <c r="N41" s="18">
        <v>46.676133999999998</v>
      </c>
      <c r="O41" s="18">
        <v>53.532967999999997</v>
      </c>
      <c r="P41" s="19">
        <f t="shared" si="0"/>
        <v>1678.1839310000005</v>
      </c>
      <c r="Q41" s="19">
        <v>1362.8673110000004</v>
      </c>
      <c r="R41" s="28"/>
      <c r="S41" s="16" t="s">
        <v>544</v>
      </c>
      <c r="V41" s="19"/>
    </row>
    <row r="42" spans="1:22" ht="9" customHeight="1">
      <c r="B42" s="16" t="s">
        <v>345</v>
      </c>
      <c r="C42" s="18">
        <v>24.025120999999999</v>
      </c>
      <c r="D42" s="18">
        <v>230.11267599999999</v>
      </c>
      <c r="E42" s="18">
        <v>3.3619970000000001</v>
      </c>
      <c r="F42" s="18">
        <v>6.2910029999999999</v>
      </c>
      <c r="G42" s="18">
        <v>9.2738479999999992</v>
      </c>
      <c r="H42" s="18">
        <v>1.739684</v>
      </c>
      <c r="I42" s="18">
        <v>197.56047599999999</v>
      </c>
      <c r="J42" s="18">
        <v>67.271720000000002</v>
      </c>
      <c r="K42" s="18">
        <v>261.85492399999998</v>
      </c>
      <c r="L42" s="18">
        <v>31.318857000000001</v>
      </c>
      <c r="M42" s="18">
        <v>33.638573999999998</v>
      </c>
      <c r="N42" s="18">
        <v>57.251652</v>
      </c>
      <c r="O42" s="18">
        <v>51.614747999999999</v>
      </c>
      <c r="P42" s="19">
        <f t="shared" si="0"/>
        <v>1273.4891909999999</v>
      </c>
      <c r="Q42" s="19">
        <v>1011.6342669999999</v>
      </c>
      <c r="R42" s="28"/>
      <c r="S42" s="16" t="s">
        <v>545</v>
      </c>
      <c r="V42" s="19"/>
    </row>
    <row r="43" spans="1:22" ht="9" customHeight="1">
      <c r="B43" s="16" t="s">
        <v>346</v>
      </c>
      <c r="C43" s="18">
        <v>31.048539999999999</v>
      </c>
      <c r="D43" s="18">
        <v>238.042902</v>
      </c>
      <c r="E43" s="18">
        <v>6.466253</v>
      </c>
      <c r="F43" s="18">
        <v>5.1989429999999999</v>
      </c>
      <c r="G43" s="18">
        <v>8.7279389999999992</v>
      </c>
      <c r="H43" s="18">
        <v>2.5434640000000002</v>
      </c>
      <c r="I43" s="18">
        <v>216.89485099999999</v>
      </c>
      <c r="J43" s="18">
        <v>65.940855999999997</v>
      </c>
      <c r="K43" s="18">
        <v>288.05614100000003</v>
      </c>
      <c r="L43" s="18">
        <v>33.721375000000002</v>
      </c>
      <c r="M43" s="18">
        <v>38.364393</v>
      </c>
      <c r="N43" s="18">
        <v>49.658262000000001</v>
      </c>
      <c r="O43" s="18">
        <v>43.191116000000001</v>
      </c>
      <c r="P43" s="19">
        <f t="shared" si="0"/>
        <v>1595.7761709999982</v>
      </c>
      <c r="Q43" s="19">
        <v>1307.7200299999981</v>
      </c>
      <c r="R43" s="28"/>
      <c r="S43" s="16" t="s">
        <v>546</v>
      </c>
      <c r="V43" s="19"/>
    </row>
    <row r="44" spans="1:22" ht="9" customHeight="1">
      <c r="B44" s="16" t="s">
        <v>347</v>
      </c>
      <c r="C44" s="18">
        <v>35.647022999999997</v>
      </c>
      <c r="D44" s="18">
        <v>121.720572</v>
      </c>
      <c r="E44" s="18">
        <v>3.241908</v>
      </c>
      <c r="F44" s="18">
        <v>5.4296800000000003</v>
      </c>
      <c r="G44" s="18">
        <v>5.2565150000000003</v>
      </c>
      <c r="H44" s="18">
        <v>1.618044</v>
      </c>
      <c r="I44" s="18">
        <v>157.53689900000001</v>
      </c>
      <c r="J44" s="18">
        <v>52.005619000000003</v>
      </c>
      <c r="K44" s="18">
        <v>238.97550899999999</v>
      </c>
      <c r="L44" s="18">
        <v>25.995995000000001</v>
      </c>
      <c r="M44" s="18">
        <v>29.774995000000001</v>
      </c>
      <c r="N44" s="18">
        <v>40.68065</v>
      </c>
      <c r="O44" s="18">
        <v>56.896197999999998</v>
      </c>
      <c r="P44" s="19">
        <f t="shared" si="0"/>
        <v>1240.5926390000006</v>
      </c>
      <c r="Q44" s="19">
        <v>1001.6171300000007</v>
      </c>
      <c r="R44" s="28"/>
      <c r="S44" s="16" t="s">
        <v>547</v>
      </c>
      <c r="V44" s="19"/>
    </row>
    <row r="45" spans="1:22" ht="9" customHeight="1">
      <c r="B45" s="16" t="s">
        <v>348</v>
      </c>
      <c r="C45" s="18">
        <v>34.498666999999998</v>
      </c>
      <c r="D45" s="18">
        <v>195.304293</v>
      </c>
      <c r="E45" s="18">
        <v>4.9244070000000004</v>
      </c>
      <c r="F45" s="18">
        <v>4.4527089999999996</v>
      </c>
      <c r="G45" s="18">
        <v>8.4065510000000003</v>
      </c>
      <c r="H45" s="18">
        <v>1.9441109999999999</v>
      </c>
      <c r="I45" s="18">
        <v>179.224794</v>
      </c>
      <c r="J45" s="18">
        <v>59.719926999999998</v>
      </c>
      <c r="K45" s="18">
        <v>326.25052399999998</v>
      </c>
      <c r="L45" s="18">
        <v>35.762543000000001</v>
      </c>
      <c r="M45" s="18">
        <v>38.504970999999998</v>
      </c>
      <c r="N45" s="18">
        <v>44.950544999999998</v>
      </c>
      <c r="O45" s="18">
        <v>50.024278000000002</v>
      </c>
      <c r="P45" s="19">
        <f t="shared" si="0"/>
        <v>1428.2962379999997</v>
      </c>
      <c r="Q45" s="19">
        <v>1102.0457139999996</v>
      </c>
      <c r="R45" s="28"/>
      <c r="S45" s="16" t="s">
        <v>548</v>
      </c>
      <c r="V45" s="19"/>
    </row>
    <row r="46" spans="1:22" ht="9" customHeight="1">
      <c r="B46" s="16" t="s">
        <v>349</v>
      </c>
      <c r="C46" s="18">
        <v>41.995593</v>
      </c>
      <c r="D46" s="18">
        <v>219.428406</v>
      </c>
      <c r="E46" s="18">
        <v>4.689533</v>
      </c>
      <c r="F46" s="18">
        <v>6.7910760000000003</v>
      </c>
      <c r="G46" s="18">
        <v>11.134036999999999</v>
      </c>
      <c r="H46" s="18">
        <v>2.2469130000000002</v>
      </c>
      <c r="I46" s="18">
        <v>186.21492900000001</v>
      </c>
      <c r="J46" s="18">
        <v>68.802907000000005</v>
      </c>
      <c r="K46" s="18">
        <v>377.72299099999998</v>
      </c>
      <c r="L46" s="18">
        <v>36.137892000000001</v>
      </c>
      <c r="M46" s="18">
        <v>48.908050000000003</v>
      </c>
      <c r="N46" s="18">
        <v>54.853518000000001</v>
      </c>
      <c r="O46" s="18">
        <v>56.573836999999997</v>
      </c>
      <c r="P46" s="19">
        <f t="shared" si="0"/>
        <v>1723.1836490000001</v>
      </c>
      <c r="Q46" s="19">
        <v>1345.4606580000002</v>
      </c>
      <c r="R46" s="28"/>
      <c r="S46" s="16" t="s">
        <v>549</v>
      </c>
      <c r="V46" s="19"/>
    </row>
    <row r="47" spans="1:22" ht="9" customHeight="1">
      <c r="B47" s="16" t="s">
        <v>350</v>
      </c>
      <c r="C47" s="18">
        <v>34.547083000000001</v>
      </c>
      <c r="D47" s="18">
        <v>249.733858</v>
      </c>
      <c r="E47" s="18">
        <v>6.1839019999999998</v>
      </c>
      <c r="F47" s="18">
        <v>4.0616669999999999</v>
      </c>
      <c r="G47" s="18">
        <v>10.615373999999999</v>
      </c>
      <c r="H47" s="18">
        <v>1.60555</v>
      </c>
      <c r="I47" s="18">
        <v>205.28135900000001</v>
      </c>
      <c r="J47" s="18">
        <v>65.431106999999997</v>
      </c>
      <c r="K47" s="18">
        <v>299.83494000000002</v>
      </c>
      <c r="L47" s="18">
        <v>37.872568000000001</v>
      </c>
      <c r="M47" s="18">
        <v>40.686452000000003</v>
      </c>
      <c r="N47" s="18">
        <v>62.486578000000002</v>
      </c>
      <c r="O47" s="18">
        <v>54.783586</v>
      </c>
      <c r="P47" s="19">
        <f t="shared" si="0"/>
        <v>1431.2478889999998</v>
      </c>
      <c r="Q47" s="19">
        <v>1131.4129489999998</v>
      </c>
      <c r="R47" s="28"/>
      <c r="S47" s="16" t="s">
        <v>550</v>
      </c>
      <c r="V47" s="19"/>
    </row>
    <row r="48" spans="1:22" ht="9" customHeight="1">
      <c r="B48" s="16" t="s">
        <v>351</v>
      </c>
      <c r="C48" s="18">
        <v>24.058831000000001</v>
      </c>
      <c r="D48" s="18">
        <v>200.35818800000001</v>
      </c>
      <c r="E48" s="18">
        <v>3.5064639999999998</v>
      </c>
      <c r="F48" s="18">
        <v>9.3011579999999991</v>
      </c>
      <c r="G48" s="18">
        <v>9.7507180000000009</v>
      </c>
      <c r="H48" s="18">
        <v>14.299249</v>
      </c>
      <c r="I48" s="18">
        <v>195.69592</v>
      </c>
      <c r="J48" s="18">
        <v>53.65307</v>
      </c>
      <c r="K48" s="18">
        <v>269.26068099999998</v>
      </c>
      <c r="L48" s="18">
        <v>33.047432999999998</v>
      </c>
      <c r="M48" s="18">
        <v>31.863707000000002</v>
      </c>
      <c r="N48" s="18">
        <v>50.864145000000001</v>
      </c>
      <c r="O48" s="18">
        <v>49.860827</v>
      </c>
      <c r="P48" s="19">
        <f t="shared" si="0"/>
        <v>1438.750702</v>
      </c>
      <c r="Q48" s="19">
        <v>1169.4900210000001</v>
      </c>
      <c r="R48" s="28"/>
      <c r="S48" s="16" t="s">
        <v>551</v>
      </c>
      <c r="V48" s="19"/>
    </row>
    <row r="49" spans="1:2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R49" s="28"/>
      <c r="V49" s="19"/>
    </row>
    <row r="50" spans="1:22">
      <c r="A50" s="167">
        <v>2020</v>
      </c>
      <c r="B50" s="16" t="s">
        <v>340</v>
      </c>
      <c r="C50" s="18">
        <v>41.320737000000001</v>
      </c>
      <c r="D50" s="18">
        <v>229.28574900000001</v>
      </c>
      <c r="E50" s="18">
        <v>4.5116290000000001</v>
      </c>
      <c r="F50" s="18">
        <v>4.5268819999999996</v>
      </c>
      <c r="G50" s="18">
        <v>9.2019380000000002</v>
      </c>
      <c r="H50" s="18">
        <v>2.048022</v>
      </c>
      <c r="I50" s="18">
        <v>203.693839</v>
      </c>
      <c r="J50" s="18">
        <v>60.045574000000002</v>
      </c>
      <c r="K50" s="18">
        <v>297.295118</v>
      </c>
      <c r="L50" s="18">
        <v>37.936928000000002</v>
      </c>
      <c r="M50" s="18">
        <v>41.723671000000003</v>
      </c>
      <c r="N50" s="18">
        <v>63.203803000000001</v>
      </c>
      <c r="O50" s="18">
        <v>43.962682000000001</v>
      </c>
      <c r="P50" s="19">
        <f t="shared" ref="P50:P52" si="1">Q50+K50</f>
        <v>1453.5111590000001</v>
      </c>
      <c r="Q50" s="19">
        <v>1156.2160410000001</v>
      </c>
      <c r="R50" s="167">
        <v>2020</v>
      </c>
      <c r="S50" s="16" t="s">
        <v>540</v>
      </c>
      <c r="V50" s="19"/>
    </row>
    <row r="51" spans="1:22">
      <c r="B51" s="16" t="s">
        <v>341</v>
      </c>
      <c r="C51" s="18">
        <v>27.885006000000001</v>
      </c>
      <c r="D51" s="18">
        <v>232.97215700000001</v>
      </c>
      <c r="E51" s="18">
        <v>3.7570459999999999</v>
      </c>
      <c r="F51" s="18">
        <v>6.5448230000000001</v>
      </c>
      <c r="G51" s="18">
        <v>8.8016550000000002</v>
      </c>
      <c r="H51" s="18">
        <v>1.765056</v>
      </c>
      <c r="I51" s="18">
        <v>170.07126199999999</v>
      </c>
      <c r="J51" s="18">
        <v>68.448504</v>
      </c>
      <c r="K51" s="18">
        <v>296.46513599999997</v>
      </c>
      <c r="L51" s="18">
        <v>34.315564000000002</v>
      </c>
      <c r="M51" s="18">
        <v>42.966428000000001</v>
      </c>
      <c r="N51" s="18">
        <v>49.877473000000002</v>
      </c>
      <c r="O51" s="18">
        <v>45.853566999999998</v>
      </c>
      <c r="P51" s="19">
        <f t="shared" si="1"/>
        <v>1337.5024830000002</v>
      </c>
      <c r="Q51" s="19">
        <v>1041.0373470000002</v>
      </c>
      <c r="R51" s="28"/>
      <c r="S51" s="16" t="s">
        <v>541</v>
      </c>
      <c r="V51" s="19"/>
    </row>
    <row r="52" spans="1:22">
      <c r="B52" s="16" t="s">
        <v>342</v>
      </c>
      <c r="C52" s="18">
        <v>38.873134</v>
      </c>
      <c r="D52" s="18">
        <v>198.41596000000001</v>
      </c>
      <c r="E52" s="18">
        <v>2.8521920000000001</v>
      </c>
      <c r="F52" s="18">
        <v>7.6436960000000003</v>
      </c>
      <c r="G52" s="18">
        <v>9.2948629999999994</v>
      </c>
      <c r="H52" s="18">
        <v>2.188752</v>
      </c>
      <c r="I52" s="18">
        <v>177.52802700000001</v>
      </c>
      <c r="J52" s="18">
        <v>66.289680000000004</v>
      </c>
      <c r="K52" s="18">
        <v>254.78332599999999</v>
      </c>
      <c r="L52" s="18">
        <v>33.882973</v>
      </c>
      <c r="M52" s="18">
        <v>37.252571000000003</v>
      </c>
      <c r="N52" s="18">
        <v>54.895274999999998</v>
      </c>
      <c r="O52" s="18">
        <v>37.633875000000003</v>
      </c>
      <c r="P52" s="19">
        <f t="shared" si="1"/>
        <v>1386.2664569999999</v>
      </c>
      <c r="Q52" s="19">
        <v>1131.483131</v>
      </c>
      <c r="R52" s="28"/>
      <c r="S52" s="16" t="s">
        <v>542</v>
      </c>
      <c r="V52" s="19"/>
    </row>
    <row r="53" spans="1:22">
      <c r="B53" s="16" t="s">
        <v>343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9"/>
      <c r="R53" s="28"/>
      <c r="S53" s="16" t="s">
        <v>543</v>
      </c>
      <c r="V53" s="19"/>
    </row>
    <row r="54" spans="1:22">
      <c r="B54" s="16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28"/>
      <c r="S54" s="16" t="s">
        <v>544</v>
      </c>
    </row>
    <row r="55" spans="1:22">
      <c r="B55" s="16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9"/>
      <c r="R55" s="28"/>
      <c r="S55" s="16" t="s">
        <v>545</v>
      </c>
    </row>
    <row r="56" spans="1:22">
      <c r="B56" s="16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9"/>
      <c r="R56" s="28"/>
      <c r="S56" s="16" t="s">
        <v>546</v>
      </c>
    </row>
    <row r="57" spans="1:22">
      <c r="B57" s="16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9"/>
      <c r="R57" s="28"/>
      <c r="S57" s="16" t="s">
        <v>547</v>
      </c>
    </row>
    <row r="58" spans="1:22">
      <c r="B58" s="16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9"/>
      <c r="R58" s="28"/>
      <c r="S58" s="16" t="s">
        <v>548</v>
      </c>
    </row>
    <row r="59" spans="1:22">
      <c r="B59" s="16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28"/>
      <c r="S59" s="16" t="s">
        <v>549</v>
      </c>
    </row>
    <row r="60" spans="1:22">
      <c r="B60" s="16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9"/>
      <c r="R60" s="28"/>
      <c r="S60" s="16" t="s">
        <v>550</v>
      </c>
    </row>
    <row r="61" spans="1:22" ht="9.75" thickBot="1">
      <c r="B61" s="16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9"/>
      <c r="R61" s="28"/>
      <c r="S61" s="16" t="s">
        <v>551</v>
      </c>
    </row>
    <row r="62" spans="1:22" ht="21" customHeight="1" thickBot="1">
      <c r="A62" s="224" t="s">
        <v>162</v>
      </c>
      <c r="B62" s="224" t="s">
        <v>163</v>
      </c>
      <c r="C62" s="91" t="s">
        <v>553</v>
      </c>
      <c r="D62" s="91" t="s">
        <v>554</v>
      </c>
      <c r="E62" s="91" t="s">
        <v>555</v>
      </c>
      <c r="F62" s="91" t="s">
        <v>556</v>
      </c>
      <c r="G62" s="91" t="s">
        <v>557</v>
      </c>
      <c r="H62" s="91" t="s">
        <v>183</v>
      </c>
      <c r="I62" s="91" t="s">
        <v>558</v>
      </c>
      <c r="J62" s="91" t="s">
        <v>559</v>
      </c>
      <c r="K62" s="91" t="s">
        <v>560</v>
      </c>
      <c r="L62" s="91" t="s">
        <v>561</v>
      </c>
      <c r="M62" s="91" t="s">
        <v>562</v>
      </c>
      <c r="N62" s="91" t="s">
        <v>563</v>
      </c>
      <c r="O62" s="91" t="s">
        <v>564</v>
      </c>
      <c r="P62" s="91" t="s">
        <v>685</v>
      </c>
      <c r="Q62" s="91" t="s">
        <v>686</v>
      </c>
      <c r="R62" s="224" t="s">
        <v>537</v>
      </c>
      <c r="S62" s="224" t="s">
        <v>524</v>
      </c>
    </row>
    <row r="63" spans="1:22" ht="12" customHeight="1" thickBot="1">
      <c r="A63" s="225"/>
      <c r="B63" s="225"/>
      <c r="C63" s="229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225"/>
      <c r="S63" s="225"/>
    </row>
    <row r="67" spans="1:4" ht="21" customHeight="1">
      <c r="A67" s="233" t="s">
        <v>695</v>
      </c>
      <c r="B67" s="234"/>
      <c r="C67" s="235" t="s">
        <v>696</v>
      </c>
      <c r="D67" s="235"/>
    </row>
    <row r="68" spans="1:4" ht="21" customHeight="1">
      <c r="A68" s="233" t="s">
        <v>697</v>
      </c>
      <c r="B68" s="234"/>
      <c r="C68" s="235" t="s">
        <v>698</v>
      </c>
      <c r="D68" s="235"/>
    </row>
  </sheetData>
  <mergeCells count="28">
    <mergeCell ref="A67:B67"/>
    <mergeCell ref="C67:D67"/>
    <mergeCell ref="A68:B68"/>
    <mergeCell ref="C68:D68"/>
    <mergeCell ref="A2:S2"/>
    <mergeCell ref="A3:S3"/>
    <mergeCell ref="R4:R5"/>
    <mergeCell ref="S4:S5"/>
    <mergeCell ref="A31:A32"/>
    <mergeCell ref="C4:Q4"/>
    <mergeCell ref="A4:A5"/>
    <mergeCell ref="B4:B5"/>
    <mergeCell ref="R62:R63"/>
    <mergeCell ref="S62:S63"/>
    <mergeCell ref="B31:B32"/>
    <mergeCell ref="R31:R32"/>
    <mergeCell ref="C63:Q63"/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90" zoomScaleNormal="90" workbookViewId="0">
      <selection sqref="A1:T1"/>
    </sheetView>
  </sheetViews>
  <sheetFormatPr defaultColWidth="9.140625" defaultRowHeight="12.75"/>
  <cols>
    <col min="1" max="2" width="3.140625" style="10" customWidth="1"/>
    <col min="3" max="3" width="2.5703125" style="10" customWidth="1"/>
    <col min="4" max="4" width="46.7109375" style="10" customWidth="1"/>
    <col min="5" max="5" width="0.42578125" style="10" customWidth="1"/>
    <col min="6" max="6" width="11.140625" style="10" customWidth="1"/>
    <col min="7" max="7" width="0.42578125" style="10" customWidth="1"/>
    <col min="8" max="8" width="11.140625" style="10" customWidth="1"/>
    <col min="9" max="9" width="0.42578125" style="10" customWidth="1"/>
    <col min="10" max="10" width="10.7109375" style="10" customWidth="1"/>
    <col min="11" max="11" width="0.42578125" style="10" customWidth="1"/>
    <col min="12" max="12" width="16" style="10" customWidth="1"/>
    <col min="13" max="13" width="0.42578125" style="10" customWidth="1"/>
    <col min="14" max="14" width="11.140625" style="10" customWidth="1"/>
    <col min="15" max="15" width="0.42578125" style="10" customWidth="1"/>
    <col min="16" max="16" width="11.140625" style="10" customWidth="1"/>
    <col min="17" max="17" width="0.42578125" style="10" customWidth="1"/>
    <col min="18" max="18" width="10.7109375" style="10" customWidth="1"/>
    <col min="19" max="19" width="0.42578125" style="10" customWidth="1"/>
    <col min="20" max="20" width="16" style="10" customWidth="1"/>
    <col min="21" max="21" width="8.28515625" style="10" customWidth="1"/>
    <col min="22" max="23" width="9.85546875" style="10" customWidth="1"/>
    <col min="24" max="24" width="8.42578125" style="10" customWidth="1"/>
    <col min="25" max="16384" width="9.140625" style="10"/>
  </cols>
  <sheetData>
    <row r="1" spans="1:24" ht="4.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1:24" ht="29.25" customHeight="1">
      <c r="A2" s="209" t="s">
        <v>672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"/>
    </row>
    <row r="3" spans="1:24" ht="3.6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1"/>
    </row>
    <row r="4" spans="1:24" ht="3.6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1"/>
    </row>
    <row r="5" spans="1:24" ht="26.25" customHeight="1">
      <c r="A5" s="212" t="s">
        <v>654</v>
      </c>
      <c r="B5" s="212"/>
      <c r="C5" s="212"/>
      <c r="D5" s="212"/>
      <c r="E5" s="124"/>
      <c r="F5" s="240" t="s">
        <v>652</v>
      </c>
      <c r="G5" s="214"/>
      <c r="H5" s="214"/>
      <c r="I5" s="214"/>
      <c r="J5" s="214"/>
      <c r="K5" s="214"/>
      <c r="L5" s="214"/>
      <c r="M5" s="125"/>
      <c r="N5" s="212" t="s">
        <v>653</v>
      </c>
      <c r="O5" s="212"/>
      <c r="P5" s="212"/>
      <c r="Q5" s="212"/>
      <c r="R5" s="212"/>
      <c r="S5" s="212"/>
      <c r="T5" s="212"/>
      <c r="W5" s="164"/>
      <c r="X5" s="164"/>
    </row>
    <row r="6" spans="1:24" ht="2.25" customHeight="1">
      <c r="A6" s="212"/>
      <c r="B6" s="212"/>
      <c r="C6" s="212"/>
      <c r="D6" s="212"/>
      <c r="E6" s="124"/>
      <c r="F6" s="126"/>
      <c r="G6" s="126"/>
      <c r="H6" s="126"/>
      <c r="I6" s="126"/>
      <c r="J6" s="126"/>
      <c r="K6" s="126"/>
      <c r="L6" s="126"/>
      <c r="M6" s="125"/>
      <c r="N6" s="127"/>
      <c r="O6" s="127"/>
      <c r="P6" s="127"/>
      <c r="Q6" s="126"/>
      <c r="R6" s="126"/>
      <c r="S6" s="127"/>
      <c r="T6" s="127"/>
      <c r="U6" s="11"/>
    </row>
    <row r="7" spans="1:24" ht="24.75" customHeight="1">
      <c r="A7" s="212"/>
      <c r="B7" s="212"/>
      <c r="C7" s="212"/>
      <c r="D7" s="212"/>
      <c r="E7" s="128"/>
      <c r="F7" s="213" t="s">
        <v>634</v>
      </c>
      <c r="G7" s="213"/>
      <c r="H7" s="213"/>
      <c r="I7" s="213"/>
      <c r="J7" s="213"/>
      <c r="K7" s="129"/>
      <c r="L7" s="176" t="s">
        <v>638</v>
      </c>
      <c r="M7" s="130"/>
      <c r="N7" s="213" t="s">
        <v>634</v>
      </c>
      <c r="O7" s="213"/>
      <c r="P7" s="213"/>
      <c r="Q7" s="213"/>
      <c r="R7" s="213"/>
      <c r="S7" s="129"/>
      <c r="T7" s="176" t="s">
        <v>638</v>
      </c>
      <c r="U7" s="11"/>
    </row>
    <row r="8" spans="1:24" ht="2.25" customHeight="1">
      <c r="A8" s="212"/>
      <c r="B8" s="212"/>
      <c r="C8" s="212"/>
      <c r="D8" s="212"/>
      <c r="E8" s="128"/>
      <c r="F8" s="129"/>
      <c r="G8" s="129"/>
      <c r="H8" s="129"/>
      <c r="I8" s="129"/>
      <c r="J8" s="129"/>
      <c r="K8" s="129"/>
      <c r="L8" s="131"/>
      <c r="M8" s="130"/>
      <c r="N8" s="129"/>
      <c r="O8" s="129"/>
      <c r="P8" s="129"/>
      <c r="Q8" s="129"/>
      <c r="R8" s="129"/>
      <c r="S8" s="129"/>
      <c r="T8" s="129"/>
      <c r="U8" s="11"/>
    </row>
    <row r="9" spans="1:24" ht="34.5" customHeight="1">
      <c r="A9" s="212"/>
      <c r="B9" s="212"/>
      <c r="C9" s="212"/>
      <c r="D9" s="212"/>
      <c r="E9" s="124"/>
      <c r="F9" s="132" t="s">
        <v>1092</v>
      </c>
      <c r="G9" s="126"/>
      <c r="H9" s="132" t="s">
        <v>1093</v>
      </c>
      <c r="I9" s="126"/>
      <c r="J9" s="176" t="s">
        <v>655</v>
      </c>
      <c r="K9" s="126"/>
      <c r="L9" s="176" t="s">
        <v>297</v>
      </c>
      <c r="M9" s="125"/>
      <c r="N9" s="132" t="s">
        <v>1092</v>
      </c>
      <c r="O9" s="126"/>
      <c r="P9" s="132" t="s">
        <v>1093</v>
      </c>
      <c r="Q9" s="126"/>
      <c r="R9" s="176" t="s">
        <v>655</v>
      </c>
      <c r="S9" s="126"/>
      <c r="T9" s="176" t="s">
        <v>297</v>
      </c>
      <c r="U9" s="11"/>
    </row>
    <row r="10" spans="1:24" ht="13.15" customHeight="1">
      <c r="A10" s="11"/>
      <c r="B10" s="11"/>
      <c r="C10" s="11"/>
      <c r="D10" s="11"/>
      <c r="E10" s="11"/>
      <c r="F10" s="12"/>
      <c r="G10" s="12"/>
      <c r="H10" s="12"/>
      <c r="I10" s="12"/>
      <c r="J10" s="61"/>
      <c r="K10" s="12"/>
      <c r="L10" s="61"/>
      <c r="M10" s="133"/>
      <c r="N10" s="12"/>
      <c r="O10" s="12"/>
      <c r="P10" s="12"/>
      <c r="Q10" s="12"/>
      <c r="R10" s="61"/>
      <c r="S10" s="12"/>
      <c r="T10" s="61"/>
      <c r="U10" s="11"/>
    </row>
    <row r="11" spans="1:24" ht="27.75" customHeight="1">
      <c r="A11" s="238" t="s">
        <v>673</v>
      </c>
      <c r="B11" s="238"/>
      <c r="C11" s="238"/>
      <c r="D11" s="238"/>
      <c r="E11" s="134"/>
      <c r="F11" s="135"/>
      <c r="G11" s="135"/>
      <c r="H11" s="135"/>
      <c r="I11" s="135"/>
      <c r="J11" s="136"/>
      <c r="K11" s="135"/>
      <c r="L11" s="137"/>
      <c r="M11" s="138"/>
      <c r="N11" s="135"/>
      <c r="O11" s="135"/>
      <c r="P11" s="135"/>
      <c r="Q11" s="135"/>
      <c r="R11" s="136"/>
      <c r="S11" s="135"/>
      <c r="T11" s="137"/>
      <c r="U11" s="11"/>
      <c r="W11" s="154"/>
      <c r="X11" s="154"/>
    </row>
    <row r="12" spans="1:24" ht="12.75" customHeight="1">
      <c r="A12" s="57"/>
      <c r="B12" s="57" t="s">
        <v>367</v>
      </c>
      <c r="C12" s="57" t="s">
        <v>656</v>
      </c>
      <c r="D12" s="57"/>
      <c r="E12" s="57"/>
      <c r="F12" s="57">
        <v>1087.67983</v>
      </c>
      <c r="G12" s="57"/>
      <c r="H12" s="57">
        <v>1297.6732460000001</v>
      </c>
      <c r="I12" s="57"/>
      <c r="J12" s="139">
        <f t="shared" ref="J12:J21" si="0">F12-H12</f>
        <v>-209.99341600000002</v>
      </c>
      <c r="K12" s="57"/>
      <c r="L12" s="140">
        <f t="shared" ref="L12:L21" si="1">F12/H12*100-100</f>
        <v>-16.182302952402864</v>
      </c>
      <c r="M12" s="133"/>
      <c r="N12" s="57">
        <v>3712.3042329999998</v>
      </c>
      <c r="O12" s="57"/>
      <c r="P12" s="57">
        <v>3761.510612</v>
      </c>
      <c r="Q12" s="57"/>
      <c r="R12" s="139">
        <f>N12-P12</f>
        <v>-49.206379000000197</v>
      </c>
      <c r="S12" s="57"/>
      <c r="T12" s="140">
        <f t="shared" ref="T12:T21" si="2">N12/P12*100-100</f>
        <v>-1.3081547302570868</v>
      </c>
      <c r="U12" s="11"/>
    </row>
    <row r="13" spans="1:24" ht="12.75" customHeight="1">
      <c r="A13" s="11"/>
      <c r="B13" s="57" t="s">
        <v>369</v>
      </c>
      <c r="C13" s="57" t="s">
        <v>658</v>
      </c>
      <c r="D13" s="141"/>
      <c r="E13" s="11"/>
      <c r="F13" s="57">
        <v>571.65085399999998</v>
      </c>
      <c r="G13" s="57"/>
      <c r="H13" s="57">
        <v>707.66522199999997</v>
      </c>
      <c r="I13" s="57"/>
      <c r="J13" s="139">
        <f t="shared" si="0"/>
        <v>-136.01436799999999</v>
      </c>
      <c r="K13" s="57"/>
      <c r="L13" s="140">
        <f t="shared" si="1"/>
        <v>-19.220157183307222</v>
      </c>
      <c r="M13" s="133"/>
      <c r="N13" s="57">
        <v>1938.1264879999999</v>
      </c>
      <c r="O13" s="11"/>
      <c r="P13" s="57">
        <v>1981.155859</v>
      </c>
      <c r="Q13" s="57"/>
      <c r="R13" s="139">
        <f>N13-P13</f>
        <v>-43.029371000000083</v>
      </c>
      <c r="S13" s="57"/>
      <c r="T13" s="140">
        <f t="shared" si="2"/>
        <v>-2.1719326525738012</v>
      </c>
      <c r="U13" s="11"/>
    </row>
    <row r="14" spans="1:24" ht="12.75" customHeight="1">
      <c r="A14" s="57"/>
      <c r="B14" s="57" t="s">
        <v>368</v>
      </c>
      <c r="C14" s="57" t="s">
        <v>657</v>
      </c>
      <c r="D14" s="57"/>
      <c r="E14" s="57"/>
      <c r="F14" s="57">
        <v>531.59417099999996</v>
      </c>
      <c r="G14" s="57"/>
      <c r="H14" s="57">
        <v>624.85628299999996</v>
      </c>
      <c r="I14" s="57"/>
      <c r="J14" s="139">
        <f t="shared" si="0"/>
        <v>-93.262112000000002</v>
      </c>
      <c r="K14" s="57"/>
      <c r="L14" s="140">
        <f t="shared" si="1"/>
        <v>-14.925369967032893</v>
      </c>
      <c r="M14" s="133"/>
      <c r="N14" s="57">
        <v>1710.9859370000001</v>
      </c>
      <c r="O14" s="57"/>
      <c r="P14" s="57">
        <v>1869.8193879999999</v>
      </c>
      <c r="Q14" s="57"/>
      <c r="R14" s="139">
        <f t="shared" ref="R14:R21" si="3">N14-P14</f>
        <v>-158.83345099999974</v>
      </c>
      <c r="S14" s="57"/>
      <c r="T14" s="140">
        <f t="shared" si="2"/>
        <v>-8.4945878740668945</v>
      </c>
      <c r="U14" s="11"/>
      <c r="V14" s="142"/>
      <c r="W14" s="142"/>
    </row>
    <row r="15" spans="1:24" ht="12.75" customHeight="1">
      <c r="A15" s="11"/>
      <c r="B15" s="57" t="s">
        <v>374</v>
      </c>
      <c r="C15" s="57" t="s">
        <v>663</v>
      </c>
      <c r="D15" s="141"/>
      <c r="E15" s="11"/>
      <c r="F15" s="57">
        <v>254.78332599999999</v>
      </c>
      <c r="G15" s="57"/>
      <c r="H15" s="57">
        <v>323.84451799999999</v>
      </c>
      <c r="I15" s="57"/>
      <c r="J15" s="139">
        <f t="shared" si="0"/>
        <v>-69.061192000000005</v>
      </c>
      <c r="K15" s="57"/>
      <c r="L15" s="140">
        <f t="shared" si="1"/>
        <v>-21.325416414799406</v>
      </c>
      <c r="M15" s="133"/>
      <c r="N15" s="57">
        <v>848.54358000000002</v>
      </c>
      <c r="O15" s="11"/>
      <c r="P15" s="57">
        <v>962.38686200000006</v>
      </c>
      <c r="Q15" s="57"/>
      <c r="R15" s="139">
        <f t="shared" si="3"/>
        <v>-113.84328200000004</v>
      </c>
      <c r="S15" s="57"/>
      <c r="T15" s="140">
        <f t="shared" si="2"/>
        <v>-11.829263936896922</v>
      </c>
      <c r="U15" s="11"/>
      <c r="V15" s="142"/>
      <c r="W15" s="142"/>
    </row>
    <row r="16" spans="1:24" ht="12.75" customHeight="1">
      <c r="A16" s="11"/>
      <c r="B16" s="57" t="s">
        <v>375</v>
      </c>
      <c r="C16" s="57" t="s">
        <v>664</v>
      </c>
      <c r="D16" s="141"/>
      <c r="E16" s="11"/>
      <c r="F16" s="57">
        <v>272.073238</v>
      </c>
      <c r="G16" s="57"/>
      <c r="H16" s="57">
        <v>257.76699000000002</v>
      </c>
      <c r="I16" s="57"/>
      <c r="J16" s="139">
        <f t="shared" si="0"/>
        <v>14.306247999999982</v>
      </c>
      <c r="K16" s="57"/>
      <c r="L16" s="140">
        <f t="shared" si="1"/>
        <v>5.5500698518456488</v>
      </c>
      <c r="M16" s="133"/>
      <c r="N16" s="57">
        <v>779.54467599999998</v>
      </c>
      <c r="O16" s="11"/>
      <c r="P16" s="57">
        <v>706.66288099999997</v>
      </c>
      <c r="Q16" s="57"/>
      <c r="R16" s="139">
        <f t="shared" si="3"/>
        <v>72.881795000000011</v>
      </c>
      <c r="S16" s="57"/>
      <c r="T16" s="140">
        <f t="shared" si="2"/>
        <v>10.313516806891698</v>
      </c>
      <c r="U16" s="11"/>
      <c r="V16" s="142"/>
      <c r="W16" s="142"/>
    </row>
    <row r="17" spans="1:23" ht="12.75" customHeight="1">
      <c r="A17" s="11"/>
      <c r="B17" s="57" t="s">
        <v>370</v>
      </c>
      <c r="C17" s="57" t="s">
        <v>659</v>
      </c>
      <c r="D17" s="141"/>
      <c r="E17" s="11"/>
      <c r="F17" s="57">
        <v>198.41596000000001</v>
      </c>
      <c r="G17" s="57"/>
      <c r="H17" s="57">
        <v>255.994145</v>
      </c>
      <c r="I17" s="57"/>
      <c r="J17" s="139">
        <f t="shared" si="0"/>
        <v>-57.578184999999991</v>
      </c>
      <c r="K17" s="57"/>
      <c r="L17" s="140">
        <f t="shared" si="1"/>
        <v>-22.491992932103969</v>
      </c>
      <c r="M17" s="133"/>
      <c r="N17" s="57">
        <v>660.67386600000009</v>
      </c>
      <c r="O17" s="11"/>
      <c r="P17" s="57">
        <v>723.07356500000003</v>
      </c>
      <c r="Q17" s="57"/>
      <c r="R17" s="139">
        <f t="shared" si="3"/>
        <v>-62.399698999999941</v>
      </c>
      <c r="S17" s="57"/>
      <c r="T17" s="140">
        <f t="shared" si="2"/>
        <v>-8.6297856843929708</v>
      </c>
      <c r="U17" s="11"/>
      <c r="V17" s="142"/>
      <c r="W17" s="142"/>
    </row>
    <row r="18" spans="1:23" ht="12.75" customHeight="1">
      <c r="A18" s="11"/>
      <c r="B18" s="57" t="s">
        <v>371</v>
      </c>
      <c r="C18" s="57" t="s">
        <v>660</v>
      </c>
      <c r="D18" s="141"/>
      <c r="E18" s="11"/>
      <c r="F18" s="57">
        <v>177.52802700000001</v>
      </c>
      <c r="G18" s="57"/>
      <c r="H18" s="57">
        <v>182.47658300000001</v>
      </c>
      <c r="I18" s="57"/>
      <c r="J18" s="139">
        <f t="shared" si="0"/>
        <v>-4.9485559999999964</v>
      </c>
      <c r="K18" s="57"/>
      <c r="L18" s="140">
        <f t="shared" si="1"/>
        <v>-2.7118855025907607</v>
      </c>
      <c r="M18" s="133"/>
      <c r="N18" s="57">
        <v>551.29312800000002</v>
      </c>
      <c r="O18" s="11"/>
      <c r="P18" s="57">
        <v>560.78554800000006</v>
      </c>
      <c r="Q18" s="57"/>
      <c r="R18" s="139">
        <f t="shared" si="3"/>
        <v>-9.4924200000000383</v>
      </c>
      <c r="S18" s="57"/>
      <c r="T18" s="140">
        <f t="shared" si="2"/>
        <v>-1.6927005401358883</v>
      </c>
      <c r="U18" s="11"/>
      <c r="V18" s="142"/>
      <c r="W18" s="142"/>
    </row>
    <row r="19" spans="1:23" ht="12.75" customHeight="1">
      <c r="A19" s="11"/>
      <c r="B19" s="57" t="s">
        <v>373</v>
      </c>
      <c r="C19" s="57" t="s">
        <v>662</v>
      </c>
      <c r="D19" s="141"/>
      <c r="E19" s="11"/>
      <c r="F19" s="57">
        <v>92.675298999999995</v>
      </c>
      <c r="G19" s="57"/>
      <c r="H19" s="57">
        <v>136.86630500000001</v>
      </c>
      <c r="I19" s="57"/>
      <c r="J19" s="139">
        <f t="shared" si="0"/>
        <v>-44.191006000000016</v>
      </c>
      <c r="K19" s="57"/>
      <c r="L19" s="140">
        <f t="shared" si="1"/>
        <v>-32.287717564962406</v>
      </c>
      <c r="M19" s="133"/>
      <c r="N19" s="57">
        <v>361.17239099999995</v>
      </c>
      <c r="O19" s="11"/>
      <c r="P19" s="57">
        <v>359.83764500000001</v>
      </c>
      <c r="Q19" s="57"/>
      <c r="R19" s="139">
        <f t="shared" si="3"/>
        <v>1.3347459999999387</v>
      </c>
      <c r="S19" s="57"/>
      <c r="T19" s="140">
        <f t="shared" si="2"/>
        <v>0.37093006208395707</v>
      </c>
      <c r="U19" s="11"/>
      <c r="V19" s="142"/>
      <c r="W19" s="142"/>
    </row>
    <row r="20" spans="1:23" ht="12.75" customHeight="1">
      <c r="A20" s="11"/>
      <c r="B20" s="57" t="s">
        <v>377</v>
      </c>
      <c r="C20" s="57" t="s">
        <v>674</v>
      </c>
      <c r="D20" s="141"/>
      <c r="E20" s="11"/>
      <c r="F20" s="57">
        <v>79.502393999999995</v>
      </c>
      <c r="G20" s="57"/>
      <c r="H20" s="57">
        <v>89.521016000000003</v>
      </c>
      <c r="I20" s="57"/>
      <c r="J20" s="139">
        <f t="shared" si="0"/>
        <v>-10.018622000000008</v>
      </c>
      <c r="K20" s="57"/>
      <c r="L20" s="140">
        <f t="shared" si="1"/>
        <v>-11.191363154323454</v>
      </c>
      <c r="M20" s="133"/>
      <c r="N20" s="57">
        <v>224.72893999999999</v>
      </c>
      <c r="O20" s="11"/>
      <c r="P20" s="57">
        <v>287.79218800000001</v>
      </c>
      <c r="Q20" s="57"/>
      <c r="R20" s="139">
        <f t="shared" si="3"/>
        <v>-63.063248000000016</v>
      </c>
      <c r="S20" s="57"/>
      <c r="T20" s="140">
        <f t="shared" si="2"/>
        <v>-21.912772698333299</v>
      </c>
      <c r="U20" s="11"/>
      <c r="V20" s="142"/>
      <c r="W20" s="142"/>
    </row>
    <row r="21" spans="1:23" ht="12.75" customHeight="1">
      <c r="A21" s="11"/>
      <c r="B21" s="57" t="s">
        <v>687</v>
      </c>
      <c r="C21" s="57" t="s">
        <v>688</v>
      </c>
      <c r="D21" s="141"/>
      <c r="E21" s="11"/>
      <c r="F21" s="57">
        <v>66.289680000000004</v>
      </c>
      <c r="G21" s="57"/>
      <c r="H21" s="57">
        <v>75.960977999999997</v>
      </c>
      <c r="I21" s="57"/>
      <c r="J21" s="139">
        <f t="shared" si="0"/>
        <v>-9.6712979999999931</v>
      </c>
      <c r="K21" s="57"/>
      <c r="L21" s="140">
        <f t="shared" si="1"/>
        <v>-12.731929280847325</v>
      </c>
      <c r="M21" s="133"/>
      <c r="N21" s="57">
        <v>194.78375799999998</v>
      </c>
      <c r="O21" s="11"/>
      <c r="P21" s="57">
        <v>210.22995900000001</v>
      </c>
      <c r="Q21" s="57"/>
      <c r="R21" s="139">
        <f t="shared" si="3"/>
        <v>-15.44620100000003</v>
      </c>
      <c r="S21" s="57"/>
      <c r="T21" s="140">
        <f t="shared" si="2"/>
        <v>-7.3472882140456619</v>
      </c>
      <c r="U21" s="11"/>
      <c r="V21" s="142"/>
      <c r="W21" s="142"/>
    </row>
    <row r="22" spans="1:23" ht="4.5" customHeight="1">
      <c r="A22" s="11"/>
      <c r="B22" s="141"/>
      <c r="C22" s="141"/>
      <c r="D22" s="11"/>
      <c r="E22" s="11"/>
      <c r="F22" s="57"/>
      <c r="G22" s="57"/>
      <c r="H22" s="57"/>
      <c r="I22" s="57"/>
      <c r="J22" s="139"/>
      <c r="K22" s="57"/>
      <c r="L22" s="140"/>
      <c r="M22" s="133"/>
      <c r="N22" s="57"/>
      <c r="O22" s="11"/>
      <c r="P22" s="57"/>
      <c r="Q22" s="57"/>
      <c r="R22" s="139"/>
      <c r="S22" s="57"/>
      <c r="T22" s="140"/>
      <c r="U22" s="11"/>
      <c r="V22" s="142"/>
      <c r="W22" s="142"/>
    </row>
    <row r="23" spans="1:23" ht="30" customHeight="1">
      <c r="A23" s="238" t="s">
        <v>666</v>
      </c>
      <c r="B23" s="238"/>
      <c r="C23" s="238"/>
      <c r="D23" s="238"/>
      <c r="E23" s="143"/>
      <c r="F23" s="135">
        <v>2871.4396189999998</v>
      </c>
      <c r="G23" s="135"/>
      <c r="H23" s="135">
        <v>3480.4014459999999</v>
      </c>
      <c r="I23" s="135"/>
      <c r="J23" s="136">
        <v>-608.96182700000008</v>
      </c>
      <c r="K23" s="201"/>
      <c r="L23" s="137">
        <v>-17.496884668286626</v>
      </c>
      <c r="M23" s="138"/>
      <c r="N23" s="135">
        <v>9584.9663220000002</v>
      </c>
      <c r="O23" s="135"/>
      <c r="P23" s="135">
        <v>10018.933820999999</v>
      </c>
      <c r="Q23" s="135"/>
      <c r="R23" s="136">
        <v>-433.9674989999985</v>
      </c>
      <c r="S23" s="201"/>
      <c r="T23" s="137">
        <v>-4.3314738549364336</v>
      </c>
      <c r="U23" s="11"/>
      <c r="V23" s="142"/>
      <c r="W23" s="142"/>
    </row>
    <row r="24" spans="1:23" s="193" customFormat="1" ht="30" customHeight="1">
      <c r="A24" s="236" t="s">
        <v>670</v>
      </c>
      <c r="B24" s="236"/>
      <c r="C24" s="236"/>
      <c r="D24" s="236"/>
      <c r="E24" s="189"/>
      <c r="F24" s="189">
        <v>3123.7628169999994</v>
      </c>
      <c r="G24" s="189"/>
      <c r="H24" s="189">
        <v>3734.2233099999994</v>
      </c>
      <c r="I24" s="189"/>
      <c r="J24" s="202">
        <v>-610.46049300000004</v>
      </c>
      <c r="K24" s="202"/>
      <c r="L24" s="203">
        <v>-16.34772326992946</v>
      </c>
      <c r="M24" s="190"/>
      <c r="N24" s="189">
        <v>10390.789891000002</v>
      </c>
      <c r="O24" s="189"/>
      <c r="P24" s="189">
        <v>10800.290487</v>
      </c>
      <c r="Q24" s="189"/>
      <c r="R24" s="202">
        <v>-409.50059599999804</v>
      </c>
      <c r="S24" s="202"/>
      <c r="T24" s="203">
        <v>-3.7915702035320464</v>
      </c>
      <c r="U24" s="191"/>
      <c r="V24" s="192"/>
      <c r="W24" s="192"/>
    </row>
    <row r="25" spans="1:23" ht="30" customHeight="1">
      <c r="A25" s="238" t="s">
        <v>668</v>
      </c>
      <c r="B25" s="238"/>
      <c r="C25" s="238"/>
      <c r="D25" s="238"/>
      <c r="E25" s="143"/>
      <c r="F25" s="135">
        <v>3378.5461429999996</v>
      </c>
      <c r="G25" s="135"/>
      <c r="H25" s="135">
        <v>4058.0678279999997</v>
      </c>
      <c r="I25" s="135"/>
      <c r="J25" s="136">
        <v>-679.52168500000016</v>
      </c>
      <c r="K25" s="201"/>
      <c r="L25" s="137">
        <v>-16.744956314219607</v>
      </c>
      <c r="M25" s="138"/>
      <c r="N25" s="135">
        <v>11239.333471000002</v>
      </c>
      <c r="O25" s="135"/>
      <c r="P25" s="135">
        <v>11762.677349</v>
      </c>
      <c r="Q25" s="135"/>
      <c r="R25" s="136">
        <v>-523.34387799999786</v>
      </c>
      <c r="S25" s="201"/>
      <c r="T25" s="137">
        <v>-4.4491901160962186</v>
      </c>
      <c r="U25" s="11"/>
      <c r="V25" s="142"/>
      <c r="W25" s="142"/>
    </row>
    <row r="26" spans="1:23" ht="30" customHeight="1">
      <c r="A26" s="236" t="s">
        <v>671</v>
      </c>
      <c r="B26" s="236"/>
      <c r="C26" s="236"/>
      <c r="D26" s="236"/>
      <c r="E26" s="189"/>
      <c r="F26" s="189">
        <v>1386.2664569999999</v>
      </c>
      <c r="G26" s="189"/>
      <c r="H26" s="189">
        <v>1447.5114000000008</v>
      </c>
      <c r="I26" s="189"/>
      <c r="J26" s="202">
        <v>-61.244943000000831</v>
      </c>
      <c r="K26" s="202"/>
      <c r="L26" s="203">
        <v>-4.2310508228122359</v>
      </c>
      <c r="M26" s="144"/>
      <c r="N26" s="189">
        <v>4177.2800989999996</v>
      </c>
      <c r="O26" s="189"/>
      <c r="P26" s="189">
        <v>4220.319007000001</v>
      </c>
      <c r="Q26" s="57"/>
      <c r="R26" s="202">
        <v>-43.038908000001356</v>
      </c>
      <c r="S26" s="202"/>
      <c r="T26" s="203">
        <v>-1.0198022454846409</v>
      </c>
      <c r="U26" s="11"/>
      <c r="V26" s="142"/>
      <c r="W26" s="142"/>
    </row>
    <row r="27" spans="1:23" ht="30" customHeight="1">
      <c r="A27" s="237" t="s">
        <v>669</v>
      </c>
      <c r="B27" s="237"/>
      <c r="C27" s="237"/>
      <c r="D27" s="237"/>
      <c r="E27" s="143"/>
      <c r="F27" s="135">
        <v>1131.483131</v>
      </c>
      <c r="G27" s="135"/>
      <c r="H27" s="135">
        <v>1123.6668820000007</v>
      </c>
      <c r="I27" s="135"/>
      <c r="J27" s="136">
        <v>7.8162489999992886</v>
      </c>
      <c r="K27" s="201"/>
      <c r="L27" s="137">
        <v>0.69560197289852965</v>
      </c>
      <c r="M27" s="138"/>
      <c r="N27" s="135">
        <v>3328.736519</v>
      </c>
      <c r="O27" s="135"/>
      <c r="P27" s="135">
        <v>3257.9321450000007</v>
      </c>
      <c r="Q27" s="135"/>
      <c r="R27" s="136">
        <v>70.80437399999937</v>
      </c>
      <c r="S27" s="201"/>
      <c r="T27" s="137">
        <v>2.1732918565742381</v>
      </c>
      <c r="U27" s="11"/>
      <c r="V27" s="142"/>
      <c r="W27" s="142"/>
    </row>
    <row r="28" spans="1:23" ht="3" customHeight="1">
      <c r="A28" s="145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11"/>
      <c r="V28" s="142"/>
      <c r="W28" s="142"/>
    </row>
    <row r="29" spans="1:23" ht="3.75" customHeight="1">
      <c r="A29" s="14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1"/>
      <c r="V29" s="142"/>
      <c r="W29" s="142"/>
    </row>
    <row r="30" spans="1:2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>
      <c r="A33" s="11"/>
      <c r="B33" s="11"/>
      <c r="C33" s="11"/>
      <c r="D33" s="11"/>
      <c r="E33" s="11"/>
      <c r="F33" s="204"/>
      <c r="G33" s="11"/>
      <c r="H33" s="204"/>
      <c r="I33" s="11"/>
      <c r="J33" s="11"/>
      <c r="K33" s="11"/>
      <c r="L33" s="11"/>
      <c r="M33" s="11"/>
      <c r="N33" s="204"/>
      <c r="O33" s="11"/>
      <c r="P33" s="204"/>
      <c r="Q33" s="11"/>
      <c r="R33" s="11"/>
      <c r="S33" s="11"/>
      <c r="T33" s="11"/>
      <c r="U33" s="11"/>
    </row>
    <row r="34" spans="1:21" ht="30" customHeight="1">
      <c r="A34" s="243" t="s">
        <v>689</v>
      </c>
      <c r="B34" s="243"/>
      <c r="C34" s="243"/>
      <c r="D34" s="243"/>
      <c r="E34" s="205"/>
      <c r="F34" s="244" t="s">
        <v>690</v>
      </c>
      <c r="G34" s="244"/>
      <c r="H34" s="244"/>
      <c r="I34" s="244"/>
      <c r="J34" s="244"/>
      <c r="K34" s="244"/>
      <c r="L34" s="244"/>
      <c r="M34" s="11"/>
      <c r="N34" s="204"/>
      <c r="O34" s="11"/>
      <c r="P34" s="204"/>
      <c r="Q34" s="11"/>
      <c r="R34" s="11"/>
      <c r="S34" s="11"/>
      <c r="T34" s="11"/>
      <c r="U34" s="11"/>
    </row>
    <row r="35" spans="1:21" ht="30" customHeight="1">
      <c r="A35" s="245" t="s">
        <v>691</v>
      </c>
      <c r="B35" s="245"/>
      <c r="C35" s="245"/>
      <c r="D35" s="245"/>
      <c r="E35" s="205"/>
      <c r="F35" s="242" t="s">
        <v>692</v>
      </c>
      <c r="G35" s="242"/>
      <c r="H35" s="242"/>
      <c r="I35" s="242"/>
      <c r="J35" s="242"/>
      <c r="K35" s="242"/>
      <c r="L35" s="242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30" customHeight="1">
      <c r="A36" s="243" t="s">
        <v>693</v>
      </c>
      <c r="B36" s="243"/>
      <c r="C36" s="243"/>
      <c r="D36" s="243"/>
      <c r="E36" s="205"/>
      <c r="F36" s="244" t="s">
        <v>692</v>
      </c>
      <c r="G36" s="244"/>
      <c r="H36" s="244"/>
      <c r="I36" s="244"/>
      <c r="J36" s="244"/>
      <c r="K36" s="244"/>
      <c r="L36" s="244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30" customHeight="1">
      <c r="A37" s="241" t="s">
        <v>694</v>
      </c>
      <c r="B37" s="241"/>
      <c r="C37" s="241"/>
      <c r="D37" s="241"/>
      <c r="E37" s="205"/>
      <c r="F37" s="242" t="s">
        <v>690</v>
      </c>
      <c r="G37" s="242"/>
      <c r="H37" s="242"/>
      <c r="I37" s="242"/>
      <c r="J37" s="242"/>
      <c r="K37" s="242"/>
      <c r="L37" s="242"/>
      <c r="M37" s="11"/>
      <c r="N37" s="11"/>
      <c r="O37" s="11"/>
      <c r="P37" s="11"/>
      <c r="Q37" s="11"/>
      <c r="R37" s="11"/>
      <c r="S37" s="11"/>
      <c r="T37" s="11"/>
      <c r="U37" s="11"/>
    </row>
    <row r="38" spans="1:21">
      <c r="A38" s="11"/>
      <c r="B38" s="11"/>
      <c r="C38" s="11"/>
      <c r="D38" s="11"/>
      <c r="E38" s="11"/>
      <c r="F38" s="204"/>
      <c r="G38" s="11"/>
      <c r="H38" s="204"/>
      <c r="I38" s="11"/>
      <c r="J38" s="11"/>
      <c r="K38" s="11"/>
      <c r="L38" s="11"/>
      <c r="M38" s="11"/>
      <c r="N38" s="204"/>
      <c r="O38" s="11"/>
      <c r="P38" s="204"/>
      <c r="Q38" s="11"/>
      <c r="R38" s="11"/>
      <c r="S38" s="11"/>
      <c r="T38" s="11"/>
      <c r="U38" s="11"/>
    </row>
    <row r="39" spans="1:21">
      <c r="A39" s="11"/>
      <c r="B39" s="57"/>
      <c r="C39" s="57"/>
      <c r="D39" s="14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21">
    <mergeCell ref="A37:D37"/>
    <mergeCell ref="F37:L37"/>
    <mergeCell ref="A34:D34"/>
    <mergeCell ref="F34:L34"/>
    <mergeCell ref="A35:D35"/>
    <mergeCell ref="F35:L35"/>
    <mergeCell ref="A36:D36"/>
    <mergeCell ref="F36:L36"/>
    <mergeCell ref="A1:T1"/>
    <mergeCell ref="A2:T2"/>
    <mergeCell ref="A5:D9"/>
    <mergeCell ref="F5:L5"/>
    <mergeCell ref="N5:T5"/>
    <mergeCell ref="F7:J7"/>
    <mergeCell ref="N7:R7"/>
    <mergeCell ref="A27:D27"/>
    <mergeCell ref="A11:D11"/>
    <mergeCell ref="A23:D23"/>
    <mergeCell ref="A24:D24"/>
    <mergeCell ref="A25:D25"/>
    <mergeCell ref="A26:D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10" customWidth="1"/>
    <col min="2" max="2" width="7.7109375" style="10" customWidth="1"/>
    <col min="3" max="21" width="9" style="10" customWidth="1"/>
    <col min="22" max="22" width="5" style="10" customWidth="1"/>
    <col min="23" max="16384" width="9.140625" style="10"/>
  </cols>
  <sheetData>
    <row r="1" spans="1:23" ht="2.25" hidden="1" customHeight="1"/>
    <row r="2" spans="1:23" ht="21" customHeight="1">
      <c r="A2" s="223" t="s">
        <v>352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8" customHeight="1" thickBot="1">
      <c r="A3" s="254" t="s">
        <v>578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23" ht="11.25" customHeight="1" thickBot="1">
      <c r="A4" s="255" t="s">
        <v>162</v>
      </c>
      <c r="B4" s="255" t="s">
        <v>163</v>
      </c>
      <c r="C4" s="226" t="s">
        <v>579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255" t="s">
        <v>537</v>
      </c>
      <c r="W4" s="255" t="s">
        <v>524</v>
      </c>
    </row>
    <row r="5" spans="1:23" ht="21" customHeight="1" thickBot="1">
      <c r="A5" s="256"/>
      <c r="B5" s="256"/>
      <c r="C5" s="98">
        <v>111</v>
      </c>
      <c r="D5" s="98">
        <v>112</v>
      </c>
      <c r="E5" s="98">
        <v>121</v>
      </c>
      <c r="F5" s="98">
        <v>122</v>
      </c>
      <c r="G5" s="98">
        <v>21</v>
      </c>
      <c r="H5" s="98">
        <v>22</v>
      </c>
      <c r="I5" s="98">
        <v>31</v>
      </c>
      <c r="J5" s="98">
        <v>321</v>
      </c>
      <c r="K5" s="98">
        <v>322</v>
      </c>
      <c r="L5" s="98">
        <v>41</v>
      </c>
      <c r="M5" s="98">
        <v>42</v>
      </c>
      <c r="N5" s="98">
        <v>51</v>
      </c>
      <c r="O5" s="98">
        <v>521</v>
      </c>
      <c r="P5" s="98">
        <v>522</v>
      </c>
      <c r="Q5" s="98">
        <v>53</v>
      </c>
      <c r="R5" s="98">
        <v>61</v>
      </c>
      <c r="S5" s="98">
        <v>62</v>
      </c>
      <c r="T5" s="98">
        <v>63</v>
      </c>
      <c r="U5" s="98">
        <v>7</v>
      </c>
      <c r="V5" s="256"/>
      <c r="W5" s="256"/>
    </row>
    <row r="6" spans="1:23" ht="9" customHeight="1">
      <c r="A6" s="167">
        <v>2019</v>
      </c>
      <c r="B6" s="16" t="s">
        <v>340</v>
      </c>
      <c r="C6" s="21">
        <v>107.18284099999998</v>
      </c>
      <c r="D6" s="21">
        <v>214.76572400000001</v>
      </c>
      <c r="E6" s="21">
        <v>50.021587000000004</v>
      </c>
      <c r="F6" s="21">
        <v>392.032107</v>
      </c>
      <c r="G6" s="21">
        <v>185.02031099999999</v>
      </c>
      <c r="H6" s="21">
        <v>1752.9288729999989</v>
      </c>
      <c r="I6" s="21">
        <v>545.75811499999998</v>
      </c>
      <c r="J6" s="21">
        <v>8.4350670000000001</v>
      </c>
      <c r="K6" s="21">
        <v>244.20201199999997</v>
      </c>
      <c r="L6" s="21">
        <v>599.22724799999992</v>
      </c>
      <c r="M6" s="21">
        <v>455.57364099999995</v>
      </c>
      <c r="N6" s="21">
        <v>360.29544499999997</v>
      </c>
      <c r="O6" s="21">
        <v>357.11557400000004</v>
      </c>
      <c r="P6" s="21">
        <v>15.143272999999999</v>
      </c>
      <c r="Q6" s="21">
        <v>555.15425600000003</v>
      </c>
      <c r="R6" s="21">
        <v>166.337985</v>
      </c>
      <c r="S6" s="21">
        <v>420.23394600000006</v>
      </c>
      <c r="T6" s="21">
        <v>414.54684600000007</v>
      </c>
      <c r="U6" s="21">
        <v>6.0816569999999999</v>
      </c>
      <c r="V6" s="167">
        <v>2019</v>
      </c>
      <c r="W6" s="16" t="s">
        <v>540</v>
      </c>
    </row>
    <row r="7" spans="1:23" ht="9" customHeight="1">
      <c r="A7" s="28"/>
      <c r="B7" s="16" t="s">
        <v>341</v>
      </c>
      <c r="C7" s="21">
        <v>84.70702399999999</v>
      </c>
      <c r="D7" s="21">
        <v>186.05654200000001</v>
      </c>
      <c r="E7" s="21">
        <v>40.420870999999998</v>
      </c>
      <c r="F7" s="21">
        <v>380.05276900000001</v>
      </c>
      <c r="G7" s="21">
        <v>189.21393399999999</v>
      </c>
      <c r="H7" s="21">
        <v>1642.3870030000003</v>
      </c>
      <c r="I7" s="21">
        <v>373.69597100000004</v>
      </c>
      <c r="J7" s="21">
        <v>7.1998300000000004</v>
      </c>
      <c r="K7" s="21">
        <v>325.89477200000005</v>
      </c>
      <c r="L7" s="21">
        <v>585.11930000000007</v>
      </c>
      <c r="M7" s="21">
        <v>442.65169000000003</v>
      </c>
      <c r="N7" s="21">
        <v>436.99583699999999</v>
      </c>
      <c r="O7" s="21">
        <v>139.452618</v>
      </c>
      <c r="P7" s="21">
        <v>15.046693000000001</v>
      </c>
      <c r="Q7" s="21">
        <v>510.99088200000006</v>
      </c>
      <c r="R7" s="21">
        <v>144.63753499999999</v>
      </c>
      <c r="S7" s="21">
        <v>364.29065199999991</v>
      </c>
      <c r="T7" s="21">
        <v>374.37326000000002</v>
      </c>
      <c r="U7" s="21">
        <v>1.1992560000000001</v>
      </c>
      <c r="V7" s="28"/>
      <c r="W7" s="16" t="s">
        <v>541</v>
      </c>
    </row>
    <row r="8" spans="1:23" ht="9" customHeight="1">
      <c r="A8" s="28"/>
      <c r="B8" s="16" t="s">
        <v>342</v>
      </c>
      <c r="C8" s="21">
        <v>105.69189900000001</v>
      </c>
      <c r="D8" s="21">
        <v>223.847936</v>
      </c>
      <c r="E8" s="21">
        <v>46.012619000000008</v>
      </c>
      <c r="F8" s="21">
        <v>405.56089199999997</v>
      </c>
      <c r="G8" s="21">
        <v>181.71337599999998</v>
      </c>
      <c r="H8" s="21">
        <v>1786.0134560000008</v>
      </c>
      <c r="I8" s="21">
        <v>365.281341</v>
      </c>
      <c r="J8" s="21">
        <v>7.0950809999999995</v>
      </c>
      <c r="K8" s="21">
        <v>311.64521899999994</v>
      </c>
      <c r="L8" s="21">
        <v>655.9389560000003</v>
      </c>
      <c r="M8" s="21">
        <v>489.67479999999995</v>
      </c>
      <c r="N8" s="21">
        <v>480.00431100000003</v>
      </c>
      <c r="O8" s="21">
        <v>397.77988199999999</v>
      </c>
      <c r="P8" s="21">
        <v>17.119495000000001</v>
      </c>
      <c r="Q8" s="21">
        <v>530.20454500000017</v>
      </c>
      <c r="R8" s="21">
        <v>152.79593500000001</v>
      </c>
      <c r="S8" s="21">
        <v>373.17791100000005</v>
      </c>
      <c r="T8" s="21">
        <v>388.12395200000003</v>
      </c>
      <c r="U8" s="21">
        <v>0.53125500000000003</v>
      </c>
      <c r="V8" s="28"/>
      <c r="W8" s="16" t="s">
        <v>542</v>
      </c>
    </row>
    <row r="9" spans="1:23" ht="9" customHeight="1">
      <c r="A9" s="28"/>
      <c r="B9" s="16" t="s">
        <v>343</v>
      </c>
      <c r="C9" s="21">
        <v>116.08065099999999</v>
      </c>
      <c r="D9" s="21">
        <v>244.13178899999997</v>
      </c>
      <c r="E9" s="21">
        <v>31.078647</v>
      </c>
      <c r="F9" s="21">
        <v>423.85244999999998</v>
      </c>
      <c r="G9" s="21">
        <v>178.02923600000003</v>
      </c>
      <c r="H9" s="21">
        <v>1726.9429039999984</v>
      </c>
      <c r="I9" s="21">
        <v>477.51260300000001</v>
      </c>
      <c r="J9" s="21">
        <v>11.300717000000001</v>
      </c>
      <c r="K9" s="21">
        <v>285.67399</v>
      </c>
      <c r="L9" s="21">
        <v>628.35086499999989</v>
      </c>
      <c r="M9" s="21">
        <v>504.99479199999996</v>
      </c>
      <c r="N9" s="21">
        <v>407.92599800000005</v>
      </c>
      <c r="O9" s="21">
        <v>342.49673999999999</v>
      </c>
      <c r="P9" s="21">
        <v>20.114555999999997</v>
      </c>
      <c r="Q9" s="21">
        <v>522.36980500000004</v>
      </c>
      <c r="R9" s="21">
        <v>149.01217100000002</v>
      </c>
      <c r="S9" s="21">
        <v>327.80995699999988</v>
      </c>
      <c r="T9" s="21">
        <v>392.30463800000001</v>
      </c>
      <c r="U9" s="21">
        <v>0.59629100000000002</v>
      </c>
      <c r="V9" s="28"/>
      <c r="W9" s="16" t="s">
        <v>543</v>
      </c>
    </row>
    <row r="10" spans="1:23" ht="9" customHeight="1">
      <c r="A10" s="28"/>
      <c r="B10" s="16" t="s">
        <v>344</v>
      </c>
      <c r="C10" s="21">
        <v>119.958474</v>
      </c>
      <c r="D10" s="21">
        <v>272.31486000000001</v>
      </c>
      <c r="E10" s="21">
        <v>38.252105999999998</v>
      </c>
      <c r="F10" s="21">
        <v>452.75780500000008</v>
      </c>
      <c r="G10" s="21">
        <v>167.92844400000001</v>
      </c>
      <c r="H10" s="21">
        <v>1854.3065339999994</v>
      </c>
      <c r="I10" s="21">
        <v>573.59025199999996</v>
      </c>
      <c r="J10" s="21">
        <v>10.064207</v>
      </c>
      <c r="K10" s="21">
        <v>254.81440400000002</v>
      </c>
      <c r="L10" s="21">
        <v>674.5860879999999</v>
      </c>
      <c r="M10" s="21">
        <v>507.39576800000003</v>
      </c>
      <c r="N10" s="21">
        <v>449.40821199999999</v>
      </c>
      <c r="O10" s="21">
        <v>331.24974700000001</v>
      </c>
      <c r="P10" s="21">
        <v>27.447369999999999</v>
      </c>
      <c r="Q10" s="21">
        <v>565.73786900000005</v>
      </c>
      <c r="R10" s="21">
        <v>173.97006300000004</v>
      </c>
      <c r="S10" s="21">
        <v>348.14374100000009</v>
      </c>
      <c r="T10" s="21">
        <v>410.13541500000002</v>
      </c>
      <c r="U10" s="21">
        <v>0.67301100000000003</v>
      </c>
      <c r="V10" s="28"/>
      <c r="W10" s="16" t="s">
        <v>544</v>
      </c>
    </row>
    <row r="11" spans="1:23" ht="9" customHeight="1">
      <c r="A11" s="28"/>
      <c r="B11" s="16" t="s">
        <v>345</v>
      </c>
      <c r="C11" s="21">
        <v>90.897309000000007</v>
      </c>
      <c r="D11" s="21">
        <v>209.55606399999999</v>
      </c>
      <c r="E11" s="21">
        <v>41.704222000000001</v>
      </c>
      <c r="F11" s="21">
        <v>426.22382900000002</v>
      </c>
      <c r="G11" s="21">
        <v>141.283536</v>
      </c>
      <c r="H11" s="21">
        <v>1634.348986</v>
      </c>
      <c r="I11" s="21">
        <v>500.47759300000001</v>
      </c>
      <c r="J11" s="21">
        <v>8.5353250000000003</v>
      </c>
      <c r="K11" s="21">
        <v>290.79769599999997</v>
      </c>
      <c r="L11" s="21">
        <v>571.17258900000002</v>
      </c>
      <c r="M11" s="21">
        <v>452.95525300000003</v>
      </c>
      <c r="N11" s="21">
        <v>416.62249499999996</v>
      </c>
      <c r="O11" s="21">
        <v>467.85462799999999</v>
      </c>
      <c r="P11" s="21">
        <v>27.258478</v>
      </c>
      <c r="Q11" s="21">
        <v>481.79346699999996</v>
      </c>
      <c r="R11" s="21">
        <v>160.33538899999999</v>
      </c>
      <c r="S11" s="21">
        <v>329.82469300000025</v>
      </c>
      <c r="T11" s="21">
        <v>369.72187000000002</v>
      </c>
      <c r="U11" s="21">
        <v>0.415686</v>
      </c>
      <c r="V11" s="28"/>
      <c r="W11" s="16" t="s">
        <v>545</v>
      </c>
    </row>
    <row r="12" spans="1:23" ht="9" customHeight="1">
      <c r="A12" s="28"/>
      <c r="B12" s="16" t="s">
        <v>346</v>
      </c>
      <c r="C12" s="21">
        <v>145.26264800000001</v>
      </c>
      <c r="D12" s="21">
        <v>220.51000999999997</v>
      </c>
      <c r="E12" s="21">
        <v>47.240234999999998</v>
      </c>
      <c r="F12" s="21">
        <v>489.70165900000001</v>
      </c>
      <c r="G12" s="21">
        <v>189.01021099999994</v>
      </c>
      <c r="H12" s="21">
        <v>1840.0244329999996</v>
      </c>
      <c r="I12" s="21">
        <v>543.72344400000009</v>
      </c>
      <c r="J12" s="21">
        <v>15.316957</v>
      </c>
      <c r="K12" s="21">
        <v>292.058989</v>
      </c>
      <c r="L12" s="21">
        <v>649.54407700000002</v>
      </c>
      <c r="M12" s="21">
        <v>481.72391800000014</v>
      </c>
      <c r="N12" s="21">
        <v>377.97335399999997</v>
      </c>
      <c r="O12" s="21">
        <v>368.45415200000002</v>
      </c>
      <c r="P12" s="21">
        <v>27.036923000000002</v>
      </c>
      <c r="Q12" s="21">
        <v>526.24623299999996</v>
      </c>
      <c r="R12" s="21">
        <v>171.52533100000002</v>
      </c>
      <c r="S12" s="21">
        <v>429.56887300000017</v>
      </c>
      <c r="T12" s="21">
        <v>430.14693700000004</v>
      </c>
      <c r="U12" s="21">
        <v>0.80405699999999991</v>
      </c>
      <c r="V12" s="28"/>
      <c r="W12" s="16" t="s">
        <v>546</v>
      </c>
    </row>
    <row r="13" spans="1:23" ht="9" customHeight="1">
      <c r="A13" s="28"/>
      <c r="B13" s="16" t="s">
        <v>347</v>
      </c>
      <c r="C13" s="21">
        <v>94.997962000000001</v>
      </c>
      <c r="D13" s="21">
        <v>229.84945699999997</v>
      </c>
      <c r="E13" s="21">
        <v>37.930954</v>
      </c>
      <c r="F13" s="21">
        <v>461.759883</v>
      </c>
      <c r="G13" s="21">
        <v>164.51937599999999</v>
      </c>
      <c r="H13" s="21">
        <v>1256.4652539999993</v>
      </c>
      <c r="I13" s="21">
        <v>209.65013200000001</v>
      </c>
      <c r="J13" s="21">
        <v>13.213445</v>
      </c>
      <c r="K13" s="21">
        <v>332.88934199999994</v>
      </c>
      <c r="L13" s="21">
        <v>494.26701700000001</v>
      </c>
      <c r="M13" s="21">
        <v>379.54656300000005</v>
      </c>
      <c r="N13" s="21">
        <v>279.35476900000003</v>
      </c>
      <c r="O13" s="21">
        <v>213.83640600000001</v>
      </c>
      <c r="P13" s="21">
        <v>21.853797</v>
      </c>
      <c r="Q13" s="21">
        <v>352.46301499999998</v>
      </c>
      <c r="R13" s="21">
        <v>142.73924700000001</v>
      </c>
      <c r="S13" s="21">
        <v>393.40931000000006</v>
      </c>
      <c r="T13" s="21">
        <v>364.36267199999998</v>
      </c>
      <c r="U13" s="21">
        <v>0.63944599999999996</v>
      </c>
      <c r="V13" s="28"/>
      <c r="W13" s="16" t="s">
        <v>547</v>
      </c>
    </row>
    <row r="14" spans="1:23" ht="9" customHeight="1">
      <c r="A14" s="28"/>
      <c r="B14" s="16" t="s">
        <v>348</v>
      </c>
      <c r="C14" s="21">
        <v>93.291781</v>
      </c>
      <c r="D14" s="21">
        <v>240.90349999999995</v>
      </c>
      <c r="E14" s="21">
        <v>41.146774000000008</v>
      </c>
      <c r="F14" s="21">
        <v>435.88328699999994</v>
      </c>
      <c r="G14" s="21">
        <v>140.836141</v>
      </c>
      <c r="H14" s="21">
        <v>1664.609723</v>
      </c>
      <c r="I14" s="21">
        <v>394.14769299999995</v>
      </c>
      <c r="J14" s="21">
        <v>14.391408</v>
      </c>
      <c r="K14" s="21">
        <v>411.65890300000012</v>
      </c>
      <c r="L14" s="21">
        <v>631.61789199999998</v>
      </c>
      <c r="M14" s="21">
        <v>459.50347199999987</v>
      </c>
      <c r="N14" s="21">
        <v>385.16644000000002</v>
      </c>
      <c r="O14" s="21">
        <v>277.166068</v>
      </c>
      <c r="P14" s="21">
        <v>19.957934000000002</v>
      </c>
      <c r="Q14" s="21">
        <v>511.94575099999986</v>
      </c>
      <c r="R14" s="21">
        <v>167.08005200000002</v>
      </c>
      <c r="S14" s="21">
        <v>431.94188099999985</v>
      </c>
      <c r="T14" s="21">
        <v>395.19572499999998</v>
      </c>
      <c r="U14" s="21">
        <v>0.96511999999999998</v>
      </c>
      <c r="V14" s="28"/>
      <c r="W14" s="16" t="s">
        <v>548</v>
      </c>
    </row>
    <row r="15" spans="1:23" ht="9" customHeight="1">
      <c r="A15" s="28"/>
      <c r="B15" s="16" t="s">
        <v>349</v>
      </c>
      <c r="C15" s="21">
        <v>104.564943</v>
      </c>
      <c r="D15" s="21">
        <v>274.01360900000003</v>
      </c>
      <c r="E15" s="21">
        <v>49.676839000000001</v>
      </c>
      <c r="F15" s="21">
        <v>484.324569</v>
      </c>
      <c r="G15" s="21">
        <v>189.08272599999998</v>
      </c>
      <c r="H15" s="21">
        <v>1801.8382439999993</v>
      </c>
      <c r="I15" s="21">
        <v>344.866805</v>
      </c>
      <c r="J15" s="21">
        <v>9.1762510000000006</v>
      </c>
      <c r="K15" s="21">
        <v>398.00521200000009</v>
      </c>
      <c r="L15" s="21">
        <v>759.41237300000012</v>
      </c>
      <c r="M15" s="21">
        <v>511.01051299999995</v>
      </c>
      <c r="N15" s="21">
        <v>440.04229800000002</v>
      </c>
      <c r="O15" s="21">
        <v>224.78974000000002</v>
      </c>
      <c r="P15" s="21">
        <v>16.184357000000002</v>
      </c>
      <c r="Q15" s="21">
        <v>544.43340000000001</v>
      </c>
      <c r="R15" s="21">
        <v>197.385356</v>
      </c>
      <c r="S15" s="21">
        <v>453.05604299999999</v>
      </c>
      <c r="T15" s="21">
        <v>459.93143999999995</v>
      </c>
      <c r="U15" s="21">
        <v>8.0571289999999998</v>
      </c>
      <c r="V15" s="28"/>
      <c r="W15" s="16" t="s">
        <v>549</v>
      </c>
    </row>
    <row r="16" spans="1:23" ht="9" customHeight="1">
      <c r="A16" s="28"/>
      <c r="B16" s="16" t="s">
        <v>350</v>
      </c>
      <c r="C16" s="21">
        <v>116.502999</v>
      </c>
      <c r="D16" s="21">
        <v>231.00390099999998</v>
      </c>
      <c r="E16" s="21">
        <v>42.142461000000004</v>
      </c>
      <c r="F16" s="21">
        <v>414.42403899999999</v>
      </c>
      <c r="G16" s="21">
        <v>139.26638000000003</v>
      </c>
      <c r="H16" s="21">
        <v>1607.1510379999995</v>
      </c>
      <c r="I16" s="21">
        <v>421.253985</v>
      </c>
      <c r="J16" s="21">
        <v>11.934017000000001</v>
      </c>
      <c r="K16" s="21">
        <v>244.53385400000002</v>
      </c>
      <c r="L16" s="21">
        <v>683.77669900000012</v>
      </c>
      <c r="M16" s="21">
        <v>480.57730400000014</v>
      </c>
      <c r="N16" s="21">
        <v>410.83608500000003</v>
      </c>
      <c r="O16" s="21">
        <v>577.02011399999992</v>
      </c>
      <c r="P16" s="21">
        <v>14.088238</v>
      </c>
      <c r="Q16" s="21">
        <v>505.03366700000004</v>
      </c>
      <c r="R16" s="21">
        <v>204.71303800000001</v>
      </c>
      <c r="S16" s="21">
        <v>416.61628300000007</v>
      </c>
      <c r="T16" s="21">
        <v>417.42569299999997</v>
      </c>
      <c r="U16" s="21">
        <v>2.2031589999999999</v>
      </c>
      <c r="V16" s="28"/>
      <c r="W16" s="16" t="s">
        <v>550</v>
      </c>
    </row>
    <row r="17" spans="1:23" ht="9" customHeight="1">
      <c r="A17" s="28"/>
      <c r="B17" s="16" t="s">
        <v>351</v>
      </c>
      <c r="C17" s="21">
        <v>91.287866999999991</v>
      </c>
      <c r="D17" s="21">
        <v>229.25635900000003</v>
      </c>
      <c r="E17" s="21">
        <v>48.278812000000002</v>
      </c>
      <c r="F17" s="21">
        <v>404.84044599999993</v>
      </c>
      <c r="G17" s="21">
        <v>172.15157200000004</v>
      </c>
      <c r="H17" s="21">
        <v>1369.9287180000001</v>
      </c>
      <c r="I17" s="21">
        <v>454.706727</v>
      </c>
      <c r="J17" s="21">
        <v>9.4902370000000005</v>
      </c>
      <c r="K17" s="21">
        <v>214.43633800000001</v>
      </c>
      <c r="L17" s="21">
        <v>683.00930000000005</v>
      </c>
      <c r="M17" s="21">
        <v>426.86746799999992</v>
      </c>
      <c r="N17" s="21">
        <v>398.95544599999999</v>
      </c>
      <c r="O17" s="21">
        <v>100.370238</v>
      </c>
      <c r="P17" s="21">
        <v>15.208487</v>
      </c>
      <c r="Q17" s="21">
        <v>426.43435299999999</v>
      </c>
      <c r="R17" s="21">
        <v>159.27939900000001</v>
      </c>
      <c r="S17" s="21">
        <v>395.84611399999994</v>
      </c>
      <c r="T17" s="21">
        <v>387.14490700000005</v>
      </c>
      <c r="U17" s="21">
        <v>7.3748329999999997</v>
      </c>
      <c r="V17" s="28"/>
      <c r="W17" s="16" t="s">
        <v>551</v>
      </c>
    </row>
    <row r="18" spans="1:23" ht="9" customHeight="1">
      <c r="A18" s="28"/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8"/>
      <c r="W18" s="16"/>
    </row>
    <row r="19" spans="1:23" ht="9" customHeight="1">
      <c r="A19" s="167">
        <v>2020</v>
      </c>
      <c r="B19" s="16" t="s">
        <v>340</v>
      </c>
      <c r="C19" s="21">
        <v>107.764529</v>
      </c>
      <c r="D19" s="21">
        <v>208.68283700000003</v>
      </c>
      <c r="E19" s="21">
        <v>40.570191999999999</v>
      </c>
      <c r="F19" s="21">
        <v>407.96430500000002</v>
      </c>
      <c r="G19" s="21">
        <v>162.32311800000002</v>
      </c>
      <c r="H19" s="21">
        <v>1681.9657369999989</v>
      </c>
      <c r="I19" s="21">
        <v>641.40364299999987</v>
      </c>
      <c r="J19" s="21">
        <v>10.937482999999999</v>
      </c>
      <c r="K19" s="21">
        <v>253.33237600000001</v>
      </c>
      <c r="L19" s="21">
        <v>618.28915900000015</v>
      </c>
      <c r="M19" s="21">
        <v>458.81464099999994</v>
      </c>
      <c r="N19" s="21">
        <v>370.26110699999998</v>
      </c>
      <c r="O19" s="21">
        <v>167.622783</v>
      </c>
      <c r="P19" s="21">
        <v>17.547979999999999</v>
      </c>
      <c r="Q19" s="21">
        <v>500.493064</v>
      </c>
      <c r="R19" s="21">
        <v>168.10743600000001</v>
      </c>
      <c r="S19" s="21">
        <v>417.26492299999995</v>
      </c>
      <c r="T19" s="21">
        <v>421.58161999999999</v>
      </c>
      <c r="U19" s="21">
        <v>1.467822</v>
      </c>
      <c r="V19" s="167">
        <v>2020</v>
      </c>
      <c r="W19" s="16" t="s">
        <v>540</v>
      </c>
    </row>
    <row r="20" spans="1:23" ht="9" customHeight="1">
      <c r="A20" s="28"/>
      <c r="B20" s="16" t="s">
        <v>341</v>
      </c>
      <c r="C20" s="21">
        <v>101.373718</v>
      </c>
      <c r="D20" s="21">
        <v>198.08585899999997</v>
      </c>
      <c r="E20" s="21">
        <v>41.474119999999999</v>
      </c>
      <c r="F20" s="21">
        <v>396.20999699999999</v>
      </c>
      <c r="G20" s="21">
        <v>160.95278399999998</v>
      </c>
      <c r="H20" s="21">
        <v>1620.5162959999996</v>
      </c>
      <c r="I20" s="21">
        <v>497.43993</v>
      </c>
      <c r="J20" s="21">
        <v>10.883103999999999</v>
      </c>
      <c r="K20" s="21">
        <v>211.53783799999997</v>
      </c>
      <c r="L20" s="21">
        <v>576.12202000000025</v>
      </c>
      <c r="M20" s="21">
        <v>419.85414200000002</v>
      </c>
      <c r="N20" s="21">
        <v>474.328509</v>
      </c>
      <c r="O20" s="21">
        <v>288.87212499999998</v>
      </c>
      <c r="P20" s="21">
        <v>18.200493999999999</v>
      </c>
      <c r="Q20" s="21">
        <v>510.95909899999992</v>
      </c>
      <c r="R20" s="21">
        <v>156.770512</v>
      </c>
      <c r="S20" s="21">
        <v>364.49335699999995</v>
      </c>
      <c r="T20" s="21">
        <v>408.67050299999994</v>
      </c>
      <c r="U20" s="21">
        <v>5.4874499999999999</v>
      </c>
      <c r="V20" s="28"/>
      <c r="W20" s="16" t="s">
        <v>541</v>
      </c>
    </row>
    <row r="21" spans="1:23" ht="9" customHeight="1">
      <c r="A21" s="28"/>
      <c r="B21" s="16" t="s">
        <v>342</v>
      </c>
      <c r="C21" s="21">
        <v>114.48811699999999</v>
      </c>
      <c r="D21" s="21">
        <v>242.28886299999999</v>
      </c>
      <c r="E21" s="21">
        <v>37.773734000000005</v>
      </c>
      <c r="F21" s="21">
        <v>438.71274999999997</v>
      </c>
      <c r="G21" s="21">
        <v>185.52553400000005</v>
      </c>
      <c r="H21" s="21">
        <v>1699.1192409999999</v>
      </c>
      <c r="I21" s="21">
        <v>478.48098999999996</v>
      </c>
      <c r="J21" s="21">
        <v>2.948188</v>
      </c>
      <c r="K21" s="21">
        <v>182.53183899999999</v>
      </c>
      <c r="L21" s="21">
        <v>570.14669500000002</v>
      </c>
      <c r="M21" s="21">
        <v>418.91006299999998</v>
      </c>
      <c r="N21" s="21">
        <v>383.66767999999996</v>
      </c>
      <c r="O21" s="21">
        <v>83.072339999999997</v>
      </c>
      <c r="P21" s="21">
        <v>16.733872999999999</v>
      </c>
      <c r="Q21" s="21">
        <v>394.83526400000005</v>
      </c>
      <c r="R21" s="21">
        <v>134.19321600000001</v>
      </c>
      <c r="S21" s="21">
        <v>277.44790299999994</v>
      </c>
      <c r="T21" s="21">
        <v>434.03822500000007</v>
      </c>
      <c r="U21" s="21">
        <v>1.0274669999999999</v>
      </c>
      <c r="V21" s="28"/>
      <c r="W21" s="16" t="s">
        <v>542</v>
      </c>
    </row>
    <row r="22" spans="1:23" ht="9" customHeight="1">
      <c r="A22" s="28"/>
      <c r="B22" s="16" t="s">
        <v>343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8"/>
      <c r="W22" s="16" t="s">
        <v>543</v>
      </c>
    </row>
    <row r="23" spans="1:23" ht="9" customHeight="1">
      <c r="A23" s="28"/>
      <c r="B23" s="16" t="s">
        <v>344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8"/>
      <c r="W23" s="16" t="s">
        <v>544</v>
      </c>
    </row>
    <row r="24" spans="1:23" ht="9" customHeight="1">
      <c r="A24" s="28"/>
      <c r="B24" s="16" t="s">
        <v>345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8"/>
      <c r="W24" s="16" t="s">
        <v>545</v>
      </c>
    </row>
    <row r="25" spans="1:23" ht="9" customHeight="1">
      <c r="A25" s="28"/>
      <c r="B25" s="16" t="s">
        <v>346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8"/>
      <c r="W25" s="16" t="s">
        <v>546</v>
      </c>
    </row>
    <row r="26" spans="1:23" ht="9" customHeight="1">
      <c r="A26" s="28"/>
      <c r="B26" s="16" t="s">
        <v>347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8"/>
      <c r="W26" s="16" t="s">
        <v>547</v>
      </c>
    </row>
    <row r="27" spans="1:23" ht="9" customHeight="1">
      <c r="A27" s="28"/>
      <c r="B27" s="16" t="s">
        <v>348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8"/>
      <c r="W27" s="16" t="s">
        <v>548</v>
      </c>
    </row>
    <row r="28" spans="1:23" ht="9" customHeight="1">
      <c r="A28" s="28"/>
      <c r="B28" s="16" t="s">
        <v>349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8"/>
      <c r="W28" s="16" t="s">
        <v>549</v>
      </c>
    </row>
    <row r="29" spans="1:23" ht="9" customHeight="1">
      <c r="A29" s="28"/>
      <c r="B29" s="16" t="s">
        <v>350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8"/>
      <c r="W29" s="16" t="s">
        <v>550</v>
      </c>
    </row>
    <row r="30" spans="1:23" ht="9" customHeight="1">
      <c r="A30" s="28"/>
      <c r="B30" s="16" t="s">
        <v>351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8"/>
      <c r="W30" s="16" t="s">
        <v>551</v>
      </c>
    </row>
    <row r="31" spans="1:23" ht="9" customHeight="1">
      <c r="A31" s="28"/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8"/>
      <c r="W31" s="16"/>
    </row>
    <row r="32" spans="1:23" ht="9" customHeight="1">
      <c r="A32" s="28"/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8"/>
      <c r="W32" s="16"/>
    </row>
    <row r="33" spans="1:16" ht="9" customHeight="1" thickBot="1"/>
    <row r="34" spans="1:16" ht="13.5" thickBot="1">
      <c r="B34" s="92" t="s">
        <v>202</v>
      </c>
      <c r="C34" s="251" t="s">
        <v>4</v>
      </c>
      <c r="D34" s="252"/>
      <c r="E34" s="252"/>
      <c r="F34" s="252"/>
      <c r="G34" s="253"/>
      <c r="H34" s="22"/>
      <c r="I34" s="172"/>
      <c r="J34" s="173"/>
      <c r="K34" s="92" t="s">
        <v>581</v>
      </c>
      <c r="L34" s="251" t="s">
        <v>416</v>
      </c>
      <c r="M34" s="252"/>
      <c r="N34" s="252"/>
      <c r="O34" s="252"/>
      <c r="P34" s="253"/>
    </row>
    <row r="35" spans="1:16" ht="9.75" customHeight="1">
      <c r="B35" s="23">
        <v>1</v>
      </c>
      <c r="C35" s="24" t="s">
        <v>203</v>
      </c>
      <c r="I35" s="23"/>
      <c r="J35" s="25"/>
      <c r="K35" s="23">
        <v>1</v>
      </c>
      <c r="L35" s="24" t="s">
        <v>582</v>
      </c>
    </row>
    <row r="36" spans="1:16" ht="9.75" customHeight="1">
      <c r="A36" s="164"/>
      <c r="B36" s="26">
        <v>11</v>
      </c>
      <c r="C36" s="13" t="s">
        <v>205</v>
      </c>
      <c r="I36" s="26"/>
      <c r="J36" s="27"/>
      <c r="K36" s="26">
        <v>11</v>
      </c>
      <c r="L36" s="13" t="s">
        <v>583</v>
      </c>
    </row>
    <row r="37" spans="1:16" ht="9.75" customHeight="1">
      <c r="B37" s="28">
        <v>111</v>
      </c>
      <c r="C37" s="16" t="s">
        <v>206</v>
      </c>
      <c r="I37" s="26"/>
      <c r="J37" s="27"/>
      <c r="K37" s="28">
        <v>111</v>
      </c>
      <c r="L37" s="16" t="s">
        <v>584</v>
      </c>
    </row>
    <row r="38" spans="1:16" ht="9.75" customHeight="1">
      <c r="A38" s="154"/>
      <c r="B38" s="28">
        <v>112</v>
      </c>
      <c r="C38" s="16" t="s">
        <v>310</v>
      </c>
      <c r="I38" s="23"/>
      <c r="J38" s="25"/>
      <c r="K38" s="28">
        <v>112</v>
      </c>
      <c r="L38" s="16" t="s">
        <v>585</v>
      </c>
    </row>
    <row r="39" spans="1:16" ht="9.75" customHeight="1">
      <c r="B39" s="26">
        <v>12</v>
      </c>
      <c r="C39" s="27" t="s">
        <v>210</v>
      </c>
      <c r="I39" s="26"/>
      <c r="J39" s="27"/>
      <c r="K39" s="26">
        <v>12</v>
      </c>
      <c r="L39" s="27" t="s">
        <v>586</v>
      </c>
    </row>
    <row r="40" spans="1:16" ht="9.75" customHeight="1">
      <c r="B40" s="28">
        <v>121</v>
      </c>
      <c r="C40" s="16" t="s">
        <v>206</v>
      </c>
      <c r="I40" s="26"/>
      <c r="J40" s="27"/>
      <c r="K40" s="28">
        <v>121</v>
      </c>
      <c r="L40" s="16" t="s">
        <v>584</v>
      </c>
    </row>
    <row r="41" spans="1:16" ht="9.75" customHeight="1">
      <c r="B41" s="28">
        <v>122</v>
      </c>
      <c r="C41" s="16" t="s">
        <v>310</v>
      </c>
      <c r="I41" s="28"/>
      <c r="J41" s="16"/>
      <c r="K41" s="28">
        <v>122</v>
      </c>
      <c r="L41" s="16" t="s">
        <v>585</v>
      </c>
    </row>
    <row r="42" spans="1:16" ht="9.75" customHeight="1">
      <c r="B42" s="23">
        <v>2</v>
      </c>
      <c r="C42" s="25" t="s">
        <v>311</v>
      </c>
      <c r="I42" s="28"/>
      <c r="J42" s="16"/>
      <c r="K42" s="23">
        <v>2</v>
      </c>
      <c r="L42" s="25" t="s">
        <v>587</v>
      </c>
    </row>
    <row r="43" spans="1:16" ht="9.75" customHeight="1">
      <c r="B43" s="26">
        <v>21</v>
      </c>
      <c r="C43" s="13" t="s">
        <v>205</v>
      </c>
      <c r="I43" s="26"/>
      <c r="J43" s="27"/>
      <c r="K43" s="26">
        <v>21</v>
      </c>
      <c r="L43" s="13" t="s">
        <v>583</v>
      </c>
    </row>
    <row r="44" spans="1:16" ht="9.75" customHeight="1">
      <c r="B44" s="26">
        <v>22</v>
      </c>
      <c r="C44" s="27" t="s">
        <v>210</v>
      </c>
      <c r="I44" s="23"/>
      <c r="J44" s="25"/>
      <c r="K44" s="26">
        <v>22</v>
      </c>
      <c r="L44" s="27" t="s">
        <v>586</v>
      </c>
    </row>
    <row r="45" spans="1:16" ht="9.75" customHeight="1">
      <c r="B45" s="23">
        <v>3</v>
      </c>
      <c r="C45" s="25" t="s">
        <v>217</v>
      </c>
      <c r="I45" s="26"/>
      <c r="J45" s="27"/>
      <c r="K45" s="23">
        <v>3</v>
      </c>
      <c r="L45" s="25" t="s">
        <v>588</v>
      </c>
    </row>
    <row r="46" spans="1:16" ht="9.75" customHeight="1">
      <c r="B46" s="26">
        <v>31</v>
      </c>
      <c r="C46" s="13" t="s">
        <v>205</v>
      </c>
      <c r="I46" s="26"/>
      <c r="J46" s="27"/>
      <c r="K46" s="26">
        <v>31</v>
      </c>
      <c r="L46" s="13" t="s">
        <v>583</v>
      </c>
    </row>
    <row r="47" spans="1:16" ht="9.75" customHeight="1">
      <c r="B47" s="26">
        <v>32</v>
      </c>
      <c r="C47" s="27" t="s">
        <v>210</v>
      </c>
      <c r="I47" s="26"/>
      <c r="J47" s="27"/>
      <c r="K47" s="26">
        <v>32</v>
      </c>
      <c r="L47" s="27" t="s">
        <v>586</v>
      </c>
    </row>
    <row r="48" spans="1:16" ht="9.75" customHeight="1">
      <c r="B48" s="28">
        <v>321</v>
      </c>
      <c r="C48" s="16" t="s">
        <v>222</v>
      </c>
      <c r="I48" s="23"/>
      <c r="J48" s="25"/>
      <c r="K48" s="28">
        <v>321</v>
      </c>
      <c r="L48" s="16" t="s">
        <v>589</v>
      </c>
    </row>
    <row r="49" spans="2:12" ht="9.75" customHeight="1">
      <c r="B49" s="28">
        <v>322</v>
      </c>
      <c r="C49" s="16" t="s">
        <v>224</v>
      </c>
      <c r="K49" s="28">
        <v>322</v>
      </c>
      <c r="L49" s="16" t="s">
        <v>590</v>
      </c>
    </row>
    <row r="50" spans="2:12" ht="9.75" customHeight="1">
      <c r="B50" s="23">
        <v>4</v>
      </c>
      <c r="C50" s="25" t="s">
        <v>312</v>
      </c>
      <c r="K50" s="23">
        <v>4</v>
      </c>
      <c r="L50" s="25" t="s">
        <v>603</v>
      </c>
    </row>
    <row r="51" spans="2:12" ht="9.75" customHeight="1">
      <c r="B51" s="26">
        <v>41</v>
      </c>
      <c r="C51" s="27" t="s">
        <v>324</v>
      </c>
      <c r="K51" s="26">
        <v>41</v>
      </c>
      <c r="L51" s="27" t="s">
        <v>591</v>
      </c>
    </row>
    <row r="52" spans="2:12" ht="9.75" customHeight="1">
      <c r="B52" s="26">
        <v>42</v>
      </c>
      <c r="C52" s="27" t="s">
        <v>207</v>
      </c>
      <c r="K52" s="26">
        <v>42</v>
      </c>
      <c r="L52" s="27" t="s">
        <v>592</v>
      </c>
    </row>
    <row r="53" spans="2:12" ht="9.75" customHeight="1">
      <c r="B53" s="23">
        <v>5</v>
      </c>
      <c r="C53" s="25" t="s">
        <v>208</v>
      </c>
      <c r="K53" s="23">
        <v>5</v>
      </c>
      <c r="L53" s="25" t="s">
        <v>593</v>
      </c>
    </row>
    <row r="54" spans="2:12" ht="9.75" customHeight="1">
      <c r="B54" s="26">
        <v>51</v>
      </c>
      <c r="C54" s="27" t="s">
        <v>211</v>
      </c>
      <c r="K54" s="26">
        <v>51</v>
      </c>
      <c r="L54" s="27" t="s">
        <v>594</v>
      </c>
    </row>
    <row r="55" spans="2:12" ht="9.75" customHeight="1">
      <c r="B55" s="26">
        <v>52</v>
      </c>
      <c r="C55" s="27" t="s">
        <v>213</v>
      </c>
      <c r="K55" s="26">
        <v>52</v>
      </c>
      <c r="L55" s="27" t="s">
        <v>590</v>
      </c>
    </row>
    <row r="56" spans="2:12" ht="9.75" customHeight="1">
      <c r="B56" s="28">
        <v>521</v>
      </c>
      <c r="C56" s="16" t="s">
        <v>214</v>
      </c>
      <c r="K56" s="28">
        <v>521</v>
      </c>
      <c r="L56" s="16" t="s">
        <v>595</v>
      </c>
    </row>
    <row r="57" spans="2:12" ht="9.75" customHeight="1">
      <c r="B57" s="28">
        <v>522</v>
      </c>
      <c r="C57" s="16" t="s">
        <v>215</v>
      </c>
      <c r="K57" s="28">
        <v>522</v>
      </c>
      <c r="L57" s="16" t="s">
        <v>596</v>
      </c>
    </row>
    <row r="58" spans="2:12" ht="9.75" customHeight="1">
      <c r="B58" s="26">
        <v>53</v>
      </c>
      <c r="C58" s="27" t="s">
        <v>207</v>
      </c>
      <c r="K58" s="26">
        <v>53</v>
      </c>
      <c r="L58" s="27" t="s">
        <v>592</v>
      </c>
    </row>
    <row r="59" spans="2:12" ht="9.75" customHeight="1">
      <c r="B59" s="23">
        <v>6</v>
      </c>
      <c r="C59" s="25" t="s">
        <v>216</v>
      </c>
      <c r="K59" s="23">
        <v>6</v>
      </c>
      <c r="L59" s="25" t="s">
        <v>597</v>
      </c>
    </row>
    <row r="60" spans="2:12" ht="9.75" customHeight="1">
      <c r="B60" s="26">
        <v>61</v>
      </c>
      <c r="C60" s="27" t="s">
        <v>218</v>
      </c>
      <c r="K60" s="26">
        <v>61</v>
      </c>
      <c r="L60" s="27" t="s">
        <v>598</v>
      </c>
    </row>
    <row r="61" spans="2:12" ht="9.75" customHeight="1">
      <c r="B61" s="26">
        <v>62</v>
      </c>
      <c r="C61" s="27" t="s">
        <v>219</v>
      </c>
      <c r="K61" s="26">
        <v>62</v>
      </c>
      <c r="L61" s="27" t="s">
        <v>599</v>
      </c>
    </row>
    <row r="62" spans="2:12" ht="9.75" customHeight="1">
      <c r="B62" s="26">
        <v>63</v>
      </c>
      <c r="C62" s="27" t="s">
        <v>221</v>
      </c>
      <c r="K62" s="26">
        <v>63</v>
      </c>
      <c r="L62" s="27" t="s">
        <v>600</v>
      </c>
    </row>
    <row r="63" spans="2:12" ht="9.75" customHeight="1">
      <c r="B63" s="23">
        <v>7</v>
      </c>
      <c r="C63" s="25" t="s">
        <v>223</v>
      </c>
      <c r="K63" s="23">
        <v>7</v>
      </c>
      <c r="L63" s="25" t="s">
        <v>601</v>
      </c>
    </row>
    <row r="64" spans="2:12" ht="9.75" customHeight="1"/>
    <row r="65" spans="1:21" ht="9.75" customHeight="1">
      <c r="C65" s="29" t="s">
        <v>326</v>
      </c>
      <c r="L65" s="29" t="s">
        <v>602</v>
      </c>
    </row>
    <row r="66" spans="1:21" ht="13.5" thickBot="1"/>
    <row r="67" spans="1:21" ht="13.5" thickBot="1"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</row>
    <row r="68" spans="1:21" ht="46.5" customHeight="1">
      <c r="A68" s="250" t="s">
        <v>325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</row>
    <row r="70" spans="1:21" ht="29.25" customHeight="1">
      <c r="A70" s="249" t="s">
        <v>516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</row>
    <row r="72" spans="1:21">
      <c r="L72" s="21"/>
    </row>
    <row r="73" spans="1:21">
      <c r="L73" s="2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73"/>
  <sheetViews>
    <sheetView showGridLines="0" topLeftCell="A2" zoomScale="90" zoomScaleNormal="90" workbookViewId="0">
      <selection activeCell="A2" sqref="A2:W2"/>
    </sheetView>
  </sheetViews>
  <sheetFormatPr defaultRowHeight="12.75"/>
  <cols>
    <col min="1" max="1" width="5" style="10" customWidth="1"/>
    <col min="2" max="2" width="7.7109375" style="10" customWidth="1"/>
    <col min="3" max="21" width="9" style="10" customWidth="1"/>
    <col min="22" max="22" width="5" style="10" customWidth="1"/>
    <col min="23" max="16384" width="9.140625" style="10"/>
  </cols>
  <sheetData>
    <row r="1" spans="1:23" ht="2.25" hidden="1" customHeight="1"/>
    <row r="2" spans="1:23" ht="21" customHeight="1">
      <c r="A2" s="223" t="s">
        <v>353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8" customHeight="1" thickBot="1">
      <c r="A3" s="254" t="s">
        <v>604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23" ht="11.25" customHeight="1" thickBot="1">
      <c r="A4" s="255" t="s">
        <v>162</v>
      </c>
      <c r="B4" s="255" t="s">
        <v>163</v>
      </c>
      <c r="C4" s="226" t="s">
        <v>579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  <c r="V4" s="255" t="s">
        <v>537</v>
      </c>
      <c r="W4" s="255" t="s">
        <v>524</v>
      </c>
    </row>
    <row r="5" spans="1:23" ht="21" customHeight="1" thickBot="1">
      <c r="A5" s="256"/>
      <c r="B5" s="256"/>
      <c r="C5" s="98">
        <v>111</v>
      </c>
      <c r="D5" s="98">
        <v>112</v>
      </c>
      <c r="E5" s="98">
        <v>121</v>
      </c>
      <c r="F5" s="98">
        <v>122</v>
      </c>
      <c r="G5" s="98">
        <v>21</v>
      </c>
      <c r="H5" s="98">
        <v>22</v>
      </c>
      <c r="I5" s="98">
        <v>31</v>
      </c>
      <c r="J5" s="98">
        <v>321</v>
      </c>
      <c r="K5" s="98">
        <v>322</v>
      </c>
      <c r="L5" s="98">
        <v>41</v>
      </c>
      <c r="M5" s="98">
        <v>42</v>
      </c>
      <c r="N5" s="98">
        <v>51</v>
      </c>
      <c r="O5" s="98">
        <v>521</v>
      </c>
      <c r="P5" s="98">
        <v>522</v>
      </c>
      <c r="Q5" s="98">
        <v>53</v>
      </c>
      <c r="R5" s="98">
        <v>61</v>
      </c>
      <c r="S5" s="98">
        <v>62</v>
      </c>
      <c r="T5" s="98">
        <v>63</v>
      </c>
      <c r="U5" s="98">
        <v>7</v>
      </c>
      <c r="V5" s="256"/>
      <c r="W5" s="256"/>
    </row>
    <row r="6" spans="1:23" ht="9" customHeight="1">
      <c r="A6" s="167">
        <v>2019</v>
      </c>
      <c r="B6" s="16" t="s">
        <v>340</v>
      </c>
      <c r="C6" s="21">
        <v>20.457999000000001</v>
      </c>
      <c r="D6" s="21">
        <v>126.653052</v>
      </c>
      <c r="E6" s="21">
        <v>26.807320999999998</v>
      </c>
      <c r="F6" s="21">
        <v>309.20766100000026</v>
      </c>
      <c r="G6" s="21">
        <v>131.279965</v>
      </c>
      <c r="H6" s="21">
        <v>1466.642521999999</v>
      </c>
      <c r="I6" s="21">
        <v>8.629620000000001</v>
      </c>
      <c r="J6" s="21">
        <v>66.125489999999999</v>
      </c>
      <c r="K6" s="21">
        <v>202.49316399999995</v>
      </c>
      <c r="L6" s="21">
        <v>392.94915299999997</v>
      </c>
      <c r="M6" s="21">
        <v>242.7571100000001</v>
      </c>
      <c r="N6" s="21">
        <v>429.68291800000003</v>
      </c>
      <c r="O6" s="21">
        <v>78.167104999999992</v>
      </c>
      <c r="P6" s="21">
        <v>28.637277999999998</v>
      </c>
      <c r="Q6" s="21">
        <v>511.81553200000002</v>
      </c>
      <c r="R6" s="21">
        <v>116.490472</v>
      </c>
      <c r="S6" s="21">
        <v>514.53512000000001</v>
      </c>
      <c r="T6" s="21">
        <v>296.70817900000003</v>
      </c>
      <c r="U6" s="21">
        <v>2.1497269999999999</v>
      </c>
      <c r="V6" s="167">
        <v>2019</v>
      </c>
      <c r="W6" s="16" t="s">
        <v>540</v>
      </c>
    </row>
    <row r="7" spans="1:23" ht="9" customHeight="1">
      <c r="A7" s="28"/>
      <c r="B7" s="16" t="s">
        <v>341</v>
      </c>
      <c r="C7" s="21">
        <v>18.954794000000007</v>
      </c>
      <c r="D7" s="21">
        <v>123.24797500000005</v>
      </c>
      <c r="E7" s="21">
        <v>21.239614000000003</v>
      </c>
      <c r="F7" s="21">
        <v>311.43004400000007</v>
      </c>
      <c r="G7" s="21">
        <v>138.99196799999999</v>
      </c>
      <c r="H7" s="21">
        <v>1425.6295320000008</v>
      </c>
      <c r="I7" s="21">
        <v>12.144684</v>
      </c>
      <c r="J7" s="21">
        <v>51.455767000000002</v>
      </c>
      <c r="K7" s="21">
        <v>144.52265700000001</v>
      </c>
      <c r="L7" s="21">
        <v>417.55514500000027</v>
      </c>
      <c r="M7" s="21">
        <v>252.36158100000006</v>
      </c>
      <c r="N7" s="21">
        <v>380.80606799999998</v>
      </c>
      <c r="O7" s="21">
        <v>110.52313799999999</v>
      </c>
      <c r="P7" s="21">
        <v>25.050805</v>
      </c>
      <c r="Q7" s="21">
        <v>508.05052700000005</v>
      </c>
      <c r="R7" s="21">
        <v>118.854466</v>
      </c>
      <c r="S7" s="21">
        <v>509.21252900000025</v>
      </c>
      <c r="T7" s="21">
        <v>294.37681400000014</v>
      </c>
      <c r="U7" s="21">
        <v>2.1615490000000004</v>
      </c>
      <c r="V7" s="28"/>
      <c r="W7" s="16" t="s">
        <v>541</v>
      </c>
    </row>
    <row r="8" spans="1:23" ht="9" customHeight="1">
      <c r="A8" s="28"/>
      <c r="B8" s="16" t="s">
        <v>342</v>
      </c>
      <c r="C8" s="21">
        <v>29.122258000000002</v>
      </c>
      <c r="D8" s="21">
        <v>133.718615</v>
      </c>
      <c r="E8" s="21">
        <v>23.004347999999993</v>
      </c>
      <c r="F8" s="21">
        <v>325.95776500000011</v>
      </c>
      <c r="G8" s="21">
        <v>146.88647400000002</v>
      </c>
      <c r="H8" s="21">
        <v>1554.4673919999977</v>
      </c>
      <c r="I8" s="21">
        <v>7.348884</v>
      </c>
      <c r="J8" s="21">
        <v>68.786434000000014</v>
      </c>
      <c r="K8" s="21">
        <v>170.14641999999998</v>
      </c>
      <c r="L8" s="21">
        <v>428.57469400000025</v>
      </c>
      <c r="M8" s="21">
        <v>266.89951200000007</v>
      </c>
      <c r="N8" s="21">
        <v>386.22634599999998</v>
      </c>
      <c r="O8" s="21">
        <v>135.55127200000001</v>
      </c>
      <c r="P8" s="21">
        <v>27.737850999999999</v>
      </c>
      <c r="Q8" s="21">
        <v>542.6974019999999</v>
      </c>
      <c r="R8" s="21">
        <v>132.169117</v>
      </c>
      <c r="S8" s="21">
        <v>488.15537200000051</v>
      </c>
      <c r="T8" s="21">
        <v>311.58672500000011</v>
      </c>
      <c r="U8" s="21">
        <v>2.6091829999999998</v>
      </c>
      <c r="V8" s="28"/>
      <c r="W8" s="16" t="s">
        <v>542</v>
      </c>
    </row>
    <row r="9" spans="1:23" ht="9" customHeight="1">
      <c r="A9" s="28"/>
      <c r="B9" s="16" t="s">
        <v>343</v>
      </c>
      <c r="C9" s="21">
        <v>17.633540999999997</v>
      </c>
      <c r="D9" s="21">
        <v>132.36871500000001</v>
      </c>
      <c r="E9" s="21">
        <v>23.166522000000004</v>
      </c>
      <c r="F9" s="21">
        <v>307.85015900000008</v>
      </c>
      <c r="G9" s="21">
        <v>152.731955</v>
      </c>
      <c r="H9" s="21">
        <v>1493.9656779999982</v>
      </c>
      <c r="I9" s="21">
        <v>0.57260999999999995</v>
      </c>
      <c r="J9" s="21">
        <v>91.718642000000003</v>
      </c>
      <c r="K9" s="21">
        <v>226.25929200000002</v>
      </c>
      <c r="L9" s="21">
        <v>397.14514700000018</v>
      </c>
      <c r="M9" s="21">
        <v>230.10695399999986</v>
      </c>
      <c r="N9" s="21">
        <v>348.617232</v>
      </c>
      <c r="O9" s="21">
        <v>189.66406599999999</v>
      </c>
      <c r="P9" s="21">
        <v>30.975574000000002</v>
      </c>
      <c r="Q9" s="21">
        <v>500.64206000000007</v>
      </c>
      <c r="R9" s="21">
        <v>127.02049799999999</v>
      </c>
      <c r="S9" s="21">
        <v>411.34499600000044</v>
      </c>
      <c r="T9" s="21">
        <v>303.2908460000001</v>
      </c>
      <c r="U9" s="21">
        <v>2.5026780000000004</v>
      </c>
      <c r="V9" s="28"/>
      <c r="W9" s="16" t="s">
        <v>543</v>
      </c>
    </row>
    <row r="10" spans="1:23" ht="9" customHeight="1">
      <c r="A10" s="28"/>
      <c r="B10" s="16" t="s">
        <v>344</v>
      </c>
      <c r="C10" s="21">
        <v>22.431732</v>
      </c>
      <c r="D10" s="21">
        <v>149.19489100000001</v>
      </c>
      <c r="E10" s="21">
        <v>23.550494</v>
      </c>
      <c r="F10" s="21">
        <v>332.04085599999979</v>
      </c>
      <c r="G10" s="21">
        <v>142.69137900000001</v>
      </c>
      <c r="H10" s="21">
        <v>1639.7423409999976</v>
      </c>
      <c r="I10" s="21">
        <v>1.0672269999999999</v>
      </c>
      <c r="J10" s="21">
        <v>113.88938</v>
      </c>
      <c r="K10" s="21">
        <v>292.42200500000001</v>
      </c>
      <c r="L10" s="21">
        <v>480.91562800000003</v>
      </c>
      <c r="M10" s="21">
        <v>264.63925599999999</v>
      </c>
      <c r="N10" s="21">
        <v>402.70034199999998</v>
      </c>
      <c r="O10" s="21">
        <v>178.80462399999999</v>
      </c>
      <c r="P10" s="21">
        <v>36.898390000000006</v>
      </c>
      <c r="Q10" s="21">
        <v>558.17825900000003</v>
      </c>
      <c r="R10" s="21">
        <v>138.62340400000005</v>
      </c>
      <c r="S10" s="21">
        <v>486.38405300000022</v>
      </c>
      <c r="T10" s="21">
        <v>335.27367699999985</v>
      </c>
      <c r="U10" s="21">
        <v>3.4364089999999998</v>
      </c>
      <c r="V10" s="28"/>
      <c r="W10" s="16" t="s">
        <v>544</v>
      </c>
    </row>
    <row r="11" spans="1:23" ht="9" customHeight="1">
      <c r="A11" s="28"/>
      <c r="B11" s="16" t="s">
        <v>345</v>
      </c>
      <c r="C11" s="21">
        <v>20.128112000000002</v>
      </c>
      <c r="D11" s="21">
        <v>139.61765600000001</v>
      </c>
      <c r="E11" s="21">
        <v>20.416768000000001</v>
      </c>
      <c r="F11" s="21">
        <v>300.84340400000002</v>
      </c>
      <c r="G11" s="21">
        <v>129.78021900000002</v>
      </c>
      <c r="H11" s="21">
        <v>1400.9536889999993</v>
      </c>
      <c r="I11" s="21">
        <v>2.0889820000000001</v>
      </c>
      <c r="J11" s="21">
        <v>72.325226999999998</v>
      </c>
      <c r="K11" s="21">
        <v>177.16933100000003</v>
      </c>
      <c r="L11" s="21">
        <v>431.4759840000001</v>
      </c>
      <c r="M11" s="21">
        <v>218.92895499999995</v>
      </c>
      <c r="N11" s="21">
        <v>348.08804099999998</v>
      </c>
      <c r="O11" s="21">
        <v>87.634435999999994</v>
      </c>
      <c r="P11" s="21">
        <v>37.168856999999996</v>
      </c>
      <c r="Q11" s="21">
        <v>465.93126999999998</v>
      </c>
      <c r="R11" s="21">
        <v>118.94569300000003</v>
      </c>
      <c r="S11" s="21">
        <v>470.54507199999978</v>
      </c>
      <c r="T11" s="21">
        <v>299.24674199999987</v>
      </c>
      <c r="U11" s="21">
        <v>3.4758040000000001</v>
      </c>
      <c r="V11" s="28"/>
      <c r="W11" s="16" t="s">
        <v>545</v>
      </c>
    </row>
    <row r="12" spans="1:23" ht="9" customHeight="1">
      <c r="A12" s="28"/>
      <c r="B12" s="16" t="s">
        <v>346</v>
      </c>
      <c r="C12" s="21">
        <v>27.413282999999979</v>
      </c>
      <c r="D12" s="21">
        <v>139.70819800000001</v>
      </c>
      <c r="E12" s="21">
        <v>17.4937</v>
      </c>
      <c r="F12" s="21">
        <v>353.10148200000026</v>
      </c>
      <c r="G12" s="21">
        <v>133.55388500000004</v>
      </c>
      <c r="H12" s="21">
        <v>1609.1476779999987</v>
      </c>
      <c r="I12" s="21">
        <v>0.11974100000000001</v>
      </c>
      <c r="J12" s="21">
        <v>95.439933999999994</v>
      </c>
      <c r="K12" s="21">
        <v>202.42858699999999</v>
      </c>
      <c r="L12" s="21">
        <v>465.43752099999983</v>
      </c>
      <c r="M12" s="21">
        <v>258.93166499999995</v>
      </c>
      <c r="N12" s="21">
        <v>305.92469900000003</v>
      </c>
      <c r="O12" s="21">
        <v>122.058177</v>
      </c>
      <c r="P12" s="21">
        <v>40.164723000000002</v>
      </c>
      <c r="Q12" s="21">
        <v>484.02652</v>
      </c>
      <c r="R12" s="21">
        <v>139.15797699999996</v>
      </c>
      <c r="S12" s="21">
        <v>653.18346300000019</v>
      </c>
      <c r="T12" s="21">
        <v>337.61035199999992</v>
      </c>
      <c r="U12" s="21">
        <v>4.1402369999999991</v>
      </c>
      <c r="V12" s="28"/>
      <c r="W12" s="16" t="s">
        <v>546</v>
      </c>
    </row>
    <row r="13" spans="1:23" ht="9" customHeight="1">
      <c r="A13" s="28"/>
      <c r="B13" s="16" t="s">
        <v>347</v>
      </c>
      <c r="C13" s="21">
        <v>13.041173999999998</v>
      </c>
      <c r="D13" s="21">
        <v>125.96530900000002</v>
      </c>
      <c r="E13" s="21">
        <v>19.665228000000006</v>
      </c>
      <c r="F13" s="21">
        <v>275.93361000000016</v>
      </c>
      <c r="G13" s="21">
        <v>99.830078000000015</v>
      </c>
      <c r="H13" s="21">
        <v>1119.3274109999991</v>
      </c>
      <c r="I13" s="21">
        <v>0.10517399999999999</v>
      </c>
      <c r="J13" s="21">
        <v>53.075279999999992</v>
      </c>
      <c r="K13" s="21">
        <v>164.86806799999999</v>
      </c>
      <c r="L13" s="21">
        <v>363.89820500000019</v>
      </c>
      <c r="M13" s="21">
        <v>205.51414899999995</v>
      </c>
      <c r="N13" s="21">
        <v>171.41556399999999</v>
      </c>
      <c r="O13" s="21">
        <v>51.554332000000002</v>
      </c>
      <c r="P13" s="21">
        <v>16.668794000000002</v>
      </c>
      <c r="Q13" s="21">
        <v>334.53648699999991</v>
      </c>
      <c r="R13" s="21">
        <v>94.792399999999986</v>
      </c>
      <c r="S13" s="21">
        <v>460.43381299999987</v>
      </c>
      <c r="T13" s="21">
        <v>249.28357000000003</v>
      </c>
      <c r="U13" s="21">
        <v>2.6288930000000001</v>
      </c>
      <c r="V13" s="28"/>
      <c r="W13" s="16" t="s">
        <v>547</v>
      </c>
    </row>
    <row r="14" spans="1:23" ht="9" customHeight="1">
      <c r="A14" s="28"/>
      <c r="B14" s="16" t="s">
        <v>348</v>
      </c>
      <c r="C14" s="21">
        <v>21.373249000000001</v>
      </c>
      <c r="D14" s="21">
        <v>165.252137</v>
      </c>
      <c r="E14" s="21">
        <v>23.924187999999997</v>
      </c>
      <c r="F14" s="21">
        <v>335.96469200000013</v>
      </c>
      <c r="G14" s="21">
        <v>130.33087799999998</v>
      </c>
      <c r="H14" s="21">
        <v>1368.6502809999988</v>
      </c>
      <c r="I14" s="21">
        <v>0.10528</v>
      </c>
      <c r="J14" s="21">
        <v>36.101231999999996</v>
      </c>
      <c r="K14" s="21">
        <v>184.79724599999994</v>
      </c>
      <c r="L14" s="21">
        <v>455.30849799999993</v>
      </c>
      <c r="M14" s="21">
        <v>214.49347199999997</v>
      </c>
      <c r="N14" s="21">
        <v>395.51268699999997</v>
      </c>
      <c r="O14" s="21">
        <v>176.33095900000001</v>
      </c>
      <c r="P14" s="21">
        <v>31.167273999999999</v>
      </c>
      <c r="Q14" s="21">
        <v>528.21527800000013</v>
      </c>
      <c r="R14" s="21">
        <v>124.10910799999999</v>
      </c>
      <c r="S14" s="21">
        <v>469.13650000000001</v>
      </c>
      <c r="T14" s="21">
        <v>266.72650900000008</v>
      </c>
      <c r="U14" s="21">
        <v>2.7881170000000006</v>
      </c>
      <c r="V14" s="28"/>
      <c r="W14" s="16" t="s">
        <v>548</v>
      </c>
    </row>
    <row r="15" spans="1:23" ht="9" customHeight="1">
      <c r="A15" s="28"/>
      <c r="B15" s="16" t="s">
        <v>349</v>
      </c>
      <c r="C15" s="21">
        <v>22.360763999999996</v>
      </c>
      <c r="D15" s="21">
        <v>173.31681900000004</v>
      </c>
      <c r="E15" s="21">
        <v>27.855412000000005</v>
      </c>
      <c r="F15" s="21">
        <v>414.6437550000004</v>
      </c>
      <c r="G15" s="21">
        <v>132.48099199999999</v>
      </c>
      <c r="H15" s="21">
        <v>1587.4865400000008</v>
      </c>
      <c r="I15" s="21">
        <v>0.137685</v>
      </c>
      <c r="J15" s="21">
        <v>63.250595000000004</v>
      </c>
      <c r="K15" s="21">
        <v>185.13849499999995</v>
      </c>
      <c r="L15" s="21">
        <v>537.04034100000013</v>
      </c>
      <c r="M15" s="21">
        <v>276.05527999999998</v>
      </c>
      <c r="N15" s="21">
        <v>328.71807800000005</v>
      </c>
      <c r="O15" s="21">
        <v>186.12645199999997</v>
      </c>
      <c r="P15" s="21">
        <v>31.680883000000001</v>
      </c>
      <c r="Q15" s="21">
        <v>582.31540200000006</v>
      </c>
      <c r="R15" s="21">
        <v>150.18244999999993</v>
      </c>
      <c r="S15" s="21">
        <v>551.46001100000012</v>
      </c>
      <c r="T15" s="21">
        <v>328.99664399999989</v>
      </c>
      <c r="U15" s="21">
        <v>3.7329390000000013</v>
      </c>
      <c r="V15" s="28"/>
      <c r="W15" s="16" t="s">
        <v>549</v>
      </c>
    </row>
    <row r="16" spans="1:23" ht="9" customHeight="1">
      <c r="A16" s="28"/>
      <c r="B16" s="16" t="s">
        <v>350</v>
      </c>
      <c r="C16" s="21">
        <v>13.970472999999998</v>
      </c>
      <c r="D16" s="21">
        <v>163.69976600000004</v>
      </c>
      <c r="E16" s="21">
        <v>31.852357999999992</v>
      </c>
      <c r="F16" s="21">
        <v>390.83402499999966</v>
      </c>
      <c r="G16" s="21">
        <v>123.06356199999998</v>
      </c>
      <c r="H16" s="21">
        <v>1320.3934609999978</v>
      </c>
      <c r="I16" s="21">
        <v>1.5539370000000001</v>
      </c>
      <c r="J16" s="21">
        <v>83.838172</v>
      </c>
      <c r="K16" s="21">
        <v>266.75288499999994</v>
      </c>
      <c r="L16" s="21">
        <v>515.9978480000002</v>
      </c>
      <c r="M16" s="21">
        <v>274.33926000000008</v>
      </c>
      <c r="N16" s="21">
        <v>434.78224</v>
      </c>
      <c r="O16" s="21">
        <v>99.191471000000007</v>
      </c>
      <c r="P16" s="21">
        <v>32.966103000000004</v>
      </c>
      <c r="Q16" s="21">
        <v>523.50670900000011</v>
      </c>
      <c r="R16" s="21">
        <v>141.21161000000004</v>
      </c>
      <c r="S16" s="21">
        <v>492.38083900000009</v>
      </c>
      <c r="T16" s="21">
        <v>306.92921200000006</v>
      </c>
      <c r="U16" s="21">
        <v>3.3119210000000008</v>
      </c>
      <c r="V16" s="28"/>
      <c r="W16" s="16" t="s">
        <v>550</v>
      </c>
    </row>
    <row r="17" spans="1:23" ht="9" customHeight="1">
      <c r="A17" s="28"/>
      <c r="B17" s="16" t="s">
        <v>351</v>
      </c>
      <c r="C17" s="21">
        <v>19.136695000000003</v>
      </c>
      <c r="D17" s="21">
        <v>138.30905100000001</v>
      </c>
      <c r="E17" s="21">
        <v>26.677274000000004</v>
      </c>
      <c r="F17" s="21">
        <v>327.1090760000003</v>
      </c>
      <c r="G17" s="21">
        <v>130.15395600000002</v>
      </c>
      <c r="H17" s="21">
        <v>1156.6358600000001</v>
      </c>
      <c r="I17" s="21">
        <v>2.776402</v>
      </c>
      <c r="J17" s="21">
        <v>106.94126</v>
      </c>
      <c r="K17" s="21">
        <v>336.53009700000007</v>
      </c>
      <c r="L17" s="21">
        <v>444.88135399999987</v>
      </c>
      <c r="M17" s="21">
        <v>230.00410099999999</v>
      </c>
      <c r="N17" s="21">
        <v>274.40506499999998</v>
      </c>
      <c r="O17" s="21">
        <v>159.878062</v>
      </c>
      <c r="P17" s="21">
        <v>27.434348</v>
      </c>
      <c r="Q17" s="21">
        <v>375.09171099999998</v>
      </c>
      <c r="R17" s="21">
        <v>124.154653</v>
      </c>
      <c r="S17" s="21">
        <v>436.89622200000008</v>
      </c>
      <c r="T17" s="21">
        <v>276.89613400000002</v>
      </c>
      <c r="U17" s="21">
        <v>3.6195640000000004</v>
      </c>
      <c r="V17" s="28"/>
      <c r="W17" s="16" t="s">
        <v>551</v>
      </c>
    </row>
    <row r="18" spans="1:23" ht="9" customHeight="1">
      <c r="A18" s="28"/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8"/>
      <c r="W18" s="16"/>
    </row>
    <row r="19" spans="1:23" ht="9" customHeight="1">
      <c r="A19" s="167">
        <v>2020</v>
      </c>
      <c r="B19" s="16" t="s">
        <v>340</v>
      </c>
      <c r="C19" s="21">
        <v>24.680593000000002</v>
      </c>
      <c r="D19" s="21">
        <v>127.20124599999998</v>
      </c>
      <c r="E19" s="21">
        <v>29.555575999999995</v>
      </c>
      <c r="F19" s="21">
        <v>325.88444299999981</v>
      </c>
      <c r="G19" s="21">
        <v>122.11412</v>
      </c>
      <c r="H19" s="21">
        <v>1417.6340410000007</v>
      </c>
      <c r="I19" s="21">
        <v>6.4043169999999998</v>
      </c>
      <c r="J19" s="21">
        <v>87.086316000000011</v>
      </c>
      <c r="K19" s="21">
        <v>319.91522199999997</v>
      </c>
      <c r="L19" s="21">
        <v>467.637248</v>
      </c>
      <c r="M19" s="21">
        <v>255.58625200000009</v>
      </c>
      <c r="N19" s="21">
        <v>332.64711199999999</v>
      </c>
      <c r="O19" s="21">
        <v>113.062465</v>
      </c>
      <c r="P19" s="21">
        <v>31.905949999999997</v>
      </c>
      <c r="Q19" s="21">
        <v>556.35884699999997</v>
      </c>
      <c r="R19" s="21">
        <v>121.79152299999998</v>
      </c>
      <c r="S19" s="21">
        <v>529.8832729999998</v>
      </c>
      <c r="T19" s="21">
        <v>282.33584399999995</v>
      </c>
      <c r="U19" s="21">
        <v>2.8087510000000004</v>
      </c>
      <c r="V19" s="167">
        <v>2020</v>
      </c>
      <c r="W19" s="16" t="s">
        <v>540</v>
      </c>
    </row>
    <row r="20" spans="1:23" ht="9" customHeight="1">
      <c r="A20" s="28"/>
      <c r="B20" s="16" t="s">
        <v>341</v>
      </c>
      <c r="C20" s="21">
        <v>13.86928</v>
      </c>
      <c r="D20" s="21">
        <v>124.57958500000002</v>
      </c>
      <c r="E20" s="21">
        <v>29.140699000000005</v>
      </c>
      <c r="F20" s="21">
        <v>305.3389249999999</v>
      </c>
      <c r="G20" s="21">
        <v>113.27543999999999</v>
      </c>
      <c r="H20" s="21">
        <v>1353.6998739999979</v>
      </c>
      <c r="I20" s="21">
        <v>3.4613260000000001</v>
      </c>
      <c r="J20" s="21">
        <v>56.981183999999999</v>
      </c>
      <c r="K20" s="21">
        <v>238.12669</v>
      </c>
      <c r="L20" s="21">
        <v>475.77089599999982</v>
      </c>
      <c r="M20" s="21">
        <v>232.89854200000008</v>
      </c>
      <c r="N20" s="21">
        <v>361.63110899999998</v>
      </c>
      <c r="O20" s="21">
        <v>105.214564</v>
      </c>
      <c r="P20" s="21">
        <v>32.780042000000002</v>
      </c>
      <c r="Q20" s="21">
        <v>550.25964699999997</v>
      </c>
      <c r="R20" s="21">
        <v>123.25279300000001</v>
      </c>
      <c r="S20" s="21">
        <v>495.93170300000008</v>
      </c>
      <c r="T20" s="21">
        <v>283.85715099999999</v>
      </c>
      <c r="U20" s="21">
        <v>3.4532729999999998</v>
      </c>
      <c r="V20" s="28"/>
      <c r="W20" s="16" t="s">
        <v>541</v>
      </c>
    </row>
    <row r="21" spans="1:23" ht="9" customHeight="1">
      <c r="A21" s="28"/>
      <c r="B21" s="16" t="s">
        <v>342</v>
      </c>
      <c r="C21" s="21">
        <v>25.185529000000006</v>
      </c>
      <c r="D21" s="21">
        <v>131.387666</v>
      </c>
      <c r="E21" s="21">
        <v>31.321321000000001</v>
      </c>
      <c r="F21" s="21">
        <v>343.38698699999975</v>
      </c>
      <c r="G21" s="21">
        <v>133.41711999999998</v>
      </c>
      <c r="H21" s="21">
        <v>1430.5428689999981</v>
      </c>
      <c r="I21" s="21">
        <v>0.88035299999999994</v>
      </c>
      <c r="J21" s="21">
        <v>43.144444000000007</v>
      </c>
      <c r="K21" s="21">
        <v>189.30055000000007</v>
      </c>
      <c r="L21" s="21">
        <v>399.64763400000021</v>
      </c>
      <c r="M21" s="21">
        <v>238.65571300000011</v>
      </c>
      <c r="N21" s="21">
        <v>207.20444700000002</v>
      </c>
      <c r="O21" s="21">
        <v>77.587682999999998</v>
      </c>
      <c r="P21" s="21">
        <v>27.020769000000001</v>
      </c>
      <c r="Q21" s="21">
        <v>414.40914000000004</v>
      </c>
      <c r="R21" s="21">
        <v>97.334976000000012</v>
      </c>
      <c r="S21" s="21">
        <v>389.47862599999985</v>
      </c>
      <c r="T21" s="21">
        <v>322.7067560000001</v>
      </c>
      <c r="U21" s="21">
        <v>7.3803419999999988</v>
      </c>
      <c r="V21" s="28"/>
      <c r="W21" s="16" t="s">
        <v>542</v>
      </c>
    </row>
    <row r="22" spans="1:23" ht="9" customHeight="1">
      <c r="A22" s="28"/>
      <c r="B22" s="16" t="s">
        <v>343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8"/>
      <c r="W22" s="16" t="s">
        <v>543</v>
      </c>
    </row>
    <row r="23" spans="1:23" ht="9" customHeight="1">
      <c r="A23" s="28"/>
      <c r="B23" s="16" t="s">
        <v>344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8"/>
      <c r="W23" s="16" t="s">
        <v>544</v>
      </c>
    </row>
    <row r="24" spans="1:23" ht="9" customHeight="1">
      <c r="A24" s="28"/>
      <c r="B24" s="16" t="s">
        <v>345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8"/>
      <c r="W24" s="16" t="s">
        <v>545</v>
      </c>
    </row>
    <row r="25" spans="1:23" ht="9" customHeight="1">
      <c r="A25" s="28"/>
      <c r="B25" s="16" t="s">
        <v>346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8"/>
      <c r="W25" s="16" t="s">
        <v>546</v>
      </c>
    </row>
    <row r="26" spans="1:23" ht="9" customHeight="1">
      <c r="A26" s="28"/>
      <c r="B26" s="16" t="s">
        <v>347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8"/>
      <c r="W26" s="16" t="s">
        <v>547</v>
      </c>
    </row>
    <row r="27" spans="1:23" ht="9" customHeight="1">
      <c r="A27" s="28"/>
      <c r="B27" s="16" t="s">
        <v>348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8"/>
      <c r="W27" s="16" t="s">
        <v>548</v>
      </c>
    </row>
    <row r="28" spans="1:23" ht="9" customHeight="1">
      <c r="A28" s="28"/>
      <c r="B28" s="16" t="s">
        <v>349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8"/>
      <c r="W28" s="16" t="s">
        <v>549</v>
      </c>
    </row>
    <row r="29" spans="1:23" ht="9" customHeight="1">
      <c r="A29" s="28"/>
      <c r="B29" s="16" t="s">
        <v>350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8"/>
      <c r="W29" s="16" t="s">
        <v>550</v>
      </c>
    </row>
    <row r="30" spans="1:23" ht="9" customHeight="1">
      <c r="A30" s="28"/>
      <c r="B30" s="16" t="s">
        <v>351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8"/>
      <c r="W30" s="16" t="s">
        <v>551</v>
      </c>
    </row>
    <row r="31" spans="1:23" ht="9" customHeight="1">
      <c r="A31" s="28"/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8"/>
      <c r="W31" s="16"/>
    </row>
    <row r="32" spans="1:23" ht="9" customHeight="1">
      <c r="A32" s="28"/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8"/>
      <c r="W32" s="16"/>
    </row>
    <row r="33" spans="1:16" ht="9" customHeight="1" thickBot="1"/>
    <row r="34" spans="1:16" ht="13.5" thickBot="1">
      <c r="B34" s="92" t="s">
        <v>202</v>
      </c>
      <c r="C34" s="251" t="s">
        <v>4</v>
      </c>
      <c r="D34" s="252"/>
      <c r="E34" s="252"/>
      <c r="F34" s="252"/>
      <c r="G34" s="253"/>
      <c r="H34" s="22"/>
      <c r="I34" s="172"/>
      <c r="J34" s="173"/>
      <c r="K34" s="92" t="s">
        <v>581</v>
      </c>
      <c r="L34" s="251" t="s">
        <v>416</v>
      </c>
      <c r="M34" s="252"/>
      <c r="N34" s="252"/>
      <c r="O34" s="252"/>
      <c r="P34" s="253"/>
    </row>
    <row r="35" spans="1:16" ht="9.75" customHeight="1">
      <c r="B35" s="23">
        <v>1</v>
      </c>
      <c r="C35" s="24" t="s">
        <v>203</v>
      </c>
      <c r="I35" s="23"/>
      <c r="J35" s="25"/>
      <c r="K35" s="23">
        <v>1</v>
      </c>
      <c r="L35" s="24" t="s">
        <v>582</v>
      </c>
    </row>
    <row r="36" spans="1:16" ht="9.75" customHeight="1">
      <c r="A36" s="164"/>
      <c r="B36" s="26">
        <v>11</v>
      </c>
      <c r="C36" s="13" t="s">
        <v>205</v>
      </c>
      <c r="I36" s="26"/>
      <c r="J36" s="27"/>
      <c r="K36" s="26">
        <v>11</v>
      </c>
      <c r="L36" s="13" t="s">
        <v>583</v>
      </c>
    </row>
    <row r="37" spans="1:16" ht="9.75" customHeight="1">
      <c r="B37" s="28">
        <v>111</v>
      </c>
      <c r="C37" s="16" t="s">
        <v>206</v>
      </c>
      <c r="I37" s="26"/>
      <c r="J37" s="27"/>
      <c r="K37" s="28">
        <v>111</v>
      </c>
      <c r="L37" s="16" t="s">
        <v>584</v>
      </c>
    </row>
    <row r="38" spans="1:16" ht="9.75" customHeight="1">
      <c r="A38" s="154"/>
      <c r="B38" s="28">
        <v>112</v>
      </c>
      <c r="C38" s="16" t="s">
        <v>310</v>
      </c>
      <c r="I38" s="23"/>
      <c r="J38" s="25"/>
      <c r="K38" s="28">
        <v>112</v>
      </c>
      <c r="L38" s="16" t="s">
        <v>585</v>
      </c>
    </row>
    <row r="39" spans="1:16" ht="9.75" customHeight="1">
      <c r="B39" s="26">
        <v>12</v>
      </c>
      <c r="C39" s="27" t="s">
        <v>210</v>
      </c>
      <c r="I39" s="26"/>
      <c r="J39" s="27"/>
      <c r="K39" s="26">
        <v>12</v>
      </c>
      <c r="L39" s="27" t="s">
        <v>586</v>
      </c>
    </row>
    <row r="40" spans="1:16" ht="9.75" customHeight="1">
      <c r="B40" s="28">
        <v>121</v>
      </c>
      <c r="C40" s="16" t="s">
        <v>206</v>
      </c>
      <c r="I40" s="26"/>
      <c r="J40" s="27"/>
      <c r="K40" s="28">
        <v>121</v>
      </c>
      <c r="L40" s="16" t="s">
        <v>584</v>
      </c>
    </row>
    <row r="41" spans="1:16" ht="9.75" customHeight="1">
      <c r="B41" s="28">
        <v>122</v>
      </c>
      <c r="C41" s="16" t="s">
        <v>310</v>
      </c>
      <c r="I41" s="28"/>
      <c r="J41" s="16"/>
      <c r="K41" s="28">
        <v>122</v>
      </c>
      <c r="L41" s="16" t="s">
        <v>585</v>
      </c>
    </row>
    <row r="42" spans="1:16" ht="9.75" customHeight="1">
      <c r="B42" s="23">
        <v>2</v>
      </c>
      <c r="C42" s="25" t="s">
        <v>311</v>
      </c>
      <c r="I42" s="28"/>
      <c r="J42" s="16"/>
      <c r="K42" s="23">
        <v>2</v>
      </c>
      <c r="L42" s="25" t="s">
        <v>587</v>
      </c>
    </row>
    <row r="43" spans="1:16" ht="9.75" customHeight="1">
      <c r="B43" s="26">
        <v>21</v>
      </c>
      <c r="C43" s="13" t="s">
        <v>205</v>
      </c>
      <c r="I43" s="26"/>
      <c r="J43" s="27"/>
      <c r="K43" s="26">
        <v>21</v>
      </c>
      <c r="L43" s="13" t="s">
        <v>583</v>
      </c>
    </row>
    <row r="44" spans="1:16" ht="9.75" customHeight="1">
      <c r="B44" s="26">
        <v>22</v>
      </c>
      <c r="C44" s="27" t="s">
        <v>210</v>
      </c>
      <c r="I44" s="23"/>
      <c r="J44" s="25"/>
      <c r="K44" s="26">
        <v>22</v>
      </c>
      <c r="L44" s="27" t="s">
        <v>586</v>
      </c>
    </row>
    <row r="45" spans="1:16" ht="9.75" customHeight="1">
      <c r="B45" s="23">
        <v>3</v>
      </c>
      <c r="C45" s="25" t="s">
        <v>217</v>
      </c>
      <c r="I45" s="26"/>
      <c r="J45" s="27"/>
      <c r="K45" s="23">
        <v>3</v>
      </c>
      <c r="L45" s="25" t="s">
        <v>588</v>
      </c>
    </row>
    <row r="46" spans="1:16" ht="9.75" customHeight="1">
      <c r="B46" s="26">
        <v>31</v>
      </c>
      <c r="C46" s="13" t="s">
        <v>205</v>
      </c>
      <c r="I46" s="26"/>
      <c r="J46" s="27"/>
      <c r="K46" s="26">
        <v>31</v>
      </c>
      <c r="L46" s="13" t="s">
        <v>583</v>
      </c>
    </row>
    <row r="47" spans="1:16" ht="9.75" customHeight="1">
      <c r="B47" s="26">
        <v>32</v>
      </c>
      <c r="C47" s="27" t="s">
        <v>210</v>
      </c>
      <c r="I47" s="26"/>
      <c r="J47" s="27"/>
      <c r="K47" s="26">
        <v>32</v>
      </c>
      <c r="L47" s="27" t="s">
        <v>586</v>
      </c>
    </row>
    <row r="48" spans="1:16" ht="9.75" customHeight="1">
      <c r="B48" s="28">
        <v>321</v>
      </c>
      <c r="C48" s="16" t="s">
        <v>222</v>
      </c>
      <c r="I48" s="23"/>
      <c r="J48" s="25"/>
      <c r="K48" s="28">
        <v>321</v>
      </c>
      <c r="L48" s="16" t="s">
        <v>589</v>
      </c>
    </row>
    <row r="49" spans="2:12" ht="9.75" customHeight="1">
      <c r="B49" s="28">
        <v>322</v>
      </c>
      <c r="C49" s="16" t="s">
        <v>224</v>
      </c>
      <c r="K49" s="28">
        <v>322</v>
      </c>
      <c r="L49" s="16" t="s">
        <v>590</v>
      </c>
    </row>
    <row r="50" spans="2:12" ht="9.75" customHeight="1">
      <c r="B50" s="23">
        <v>4</v>
      </c>
      <c r="C50" s="25" t="s">
        <v>312</v>
      </c>
      <c r="K50" s="23">
        <v>4</v>
      </c>
      <c r="L50" s="25" t="s">
        <v>603</v>
      </c>
    </row>
    <row r="51" spans="2:12" ht="9.75" customHeight="1">
      <c r="B51" s="26">
        <v>41</v>
      </c>
      <c r="C51" s="27" t="s">
        <v>324</v>
      </c>
      <c r="K51" s="26">
        <v>41</v>
      </c>
      <c r="L51" s="27" t="s">
        <v>591</v>
      </c>
    </row>
    <row r="52" spans="2:12" ht="9.75" customHeight="1">
      <c r="B52" s="26">
        <v>42</v>
      </c>
      <c r="C52" s="27" t="s">
        <v>207</v>
      </c>
      <c r="K52" s="26">
        <v>42</v>
      </c>
      <c r="L52" s="27" t="s">
        <v>592</v>
      </c>
    </row>
    <row r="53" spans="2:12" ht="9.75" customHeight="1">
      <c r="B53" s="23">
        <v>5</v>
      </c>
      <c r="C53" s="25" t="s">
        <v>208</v>
      </c>
      <c r="K53" s="23">
        <v>5</v>
      </c>
      <c r="L53" s="25" t="s">
        <v>593</v>
      </c>
    </row>
    <row r="54" spans="2:12" ht="9.75" customHeight="1">
      <c r="B54" s="26">
        <v>51</v>
      </c>
      <c r="C54" s="27" t="s">
        <v>211</v>
      </c>
      <c r="K54" s="26">
        <v>51</v>
      </c>
      <c r="L54" s="27" t="s">
        <v>594</v>
      </c>
    </row>
    <row r="55" spans="2:12" ht="9.75" customHeight="1">
      <c r="B55" s="26">
        <v>52</v>
      </c>
      <c r="C55" s="27" t="s">
        <v>213</v>
      </c>
      <c r="K55" s="26">
        <v>52</v>
      </c>
      <c r="L55" s="27" t="s">
        <v>590</v>
      </c>
    </row>
    <row r="56" spans="2:12" ht="9.75" customHeight="1">
      <c r="B56" s="28">
        <v>521</v>
      </c>
      <c r="C56" s="16" t="s">
        <v>214</v>
      </c>
      <c r="K56" s="28">
        <v>521</v>
      </c>
      <c r="L56" s="16" t="s">
        <v>595</v>
      </c>
    </row>
    <row r="57" spans="2:12" ht="9.75" customHeight="1">
      <c r="B57" s="28">
        <v>522</v>
      </c>
      <c r="C57" s="16" t="s">
        <v>215</v>
      </c>
      <c r="K57" s="28">
        <v>522</v>
      </c>
      <c r="L57" s="16" t="s">
        <v>596</v>
      </c>
    </row>
    <row r="58" spans="2:12" ht="9.75" customHeight="1">
      <c r="B58" s="26">
        <v>53</v>
      </c>
      <c r="C58" s="27" t="s">
        <v>207</v>
      </c>
      <c r="K58" s="26">
        <v>53</v>
      </c>
      <c r="L58" s="27" t="s">
        <v>592</v>
      </c>
    </row>
    <row r="59" spans="2:12" ht="9.75" customHeight="1">
      <c r="B59" s="23">
        <v>6</v>
      </c>
      <c r="C59" s="25" t="s">
        <v>216</v>
      </c>
      <c r="K59" s="23">
        <v>6</v>
      </c>
      <c r="L59" s="25" t="s">
        <v>597</v>
      </c>
    </row>
    <row r="60" spans="2:12" ht="9.75" customHeight="1">
      <c r="B60" s="26">
        <v>61</v>
      </c>
      <c r="C60" s="27" t="s">
        <v>218</v>
      </c>
      <c r="K60" s="26">
        <v>61</v>
      </c>
      <c r="L60" s="27" t="s">
        <v>598</v>
      </c>
    </row>
    <row r="61" spans="2:12" ht="9.75" customHeight="1">
      <c r="B61" s="26">
        <v>62</v>
      </c>
      <c r="C61" s="27" t="s">
        <v>219</v>
      </c>
      <c r="K61" s="26">
        <v>62</v>
      </c>
      <c r="L61" s="27" t="s">
        <v>599</v>
      </c>
    </row>
    <row r="62" spans="2:12" ht="9.75" customHeight="1">
      <c r="B62" s="26">
        <v>63</v>
      </c>
      <c r="C62" s="27" t="s">
        <v>221</v>
      </c>
      <c r="K62" s="26">
        <v>63</v>
      </c>
      <c r="L62" s="27" t="s">
        <v>600</v>
      </c>
    </row>
    <row r="63" spans="2:12" ht="9.75" customHeight="1">
      <c r="B63" s="23">
        <v>7</v>
      </c>
      <c r="C63" s="25" t="s">
        <v>223</v>
      </c>
      <c r="K63" s="23">
        <v>7</v>
      </c>
      <c r="L63" s="25" t="s">
        <v>601</v>
      </c>
    </row>
    <row r="64" spans="2:12" ht="9.75" customHeight="1"/>
    <row r="65" spans="1:21" ht="9.75" customHeight="1">
      <c r="C65" s="29" t="s">
        <v>326</v>
      </c>
      <c r="L65" s="29" t="s">
        <v>602</v>
      </c>
    </row>
    <row r="66" spans="1:21" ht="13.5" thickBot="1"/>
    <row r="67" spans="1:21" ht="13.5" thickBot="1">
      <c r="C67" s="169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1"/>
    </row>
    <row r="68" spans="1:21" ht="46.5" customHeight="1">
      <c r="A68" s="250" t="s">
        <v>325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</row>
    <row r="70" spans="1:21" ht="29.25" customHeight="1">
      <c r="A70" s="249" t="s">
        <v>516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</row>
    <row r="72" spans="1:21">
      <c r="L72" s="21"/>
    </row>
    <row r="73" spans="1:21">
      <c r="L73" s="21"/>
    </row>
  </sheetData>
  <mergeCells count="11">
    <mergeCell ref="A2:W2"/>
    <mergeCell ref="A3:W3"/>
    <mergeCell ref="C4:U4"/>
    <mergeCell ref="V4:V5"/>
    <mergeCell ref="W4:W5"/>
    <mergeCell ref="A70:U70"/>
    <mergeCell ref="C34:G34"/>
    <mergeCell ref="L34:P34"/>
    <mergeCell ref="A4:A5"/>
    <mergeCell ref="B4:B5"/>
    <mergeCell ref="A68:U68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28" customWidth="1"/>
    <col min="2" max="2" width="9.85546875" style="30" bestFit="1" customWidth="1"/>
    <col min="3" max="19" width="7.42578125" style="30" customWidth="1"/>
    <col min="20" max="20" width="9.140625" style="28"/>
    <col min="21" max="16384" width="9.140625" style="30"/>
  </cols>
  <sheetData>
    <row r="1" spans="1:21" hidden="1"/>
    <row r="2" spans="1:21" s="20" customFormat="1" ht="9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s="20" customFormat="1" ht="21" customHeight="1" thickBot="1">
      <c r="A3" s="260" t="s">
        <v>626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s="17" customFormat="1" ht="11.25" customHeight="1" thickBot="1">
      <c r="A4" s="224" t="s">
        <v>162</v>
      </c>
      <c r="B4" s="224" t="s">
        <v>163</v>
      </c>
      <c r="C4" s="257" t="s">
        <v>579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  <c r="T4" s="224" t="s">
        <v>537</v>
      </c>
      <c r="U4" s="224" t="s">
        <v>524</v>
      </c>
    </row>
    <row r="5" spans="1:21" ht="20.25" customHeight="1" thickBot="1">
      <c r="A5" s="225"/>
      <c r="B5" s="225"/>
      <c r="C5" s="93" t="s">
        <v>5</v>
      </c>
      <c r="D5" s="93" t="s">
        <v>8</v>
      </c>
      <c r="E5" s="93" t="s">
        <v>12</v>
      </c>
      <c r="F5" s="93" t="s">
        <v>16</v>
      </c>
      <c r="G5" s="93" t="s">
        <v>23</v>
      </c>
      <c r="H5" s="93" t="s">
        <v>27</v>
      </c>
      <c r="I5" s="93" t="s">
        <v>34</v>
      </c>
      <c r="J5" s="93" t="s">
        <v>40</v>
      </c>
      <c r="K5" s="93" t="s">
        <v>47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225"/>
      <c r="U5" s="225"/>
    </row>
    <row r="6" spans="1:21">
      <c r="A6" s="167">
        <v>2019</v>
      </c>
      <c r="B6" s="30" t="s">
        <v>340</v>
      </c>
      <c r="C6" s="18">
        <v>15.264826999999999</v>
      </c>
      <c r="D6" s="18">
        <v>96.193809000000002</v>
      </c>
      <c r="E6" s="18">
        <v>140.05266599999996</v>
      </c>
      <c r="F6" s="18">
        <v>45.095545999999999</v>
      </c>
      <c r="G6" s="18">
        <v>9.2132880000000004</v>
      </c>
      <c r="H6" s="18">
        <v>10.483542999999999</v>
      </c>
      <c r="I6" s="18">
        <v>55.614393</v>
      </c>
      <c r="J6" s="18">
        <v>50.082892000000001</v>
      </c>
      <c r="K6" s="18">
        <v>22.342491999999996</v>
      </c>
      <c r="L6" s="18">
        <v>73.270882999999998</v>
      </c>
      <c r="M6" s="18">
        <v>7.7509240000000004</v>
      </c>
      <c r="N6" s="18">
        <v>59.770775999999998</v>
      </c>
      <c r="O6" s="18">
        <v>3.7520029999999993</v>
      </c>
      <c r="P6" s="18">
        <v>0.407024</v>
      </c>
      <c r="Q6" s="18">
        <v>49.363253</v>
      </c>
      <c r="R6" s="18">
        <v>30.677481</v>
      </c>
      <c r="S6" s="18">
        <v>14.158921000000001</v>
      </c>
      <c r="T6" s="167">
        <v>2019</v>
      </c>
      <c r="U6" s="30" t="s">
        <v>540</v>
      </c>
    </row>
    <row r="7" spans="1:21">
      <c r="B7" s="30" t="s">
        <v>341</v>
      </c>
      <c r="C7" s="18">
        <v>12.589548000000001</v>
      </c>
      <c r="D7" s="18">
        <v>83.610726</v>
      </c>
      <c r="E7" s="18">
        <v>118.49274199999999</v>
      </c>
      <c r="F7" s="18">
        <v>41.380551000000004</v>
      </c>
      <c r="G7" s="18">
        <v>7.8107769999999999</v>
      </c>
      <c r="H7" s="18">
        <v>11.382633999999999</v>
      </c>
      <c r="I7" s="18">
        <v>43.866002999999999</v>
      </c>
      <c r="J7" s="18">
        <v>49.73827</v>
      </c>
      <c r="K7" s="18">
        <v>23.098106999999999</v>
      </c>
      <c r="L7" s="18">
        <v>67.087074000000001</v>
      </c>
      <c r="M7" s="18">
        <v>7.5195219999999994</v>
      </c>
      <c r="N7" s="18">
        <v>47.533496</v>
      </c>
      <c r="O7" s="18">
        <v>4.0355030000000003</v>
      </c>
      <c r="P7" s="18">
        <v>0.56714500000000001</v>
      </c>
      <c r="Q7" s="18">
        <v>55.875840000000004</v>
      </c>
      <c r="R7" s="18">
        <v>23.124784999999999</v>
      </c>
      <c r="S7" s="18">
        <v>15.410855000000002</v>
      </c>
      <c r="U7" s="30" t="s">
        <v>541</v>
      </c>
    </row>
    <row r="8" spans="1:21">
      <c r="B8" s="30" t="s">
        <v>342</v>
      </c>
      <c r="C8" s="18">
        <v>14.345194000000001</v>
      </c>
      <c r="D8" s="18">
        <v>88.402202000000003</v>
      </c>
      <c r="E8" s="18">
        <v>152.84988400000003</v>
      </c>
      <c r="F8" s="18">
        <v>46.016126999999997</v>
      </c>
      <c r="G8" s="18">
        <v>7.8296669999999997</v>
      </c>
      <c r="H8" s="18">
        <v>11.892386999999999</v>
      </c>
      <c r="I8" s="18">
        <v>46.670783999999998</v>
      </c>
      <c r="J8" s="18">
        <v>59.202102999999994</v>
      </c>
      <c r="K8" s="18">
        <v>21.693536000000002</v>
      </c>
      <c r="L8" s="18">
        <v>67.832097000000005</v>
      </c>
      <c r="M8" s="18">
        <v>8.5788640000000012</v>
      </c>
      <c r="N8" s="18">
        <v>70.335143999999985</v>
      </c>
      <c r="O8" s="18">
        <v>2.9085840000000003</v>
      </c>
      <c r="P8" s="18">
        <v>0.70360899999999993</v>
      </c>
      <c r="Q8" s="18">
        <v>51.195956000000002</v>
      </c>
      <c r="R8" s="18">
        <v>23.369633999999998</v>
      </c>
      <c r="S8" s="18">
        <v>19.662008999999998</v>
      </c>
      <c r="U8" s="30" t="s">
        <v>542</v>
      </c>
    </row>
    <row r="9" spans="1:21">
      <c r="B9" s="30" t="s">
        <v>343</v>
      </c>
      <c r="C9" s="18">
        <v>16.498121000000001</v>
      </c>
      <c r="D9" s="18">
        <v>95.313738000000001</v>
      </c>
      <c r="E9" s="18">
        <v>182.02702299999999</v>
      </c>
      <c r="F9" s="18">
        <v>46.877663999999996</v>
      </c>
      <c r="G9" s="18">
        <v>10.985513999999998</v>
      </c>
      <c r="H9" s="18">
        <v>11.613735</v>
      </c>
      <c r="I9" s="18">
        <v>41.045326000000003</v>
      </c>
      <c r="J9" s="18">
        <v>62.341513000000006</v>
      </c>
      <c r="K9" s="18">
        <v>23.4742</v>
      </c>
      <c r="L9" s="18">
        <v>60.484455000000004</v>
      </c>
      <c r="M9" s="18">
        <v>7.6665399999999995</v>
      </c>
      <c r="N9" s="18">
        <v>61.53713599999999</v>
      </c>
      <c r="O9" s="18">
        <v>4.668361</v>
      </c>
      <c r="P9" s="18">
        <v>0.35193400000000002</v>
      </c>
      <c r="Q9" s="18">
        <v>49.598261999999998</v>
      </c>
      <c r="R9" s="18">
        <v>27.926185</v>
      </c>
      <c r="S9" s="18">
        <v>10.697002000000001</v>
      </c>
      <c r="U9" s="30" t="s">
        <v>543</v>
      </c>
    </row>
    <row r="10" spans="1:21">
      <c r="B10" s="30" t="s">
        <v>344</v>
      </c>
      <c r="C10" s="18">
        <v>17.427170999999998</v>
      </c>
      <c r="D10" s="18">
        <v>99.161558999999997</v>
      </c>
      <c r="E10" s="18">
        <v>210.11483999999999</v>
      </c>
      <c r="F10" s="18">
        <v>50.239058</v>
      </c>
      <c r="G10" s="18">
        <v>7.2693770000000004</v>
      </c>
      <c r="H10" s="18">
        <v>10.317952999999999</v>
      </c>
      <c r="I10" s="18">
        <v>35.760660999999999</v>
      </c>
      <c r="J10" s="18">
        <v>72.899876000000006</v>
      </c>
      <c r="K10" s="18">
        <v>24.701094999999999</v>
      </c>
      <c r="L10" s="18">
        <v>59.964008</v>
      </c>
      <c r="M10" s="18">
        <v>9.3046670000000002</v>
      </c>
      <c r="N10" s="18">
        <v>63.082085000000006</v>
      </c>
      <c r="O10" s="18">
        <v>6.3334720000000004</v>
      </c>
      <c r="P10" s="18">
        <v>0.57889299999999988</v>
      </c>
      <c r="Q10" s="18">
        <v>51.916413999999996</v>
      </c>
      <c r="R10" s="18">
        <v>29.654615</v>
      </c>
      <c r="S10" s="18">
        <v>18.505204000000006</v>
      </c>
      <c r="U10" s="30" t="s">
        <v>544</v>
      </c>
    </row>
    <row r="11" spans="1:21">
      <c r="B11" s="30" t="s">
        <v>345</v>
      </c>
      <c r="C11" s="18">
        <v>14.750043999999999</v>
      </c>
      <c r="D11" s="18">
        <v>90.350220000000007</v>
      </c>
      <c r="E11" s="18">
        <v>168.71456999999998</v>
      </c>
      <c r="F11" s="18">
        <v>47.749893999999998</v>
      </c>
      <c r="G11" s="18">
        <v>7.3985409999999998</v>
      </c>
      <c r="H11" s="18">
        <v>8.2932039999999994</v>
      </c>
      <c r="I11" s="18">
        <v>25.21602</v>
      </c>
      <c r="J11" s="18">
        <v>57.322907000000001</v>
      </c>
      <c r="K11" s="18">
        <v>19.561403999999996</v>
      </c>
      <c r="L11" s="18">
        <v>44.720765999999998</v>
      </c>
      <c r="M11" s="18">
        <v>7.9545909999999997</v>
      </c>
      <c r="N11" s="18">
        <v>52.326997000000006</v>
      </c>
      <c r="O11" s="18">
        <v>3.9378079999999995</v>
      </c>
      <c r="P11" s="18">
        <v>0.39044100000000004</v>
      </c>
      <c r="Q11" s="18">
        <v>47.355991000000003</v>
      </c>
      <c r="R11" s="18">
        <v>29.113394</v>
      </c>
      <c r="S11" s="18">
        <v>21.004728</v>
      </c>
      <c r="U11" s="30" t="s">
        <v>545</v>
      </c>
    </row>
    <row r="12" spans="1:21">
      <c r="B12" s="30" t="s">
        <v>346</v>
      </c>
      <c r="C12" s="18">
        <v>18.451355999999997</v>
      </c>
      <c r="D12" s="18">
        <v>108.781503</v>
      </c>
      <c r="E12" s="18">
        <v>176.12938600000001</v>
      </c>
      <c r="F12" s="18">
        <v>52.739562999999997</v>
      </c>
      <c r="G12" s="18">
        <v>9.6641549999999992</v>
      </c>
      <c r="H12" s="18">
        <v>10.622093</v>
      </c>
      <c r="I12" s="18">
        <v>26.644268</v>
      </c>
      <c r="J12" s="18">
        <v>63.430047000000002</v>
      </c>
      <c r="K12" s="18">
        <v>25.784734</v>
      </c>
      <c r="L12" s="18">
        <v>88.31997100000001</v>
      </c>
      <c r="M12" s="18">
        <v>8.827458</v>
      </c>
      <c r="N12" s="18">
        <v>73.463186000000007</v>
      </c>
      <c r="O12" s="18">
        <v>4.8031630000000005</v>
      </c>
      <c r="P12" s="18">
        <v>0.42848799999999998</v>
      </c>
      <c r="Q12" s="18">
        <v>63.695618000000003</v>
      </c>
      <c r="R12" s="18">
        <v>36.327840999999999</v>
      </c>
      <c r="S12" s="18">
        <v>14.557413</v>
      </c>
      <c r="U12" s="30" t="s">
        <v>546</v>
      </c>
    </row>
    <row r="13" spans="1:21">
      <c r="B13" s="30" t="s">
        <v>347</v>
      </c>
      <c r="C13" s="18">
        <v>16.767201999999997</v>
      </c>
      <c r="D13" s="18">
        <v>109.144964</v>
      </c>
      <c r="E13" s="18">
        <v>159.13670000000002</v>
      </c>
      <c r="F13" s="18">
        <v>51.885743999999995</v>
      </c>
      <c r="G13" s="18">
        <v>3.018316</v>
      </c>
      <c r="H13" s="18">
        <v>8.611248999999999</v>
      </c>
      <c r="I13" s="18">
        <v>29.345635999999999</v>
      </c>
      <c r="J13" s="18">
        <v>74.922594000000004</v>
      </c>
      <c r="K13" s="18">
        <v>21.722809999999999</v>
      </c>
      <c r="L13" s="18">
        <v>102.38700100000001</v>
      </c>
      <c r="M13" s="18">
        <v>8.0594280000000005</v>
      </c>
      <c r="N13" s="18">
        <v>32.334783999999999</v>
      </c>
      <c r="O13" s="18">
        <v>4.4398010000000001</v>
      </c>
      <c r="P13" s="18">
        <v>0.20438000000000001</v>
      </c>
      <c r="Q13" s="18">
        <v>49.441546000000002</v>
      </c>
      <c r="R13" s="18">
        <v>34.354380999999997</v>
      </c>
      <c r="S13" s="18">
        <v>15.987117000000001</v>
      </c>
      <c r="U13" s="30" t="s">
        <v>547</v>
      </c>
    </row>
    <row r="14" spans="1:21">
      <c r="B14" s="30" t="s">
        <v>348</v>
      </c>
      <c r="C14" s="18">
        <v>15.76314</v>
      </c>
      <c r="D14" s="18">
        <v>93.239872000000005</v>
      </c>
      <c r="E14" s="18">
        <v>150.47453399999998</v>
      </c>
      <c r="F14" s="18">
        <v>44.508168999999995</v>
      </c>
      <c r="G14" s="18">
        <v>8.6751490000000011</v>
      </c>
      <c r="H14" s="18">
        <v>8.950781000000001</v>
      </c>
      <c r="I14" s="18">
        <v>28.979906</v>
      </c>
      <c r="J14" s="18">
        <v>90.470533000000017</v>
      </c>
      <c r="K14" s="18">
        <v>21.449862999999997</v>
      </c>
      <c r="L14" s="18">
        <v>67.219681000000008</v>
      </c>
      <c r="M14" s="18">
        <v>8.7451030000000003</v>
      </c>
      <c r="N14" s="18">
        <v>31.326069000000004</v>
      </c>
      <c r="O14" s="18">
        <v>4.941612000000001</v>
      </c>
      <c r="P14" s="18">
        <v>0.38893899999999998</v>
      </c>
      <c r="Q14" s="18">
        <v>61.768228000000001</v>
      </c>
      <c r="R14" s="18">
        <v>32.596512000000004</v>
      </c>
      <c r="S14" s="18">
        <v>16.075877999999999</v>
      </c>
      <c r="U14" s="30" t="s">
        <v>548</v>
      </c>
    </row>
    <row r="15" spans="1:21">
      <c r="B15" s="30" t="s">
        <v>349</v>
      </c>
      <c r="C15" s="18">
        <v>18.992602000000002</v>
      </c>
      <c r="D15" s="18">
        <v>102.067802</v>
      </c>
      <c r="E15" s="18">
        <v>185.10679000000002</v>
      </c>
      <c r="F15" s="18">
        <v>52.505168000000005</v>
      </c>
      <c r="G15" s="18">
        <v>7.1105069999999992</v>
      </c>
      <c r="H15" s="18">
        <v>13.029341000000001</v>
      </c>
      <c r="I15" s="18">
        <v>37.606588000000002</v>
      </c>
      <c r="J15" s="18">
        <v>80.322032000000007</v>
      </c>
      <c r="K15" s="18">
        <v>26.625449000000003</v>
      </c>
      <c r="L15" s="18">
        <v>61.041696999999999</v>
      </c>
      <c r="M15" s="18">
        <v>9.1652550000000002</v>
      </c>
      <c r="N15" s="18">
        <v>54.926857999999996</v>
      </c>
      <c r="O15" s="18">
        <v>4.1170090000000004</v>
      </c>
      <c r="P15" s="18">
        <v>0.31664000000000003</v>
      </c>
      <c r="Q15" s="18">
        <v>61.867325999999998</v>
      </c>
      <c r="R15" s="18">
        <v>32.782207999999997</v>
      </c>
      <c r="S15" s="18">
        <v>26.404472999999999</v>
      </c>
      <c r="U15" s="30" t="s">
        <v>549</v>
      </c>
    </row>
    <row r="16" spans="1:21">
      <c r="B16" s="30" t="s">
        <v>350</v>
      </c>
      <c r="C16" s="18">
        <v>19.148341000000002</v>
      </c>
      <c r="D16" s="18">
        <v>93.669905</v>
      </c>
      <c r="E16" s="18">
        <v>159.51883799999996</v>
      </c>
      <c r="F16" s="18">
        <v>45.971624999999996</v>
      </c>
      <c r="G16" s="18">
        <v>8.3027649999999991</v>
      </c>
      <c r="H16" s="18">
        <v>10.778767</v>
      </c>
      <c r="I16" s="18">
        <v>38.550412000000001</v>
      </c>
      <c r="J16" s="18">
        <v>61.225842999999998</v>
      </c>
      <c r="K16" s="18">
        <v>22.792089999999998</v>
      </c>
      <c r="L16" s="18">
        <v>37.767500999999996</v>
      </c>
      <c r="M16" s="18">
        <v>9.103548</v>
      </c>
      <c r="N16" s="18">
        <v>76.863100000000017</v>
      </c>
      <c r="O16" s="18">
        <v>2.9536029999999998</v>
      </c>
      <c r="P16" s="18">
        <v>0.31204900000000002</v>
      </c>
      <c r="Q16" s="18">
        <v>58.874257999999998</v>
      </c>
      <c r="R16" s="18">
        <v>25.307670000000002</v>
      </c>
      <c r="S16" s="18">
        <v>18.117550999999999</v>
      </c>
      <c r="U16" s="30" t="s">
        <v>550</v>
      </c>
    </row>
    <row r="17" spans="1:21">
      <c r="B17" s="30" t="s">
        <v>351</v>
      </c>
      <c r="C17" s="18">
        <v>20.596531000000002</v>
      </c>
      <c r="D17" s="18">
        <v>103.522137</v>
      </c>
      <c r="E17" s="18">
        <v>137.57469099999997</v>
      </c>
      <c r="F17" s="18">
        <v>47.041052999999998</v>
      </c>
      <c r="G17" s="18">
        <v>6.686877</v>
      </c>
      <c r="H17" s="18">
        <v>12.980438000000001</v>
      </c>
      <c r="I17" s="18">
        <v>50.546804000000002</v>
      </c>
      <c r="J17" s="18">
        <v>62.178550999999999</v>
      </c>
      <c r="K17" s="18">
        <v>22.133318999999997</v>
      </c>
      <c r="L17" s="18">
        <v>67.270253999999994</v>
      </c>
      <c r="M17" s="18">
        <v>10.00094</v>
      </c>
      <c r="N17" s="18">
        <v>44.464008</v>
      </c>
      <c r="O17" s="18">
        <v>3.1297569999999997</v>
      </c>
      <c r="P17" s="18">
        <v>0.59147799999999995</v>
      </c>
      <c r="Q17" s="18">
        <v>61.400935999999994</v>
      </c>
      <c r="R17" s="18">
        <v>24.586168000000001</v>
      </c>
      <c r="S17" s="18">
        <v>19.552432000000003</v>
      </c>
      <c r="U17" s="30" t="s">
        <v>551</v>
      </c>
    </row>
    <row r="18" spans="1:2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1"/>
      <c r="Q18" s="31"/>
      <c r="R18" s="31"/>
      <c r="S18" s="31"/>
    </row>
    <row r="19" spans="1:21">
      <c r="A19" s="167">
        <v>2020</v>
      </c>
      <c r="B19" s="30" t="s">
        <v>340</v>
      </c>
      <c r="C19" s="18">
        <v>19.335874</v>
      </c>
      <c r="D19" s="18">
        <v>100.832621</v>
      </c>
      <c r="E19" s="18">
        <v>127.67992700000001</v>
      </c>
      <c r="F19" s="18">
        <v>45.928702000000001</v>
      </c>
      <c r="G19" s="18">
        <v>7.2003129999999995</v>
      </c>
      <c r="H19" s="18">
        <v>10.728253</v>
      </c>
      <c r="I19" s="18">
        <v>48.584705999999997</v>
      </c>
      <c r="J19" s="18">
        <v>53.208665000000003</v>
      </c>
      <c r="K19" s="18">
        <v>21.054828999999998</v>
      </c>
      <c r="L19" s="18">
        <v>59.231877999999995</v>
      </c>
      <c r="M19" s="18">
        <v>8.127991999999999</v>
      </c>
      <c r="N19" s="18">
        <v>58.963945000000002</v>
      </c>
      <c r="O19" s="18">
        <v>3.9869539999999999</v>
      </c>
      <c r="P19" s="18">
        <v>0.60984799999999995</v>
      </c>
      <c r="Q19" s="18">
        <v>55.486956999999997</v>
      </c>
      <c r="R19" s="18">
        <v>38.499152000000002</v>
      </c>
      <c r="S19" s="18">
        <v>17.030302000000002</v>
      </c>
      <c r="T19" s="167">
        <v>2020</v>
      </c>
      <c r="U19" s="30" t="s">
        <v>540</v>
      </c>
    </row>
    <row r="20" spans="1:21">
      <c r="B20" s="30" t="s">
        <v>341</v>
      </c>
      <c r="C20" s="18">
        <v>16.477270000000001</v>
      </c>
      <c r="D20" s="18">
        <v>89.750105000000005</v>
      </c>
      <c r="E20" s="18">
        <v>124.85496699999999</v>
      </c>
      <c r="F20" s="18">
        <v>45.516306999999998</v>
      </c>
      <c r="G20" s="18">
        <v>6.5379959999999997</v>
      </c>
      <c r="H20" s="18">
        <v>10.905659</v>
      </c>
      <c r="I20" s="18">
        <v>43.191272999999995</v>
      </c>
      <c r="J20" s="18">
        <v>56.612422000000002</v>
      </c>
      <c r="K20" s="18">
        <v>19.419623000000001</v>
      </c>
      <c r="L20" s="18">
        <v>66.285172000000003</v>
      </c>
      <c r="M20" s="18">
        <v>8.6131270000000004</v>
      </c>
      <c r="N20" s="18">
        <v>46.481102999999997</v>
      </c>
      <c r="O20" s="18">
        <v>1.9796209999999999</v>
      </c>
      <c r="P20" s="18">
        <v>0.51836300000000002</v>
      </c>
      <c r="Q20" s="18">
        <v>52.461210999999999</v>
      </c>
      <c r="R20" s="18">
        <v>29.263196999999998</v>
      </c>
      <c r="S20" s="18">
        <v>18.279772000000001</v>
      </c>
      <c r="U20" s="30" t="s">
        <v>541</v>
      </c>
    </row>
    <row r="21" spans="1:21">
      <c r="B21" s="30" t="s">
        <v>342</v>
      </c>
      <c r="C21" s="18">
        <v>18.062280999999999</v>
      </c>
      <c r="D21" s="18">
        <v>95.924633</v>
      </c>
      <c r="E21" s="18">
        <v>171.59681</v>
      </c>
      <c r="F21" s="18">
        <v>48.275292</v>
      </c>
      <c r="G21" s="18">
        <v>7.3993249999999993</v>
      </c>
      <c r="H21" s="18">
        <v>10.473122999999999</v>
      </c>
      <c r="I21" s="18">
        <v>44.978439999999999</v>
      </c>
      <c r="J21" s="18">
        <v>57.296882999999994</v>
      </c>
      <c r="K21" s="18">
        <v>24.948315999999998</v>
      </c>
      <c r="L21" s="18">
        <v>84.708844999999997</v>
      </c>
      <c r="M21" s="18">
        <v>8.5498840000000005</v>
      </c>
      <c r="N21" s="18">
        <v>52.287893000000004</v>
      </c>
      <c r="O21" s="18">
        <v>3.6585639999999993</v>
      </c>
      <c r="P21" s="18">
        <v>0.45496999999999999</v>
      </c>
      <c r="Q21" s="18">
        <v>54.237620000000007</v>
      </c>
      <c r="R21" s="18">
        <v>32.873281999999996</v>
      </c>
      <c r="S21" s="18">
        <v>20.233167000000002</v>
      </c>
      <c r="U21" s="30" t="s">
        <v>542</v>
      </c>
    </row>
    <row r="22" spans="1:21">
      <c r="B22" s="30" t="s">
        <v>343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U22" s="30" t="s">
        <v>543</v>
      </c>
    </row>
    <row r="23" spans="1:21">
      <c r="B23" s="30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30" t="s">
        <v>544</v>
      </c>
    </row>
    <row r="24" spans="1:21">
      <c r="B24" s="30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30" t="s">
        <v>545</v>
      </c>
    </row>
    <row r="25" spans="1:21">
      <c r="B25" s="30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0" t="s">
        <v>546</v>
      </c>
    </row>
    <row r="26" spans="1:21">
      <c r="B26" s="30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30" t="s">
        <v>547</v>
      </c>
    </row>
    <row r="27" spans="1:21">
      <c r="B27" s="30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30" t="s">
        <v>548</v>
      </c>
    </row>
    <row r="28" spans="1:21">
      <c r="B28" s="30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30" t="s">
        <v>549</v>
      </c>
    </row>
    <row r="29" spans="1:21">
      <c r="B29" s="30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30" t="s">
        <v>550</v>
      </c>
    </row>
    <row r="30" spans="1:21">
      <c r="B30" s="30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30" t="s">
        <v>551</v>
      </c>
    </row>
    <row r="31" spans="1:21" ht="13.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1" ht="12.75">
      <c r="A32" s="149"/>
      <c r="B32" s="164"/>
      <c r="C32" s="18"/>
      <c r="D32" s="154"/>
      <c r="E32" s="154"/>
      <c r="F32" s="154"/>
      <c r="G32" s="18"/>
      <c r="H32" s="18"/>
      <c r="I32" s="18"/>
      <c r="J32" s="18"/>
      <c r="K32" s="18"/>
      <c r="L32" s="18"/>
      <c r="M32" s="18"/>
      <c r="N32" s="18"/>
      <c r="O32" s="18"/>
    </row>
    <row r="33" spans="1:2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21" s="20" customFormat="1" ht="21" customHeight="1" thickBot="1">
      <c r="A34" s="260" t="s">
        <v>626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</row>
    <row r="35" spans="1:21" s="17" customFormat="1" ht="11.25" customHeight="1" thickBot="1">
      <c r="A35" s="224" t="s">
        <v>162</v>
      </c>
      <c r="B35" s="224" t="s">
        <v>163</v>
      </c>
      <c r="C35" s="257" t="s">
        <v>579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224" t="s">
        <v>537</v>
      </c>
      <c r="U35" s="224" t="s">
        <v>524</v>
      </c>
    </row>
    <row r="36" spans="1:21" ht="20.25" customHeight="1" thickBot="1">
      <c r="A36" s="225"/>
      <c r="B36" s="225"/>
      <c r="C36" s="93">
        <v>18</v>
      </c>
      <c r="D36" s="93">
        <v>19</v>
      </c>
      <c r="E36" s="93">
        <v>20</v>
      </c>
      <c r="F36" s="93">
        <v>21</v>
      </c>
      <c r="G36" s="93">
        <v>22</v>
      </c>
      <c r="H36" s="93">
        <v>23</v>
      </c>
      <c r="I36" s="93">
        <v>24</v>
      </c>
      <c r="J36" s="93">
        <v>25</v>
      </c>
      <c r="K36" s="93">
        <v>26</v>
      </c>
      <c r="L36" s="93">
        <v>27</v>
      </c>
      <c r="M36" s="93">
        <v>28</v>
      </c>
      <c r="N36" s="93">
        <v>29</v>
      </c>
      <c r="O36" s="93">
        <v>30</v>
      </c>
      <c r="P36" s="93">
        <v>31</v>
      </c>
      <c r="Q36" s="93">
        <v>32</v>
      </c>
      <c r="R36" s="93">
        <v>33</v>
      </c>
      <c r="S36" s="93">
        <v>34</v>
      </c>
      <c r="T36" s="225"/>
      <c r="U36" s="225"/>
    </row>
    <row r="37" spans="1:21">
      <c r="A37" s="167">
        <v>2019</v>
      </c>
      <c r="B37" s="30" t="s">
        <v>340</v>
      </c>
      <c r="C37" s="18">
        <v>17.294483</v>
      </c>
      <c r="D37" s="18">
        <v>45.802829000000003</v>
      </c>
      <c r="E37" s="18">
        <v>30.199589</v>
      </c>
      <c r="F37" s="18">
        <v>27.121196999999999</v>
      </c>
      <c r="G37" s="18">
        <v>34.758738999999998</v>
      </c>
      <c r="H37" s="18">
        <v>29.600027000000001</v>
      </c>
      <c r="I37" s="18">
        <v>20.111509999999999</v>
      </c>
      <c r="J37" s="18">
        <v>17.862542999999999</v>
      </c>
      <c r="K37" s="18">
        <v>2.1358730000000001</v>
      </c>
      <c r="L37" s="18">
        <v>815.52177400000005</v>
      </c>
      <c r="M37" s="18">
        <v>44.275089000000001</v>
      </c>
      <c r="N37" s="18">
        <v>152.25474700000001</v>
      </c>
      <c r="O37" s="18">
        <v>229.98550900000001</v>
      </c>
      <c r="P37" s="18">
        <v>15.773581</v>
      </c>
      <c r="Q37" s="18">
        <v>52.339347000000004</v>
      </c>
      <c r="R37" s="18">
        <v>55.367976999999996</v>
      </c>
      <c r="S37" s="18">
        <v>40.071465999999994</v>
      </c>
      <c r="T37" s="167">
        <v>2019</v>
      </c>
      <c r="U37" s="30" t="s">
        <v>540</v>
      </c>
    </row>
    <row r="38" spans="1:21">
      <c r="B38" s="30" t="s">
        <v>341</v>
      </c>
      <c r="C38" s="18">
        <v>19.692346000000001</v>
      </c>
      <c r="D38" s="18">
        <v>46.395391000000004</v>
      </c>
      <c r="E38" s="18">
        <v>28.294525</v>
      </c>
      <c r="F38" s="18">
        <v>30.731491999999999</v>
      </c>
      <c r="G38" s="18">
        <v>36.112034999999999</v>
      </c>
      <c r="H38" s="18">
        <v>37.392004</v>
      </c>
      <c r="I38" s="18">
        <v>19.902947000000001</v>
      </c>
      <c r="J38" s="18">
        <v>16.906759999999998</v>
      </c>
      <c r="K38" s="18">
        <v>1.552265</v>
      </c>
      <c r="L38" s="18">
        <v>720.41509800000028</v>
      </c>
      <c r="M38" s="18">
        <v>40.496669999999995</v>
      </c>
      <c r="N38" s="18">
        <v>122.783046</v>
      </c>
      <c r="O38" s="18">
        <v>183.25590099999999</v>
      </c>
      <c r="P38" s="18">
        <v>18.387183</v>
      </c>
      <c r="Q38" s="18">
        <v>49.047488000000001</v>
      </c>
      <c r="R38" s="18">
        <v>52.402041999999994</v>
      </c>
      <c r="S38" s="18">
        <v>34.404272000000006</v>
      </c>
      <c r="U38" s="30" t="s">
        <v>541</v>
      </c>
    </row>
    <row r="39" spans="1:21">
      <c r="B39" s="30" t="s">
        <v>342</v>
      </c>
      <c r="C39" s="18">
        <v>17.546655999999999</v>
      </c>
      <c r="D39" s="18">
        <v>48.277593000000003</v>
      </c>
      <c r="E39" s="18">
        <v>31.704982000000001</v>
      </c>
      <c r="F39" s="18">
        <v>35.675173999999998</v>
      </c>
      <c r="G39" s="18">
        <v>36.723748999999998</v>
      </c>
      <c r="H39" s="18">
        <v>39.583089999999999</v>
      </c>
      <c r="I39" s="18">
        <v>17.615302</v>
      </c>
      <c r="J39" s="18">
        <v>18.747755999999999</v>
      </c>
      <c r="K39" s="18">
        <v>1.656161</v>
      </c>
      <c r="L39" s="18">
        <v>700.57538199999988</v>
      </c>
      <c r="M39" s="18">
        <v>39.099295000000005</v>
      </c>
      <c r="N39" s="18">
        <v>150.16308499999997</v>
      </c>
      <c r="O39" s="18">
        <v>206.20515900000001</v>
      </c>
      <c r="P39" s="18">
        <v>30.233485000000002</v>
      </c>
      <c r="Q39" s="18">
        <v>53.216231999999998</v>
      </c>
      <c r="R39" s="18">
        <v>64.322108</v>
      </c>
      <c r="S39" s="18">
        <v>38.247067999999999</v>
      </c>
      <c r="U39" s="30" t="s">
        <v>542</v>
      </c>
    </row>
    <row r="40" spans="1:21">
      <c r="B40" s="30" t="s">
        <v>343</v>
      </c>
      <c r="C40" s="18">
        <v>13.591139</v>
      </c>
      <c r="D40" s="18">
        <v>48.734921999999997</v>
      </c>
      <c r="E40" s="18">
        <v>32.134464999999999</v>
      </c>
      <c r="F40" s="18">
        <v>38.842210000000001</v>
      </c>
      <c r="G40" s="18">
        <v>43.639462999999999</v>
      </c>
      <c r="H40" s="18">
        <v>29.680758999999998</v>
      </c>
      <c r="I40" s="18">
        <v>23.615615000000002</v>
      </c>
      <c r="J40" s="18">
        <v>15.370073</v>
      </c>
      <c r="K40" s="18">
        <v>2.0331230000000002</v>
      </c>
      <c r="L40" s="18">
        <v>778.5636089999997</v>
      </c>
      <c r="M40" s="18">
        <v>45.828733999999997</v>
      </c>
      <c r="N40" s="18">
        <v>134.68758</v>
      </c>
      <c r="O40" s="18">
        <v>245.67671799999999</v>
      </c>
      <c r="P40" s="18">
        <v>21.799894999999999</v>
      </c>
      <c r="Q40" s="18">
        <v>53.504304999999995</v>
      </c>
      <c r="R40" s="18">
        <v>57.761683000000005</v>
      </c>
      <c r="S40" s="18">
        <v>37.090526000000004</v>
      </c>
      <c r="U40" s="30" t="s">
        <v>543</v>
      </c>
    </row>
    <row r="41" spans="1:21">
      <c r="B41" s="30" t="s">
        <v>344</v>
      </c>
      <c r="C41" s="18">
        <v>14.833368999999999</v>
      </c>
      <c r="D41" s="18">
        <v>50.022918000000004</v>
      </c>
      <c r="E41" s="18">
        <v>36.343414999999993</v>
      </c>
      <c r="F41" s="18">
        <v>43.736074000000002</v>
      </c>
      <c r="G41" s="18">
        <v>44.705243000000003</v>
      </c>
      <c r="H41" s="18">
        <v>31.063756999999999</v>
      </c>
      <c r="I41" s="18">
        <v>25.482554</v>
      </c>
      <c r="J41" s="18">
        <v>17.823849000000003</v>
      </c>
      <c r="K41" s="18">
        <v>3.1158399999999999</v>
      </c>
      <c r="L41" s="18">
        <v>845.00261599999999</v>
      </c>
      <c r="M41" s="18">
        <v>41.613987000000002</v>
      </c>
      <c r="N41" s="18">
        <v>139.36927499999999</v>
      </c>
      <c r="O41" s="18">
        <v>220.69075399999997</v>
      </c>
      <c r="P41" s="18">
        <v>20.181744999999999</v>
      </c>
      <c r="Q41" s="18">
        <v>59.604270999999997</v>
      </c>
      <c r="R41" s="18">
        <v>59.851200999999996</v>
      </c>
      <c r="S41" s="18">
        <v>42.258749999999999</v>
      </c>
      <c r="U41" s="30" t="s">
        <v>544</v>
      </c>
    </row>
    <row r="42" spans="1:21">
      <c r="B42" s="30" t="s">
        <v>345</v>
      </c>
      <c r="C42" s="18">
        <v>10.879439</v>
      </c>
      <c r="D42" s="18">
        <v>46.431598999999999</v>
      </c>
      <c r="E42" s="18">
        <v>34.579423000000006</v>
      </c>
      <c r="F42" s="18">
        <v>45.553579000000006</v>
      </c>
      <c r="G42" s="18">
        <v>48.480333000000002</v>
      </c>
      <c r="H42" s="18">
        <v>29.719958999999999</v>
      </c>
      <c r="I42" s="18">
        <v>10.585784</v>
      </c>
      <c r="J42" s="18">
        <v>14.430275</v>
      </c>
      <c r="K42" s="18">
        <v>1.49594</v>
      </c>
      <c r="L42" s="18">
        <v>815.18507</v>
      </c>
      <c r="M42" s="18">
        <v>36.623313999999993</v>
      </c>
      <c r="N42" s="18">
        <v>150.64261299999998</v>
      </c>
      <c r="O42" s="18">
        <v>208.96018699999999</v>
      </c>
      <c r="P42" s="18">
        <v>19.05949</v>
      </c>
      <c r="Q42" s="18">
        <v>48.641026000000004</v>
      </c>
      <c r="R42" s="18">
        <v>55.820326000000001</v>
      </c>
      <c r="S42" s="18">
        <v>39.962953999999996</v>
      </c>
      <c r="U42" s="30" t="s">
        <v>545</v>
      </c>
    </row>
    <row r="43" spans="1:21">
      <c r="B43" s="30" t="s">
        <v>346</v>
      </c>
      <c r="C43" s="18">
        <v>13.610959999999999</v>
      </c>
      <c r="D43" s="18">
        <v>52.361972999999999</v>
      </c>
      <c r="E43" s="18">
        <v>42.154220000000002</v>
      </c>
      <c r="F43" s="18">
        <v>48.797774000000004</v>
      </c>
      <c r="G43" s="18">
        <v>51.479040999999995</v>
      </c>
      <c r="H43" s="18">
        <v>34.680123000000002</v>
      </c>
      <c r="I43" s="18">
        <v>20.108707000000003</v>
      </c>
      <c r="J43" s="18">
        <v>18.305549000000003</v>
      </c>
      <c r="K43" s="18">
        <v>1.5806990000000001</v>
      </c>
      <c r="L43" s="18">
        <v>861.93202799999995</v>
      </c>
      <c r="M43" s="18">
        <v>37.084546000000003</v>
      </c>
      <c r="N43" s="18">
        <v>156.23314499999998</v>
      </c>
      <c r="O43" s="18">
        <v>235.436184</v>
      </c>
      <c r="P43" s="18">
        <v>20.134091999999999</v>
      </c>
      <c r="Q43" s="18">
        <v>57.412865000000004</v>
      </c>
      <c r="R43" s="18">
        <v>63.565883000000007</v>
      </c>
      <c r="S43" s="18">
        <v>42.601222</v>
      </c>
      <c r="U43" s="30" t="s">
        <v>546</v>
      </c>
    </row>
    <row r="44" spans="1:21">
      <c r="B44" s="30" t="s">
        <v>347</v>
      </c>
      <c r="C44" s="18">
        <v>16.910837999999998</v>
      </c>
      <c r="D44" s="18">
        <v>51.369422</v>
      </c>
      <c r="E44" s="18">
        <v>34.851423000000004</v>
      </c>
      <c r="F44" s="18">
        <v>43.231850000000001</v>
      </c>
      <c r="G44" s="18">
        <v>49.843633000000004</v>
      </c>
      <c r="H44" s="18">
        <v>26.796916</v>
      </c>
      <c r="I44" s="18">
        <v>26.871196999999999</v>
      </c>
      <c r="J44" s="18">
        <v>11.997745</v>
      </c>
      <c r="K44" s="18">
        <v>1.2448790000000001</v>
      </c>
      <c r="L44" s="18">
        <v>571.85720800000013</v>
      </c>
      <c r="M44" s="18">
        <v>34.677391</v>
      </c>
      <c r="N44" s="18">
        <v>107.68278899999997</v>
      </c>
      <c r="O44" s="18">
        <v>190.938828</v>
      </c>
      <c r="P44" s="18">
        <v>9.8008670000000002</v>
      </c>
      <c r="Q44" s="18">
        <v>37.335750999999995</v>
      </c>
      <c r="R44" s="18">
        <v>52.904295000000005</v>
      </c>
      <c r="S44" s="18">
        <v>35.000415999999994</v>
      </c>
      <c r="U44" s="30" t="s">
        <v>547</v>
      </c>
    </row>
    <row r="45" spans="1:21">
      <c r="B45" s="30" t="s">
        <v>348</v>
      </c>
      <c r="C45" s="18">
        <v>30.020838000000001</v>
      </c>
      <c r="D45" s="18">
        <v>52.420656000000001</v>
      </c>
      <c r="E45" s="18">
        <v>31.322383000000002</v>
      </c>
      <c r="F45" s="18">
        <v>35.841783999999997</v>
      </c>
      <c r="G45" s="18">
        <v>45.878018000000004</v>
      </c>
      <c r="H45" s="18">
        <v>38.726449000000002</v>
      </c>
      <c r="I45" s="18">
        <v>16.756162</v>
      </c>
      <c r="J45" s="18">
        <v>16.396546999999998</v>
      </c>
      <c r="K45" s="18">
        <v>2.2965309999999999</v>
      </c>
      <c r="L45" s="18">
        <v>839.79534599999988</v>
      </c>
      <c r="M45" s="18">
        <v>32.908507</v>
      </c>
      <c r="N45" s="18">
        <v>135.50832399999999</v>
      </c>
      <c r="O45" s="18">
        <v>206.678245</v>
      </c>
      <c r="P45" s="18">
        <v>15.611824</v>
      </c>
      <c r="Q45" s="18">
        <v>51.335159000000004</v>
      </c>
      <c r="R45" s="18">
        <v>59.858063999999999</v>
      </c>
      <c r="S45" s="18">
        <v>40.548631</v>
      </c>
      <c r="U45" s="30" t="s">
        <v>548</v>
      </c>
    </row>
    <row r="46" spans="1:21">
      <c r="B46" s="30" t="s">
        <v>349</v>
      </c>
      <c r="C46" s="18">
        <v>40.554782000000003</v>
      </c>
      <c r="D46" s="18">
        <v>55.127490000000002</v>
      </c>
      <c r="E46" s="18">
        <v>33.231372</v>
      </c>
      <c r="F46" s="18">
        <v>36.427619999999997</v>
      </c>
      <c r="G46" s="18">
        <v>52.45626</v>
      </c>
      <c r="H46" s="18">
        <v>36.293956000000001</v>
      </c>
      <c r="I46" s="18">
        <v>22.431618</v>
      </c>
      <c r="J46" s="18">
        <v>18.352201999999998</v>
      </c>
      <c r="K46" s="18">
        <v>2.0771500000000001</v>
      </c>
      <c r="L46" s="18">
        <v>770.59626700000013</v>
      </c>
      <c r="M46" s="18">
        <v>44.588934999999992</v>
      </c>
      <c r="N46" s="18">
        <v>139.22149300000001</v>
      </c>
      <c r="O46" s="18">
        <v>251.87704399999998</v>
      </c>
      <c r="P46" s="18">
        <v>16.394762</v>
      </c>
      <c r="Q46" s="18">
        <v>55.859057999999997</v>
      </c>
      <c r="R46" s="18">
        <v>70.888268999999994</v>
      </c>
      <c r="S46" s="18">
        <v>46.036579000000003</v>
      </c>
      <c r="U46" s="30" t="s">
        <v>549</v>
      </c>
    </row>
    <row r="47" spans="1:21">
      <c r="B47" s="30" t="s">
        <v>350</v>
      </c>
      <c r="C47" s="18">
        <v>23.001505000000002</v>
      </c>
      <c r="D47" s="18">
        <v>49.610140999999999</v>
      </c>
      <c r="E47" s="18">
        <v>30.825710999999998</v>
      </c>
      <c r="F47" s="18">
        <v>31.139849000000002</v>
      </c>
      <c r="G47" s="18">
        <v>42.875030000000002</v>
      </c>
      <c r="H47" s="18">
        <v>33.780025000000002</v>
      </c>
      <c r="I47" s="18">
        <v>20.146872999999999</v>
      </c>
      <c r="J47" s="18">
        <v>16.566345000000002</v>
      </c>
      <c r="K47" s="18">
        <v>2.6644220000000001</v>
      </c>
      <c r="L47" s="18">
        <v>692.74250500000016</v>
      </c>
      <c r="M47" s="18">
        <v>33.263598000000002</v>
      </c>
      <c r="N47" s="18">
        <v>111.354867</v>
      </c>
      <c r="O47" s="18">
        <v>240.838211</v>
      </c>
      <c r="P47" s="18">
        <v>12.582763</v>
      </c>
      <c r="Q47" s="18">
        <v>50.274425999999998</v>
      </c>
      <c r="R47" s="18">
        <v>60.983280000000001</v>
      </c>
      <c r="S47" s="18">
        <v>36.131743</v>
      </c>
      <c r="U47" s="30" t="s">
        <v>550</v>
      </c>
    </row>
    <row r="48" spans="1:21">
      <c r="B48" s="30" t="s">
        <v>351</v>
      </c>
      <c r="C48" s="18">
        <v>17.164169999999999</v>
      </c>
      <c r="D48" s="18">
        <v>49.402239000000002</v>
      </c>
      <c r="E48" s="18">
        <v>31.087043999999999</v>
      </c>
      <c r="F48" s="18">
        <v>31.397024000000002</v>
      </c>
      <c r="G48" s="18">
        <v>38.950513999999998</v>
      </c>
      <c r="H48" s="18">
        <v>31.469816000000002</v>
      </c>
      <c r="I48" s="18">
        <v>21.520697000000002</v>
      </c>
      <c r="J48" s="18">
        <v>14.188167</v>
      </c>
      <c r="K48" s="18">
        <v>1.3234279999999998</v>
      </c>
      <c r="L48" s="18">
        <v>679.79008199999998</v>
      </c>
      <c r="M48" s="18">
        <v>33.472037</v>
      </c>
      <c r="N48" s="18">
        <v>99.179127999999992</v>
      </c>
      <c r="O48" s="18">
        <v>208.16882200000001</v>
      </c>
      <c r="P48" s="18">
        <v>15.636404000000001</v>
      </c>
      <c r="Q48" s="18">
        <v>41.389586000000001</v>
      </c>
      <c r="R48" s="18">
        <v>58.237701000000001</v>
      </c>
      <c r="S48" s="18">
        <v>38.193031000000005</v>
      </c>
      <c r="U48" s="30" t="s">
        <v>551</v>
      </c>
    </row>
    <row r="49" spans="1:2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1"/>
      <c r="Q49" s="31"/>
      <c r="R49" s="31"/>
      <c r="S49" s="31"/>
    </row>
    <row r="50" spans="1:21">
      <c r="A50" s="167">
        <v>2020</v>
      </c>
      <c r="B50" s="30" t="s">
        <v>340</v>
      </c>
      <c r="C50" s="18">
        <v>18.340528000000003</v>
      </c>
      <c r="D50" s="18">
        <v>48.621715000000002</v>
      </c>
      <c r="E50" s="18">
        <v>29.771352</v>
      </c>
      <c r="F50" s="18">
        <v>29.428037</v>
      </c>
      <c r="G50" s="18">
        <v>34.913941000000001</v>
      </c>
      <c r="H50" s="18">
        <v>33.094985000000001</v>
      </c>
      <c r="I50" s="18">
        <v>14.026974000000001</v>
      </c>
      <c r="J50" s="18">
        <v>16.10473</v>
      </c>
      <c r="K50" s="18">
        <v>2.9094190000000002</v>
      </c>
      <c r="L50" s="18">
        <v>913.42996900000026</v>
      </c>
      <c r="M50" s="18">
        <v>42.075239000000003</v>
      </c>
      <c r="N50" s="18">
        <v>133.77461599999998</v>
      </c>
      <c r="O50" s="18">
        <v>250.46140800000001</v>
      </c>
      <c r="P50" s="18">
        <v>13.846024</v>
      </c>
      <c r="Q50" s="18">
        <v>50.304252000000005</v>
      </c>
      <c r="R50" s="18">
        <v>59.348323000000001</v>
      </c>
      <c r="S50" s="18">
        <v>37.939087000000001</v>
      </c>
      <c r="T50" s="167">
        <v>2020</v>
      </c>
      <c r="U50" s="30" t="s">
        <v>540</v>
      </c>
    </row>
    <row r="51" spans="1:21">
      <c r="B51" s="30" t="s">
        <v>341</v>
      </c>
      <c r="C51" s="18">
        <v>22.041528</v>
      </c>
      <c r="D51" s="18">
        <v>50.156169000000006</v>
      </c>
      <c r="E51" s="18">
        <v>30.007411999999999</v>
      </c>
      <c r="F51" s="18">
        <v>30.023204</v>
      </c>
      <c r="G51" s="18">
        <v>32.932148999999995</v>
      </c>
      <c r="H51" s="18">
        <v>25.837329999999998</v>
      </c>
      <c r="I51" s="18">
        <v>26.338946999999997</v>
      </c>
      <c r="J51" s="18">
        <v>15.030448</v>
      </c>
      <c r="K51" s="18">
        <v>1.5056389999999999</v>
      </c>
      <c r="L51" s="18">
        <v>723.63589900000011</v>
      </c>
      <c r="M51" s="18">
        <v>41.422722999999998</v>
      </c>
      <c r="N51" s="18">
        <v>124.96454800000002</v>
      </c>
      <c r="O51" s="18">
        <v>245.50601399999999</v>
      </c>
      <c r="P51" s="18">
        <v>19.965153000000001</v>
      </c>
      <c r="Q51" s="18">
        <v>51.224908999999997</v>
      </c>
      <c r="R51" s="18">
        <v>55.716047000000003</v>
      </c>
      <c r="S51" s="18">
        <v>36.085439000000001</v>
      </c>
      <c r="U51" s="30" t="s">
        <v>541</v>
      </c>
    </row>
    <row r="52" spans="1:21">
      <c r="B52" s="30" t="s">
        <v>342</v>
      </c>
      <c r="C52" s="18">
        <v>18.287004999999997</v>
      </c>
      <c r="D52" s="18">
        <v>56.96499</v>
      </c>
      <c r="E52" s="18">
        <v>33.964832000000001</v>
      </c>
      <c r="F52" s="18">
        <v>36.578226999999998</v>
      </c>
      <c r="G52" s="18">
        <v>40.949840999999999</v>
      </c>
      <c r="H52" s="18">
        <v>37.598058000000002</v>
      </c>
      <c r="I52" s="18">
        <v>23.375715</v>
      </c>
      <c r="J52" s="18">
        <v>15.322047000000001</v>
      </c>
      <c r="K52" s="18">
        <v>1.608007</v>
      </c>
      <c r="L52" s="18">
        <v>669.41321400000004</v>
      </c>
      <c r="M52" s="18">
        <v>38.239049999999999</v>
      </c>
      <c r="N52" s="18">
        <v>162.744586</v>
      </c>
      <c r="O52" s="18">
        <v>259.674868</v>
      </c>
      <c r="P52" s="18">
        <v>28.235776999999999</v>
      </c>
      <c r="Q52" s="18">
        <v>55.917516999999997</v>
      </c>
      <c r="R52" s="18">
        <v>57.970547999999994</v>
      </c>
      <c r="S52" s="18">
        <v>40.798755999999997</v>
      </c>
      <c r="U52" s="30" t="s">
        <v>542</v>
      </c>
    </row>
    <row r="53" spans="1:21">
      <c r="B53" s="30" t="s">
        <v>343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U53" s="30" t="s">
        <v>543</v>
      </c>
    </row>
    <row r="54" spans="1:21">
      <c r="B54" s="30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U54" s="30" t="s">
        <v>544</v>
      </c>
    </row>
    <row r="55" spans="1:21">
      <c r="B55" s="30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30" t="s">
        <v>545</v>
      </c>
    </row>
    <row r="56" spans="1:21">
      <c r="B56" s="30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U56" s="30" t="s">
        <v>546</v>
      </c>
    </row>
    <row r="57" spans="1:21">
      <c r="B57" s="30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U57" s="30" t="s">
        <v>547</v>
      </c>
    </row>
    <row r="58" spans="1:21">
      <c r="B58" s="30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30" t="s">
        <v>548</v>
      </c>
    </row>
    <row r="59" spans="1:21">
      <c r="B59" s="30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30" t="s">
        <v>549</v>
      </c>
    </row>
    <row r="60" spans="1:21">
      <c r="B60" s="30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30" t="s">
        <v>550</v>
      </c>
    </row>
    <row r="61" spans="1:21">
      <c r="B61" s="30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30" t="s">
        <v>551</v>
      </c>
    </row>
    <row r="62" spans="1:2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2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2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21" s="20" customFormat="1" ht="21" customHeight="1" thickBot="1">
      <c r="A65" s="260" t="s">
        <v>626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</row>
    <row r="66" spans="1:21" s="17" customFormat="1" ht="11.25" customHeight="1" thickBot="1">
      <c r="A66" s="224" t="s">
        <v>162</v>
      </c>
      <c r="B66" s="224" t="s">
        <v>163</v>
      </c>
      <c r="C66" s="257" t="s">
        <v>579</v>
      </c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9"/>
      <c r="T66" s="224" t="s">
        <v>537</v>
      </c>
      <c r="U66" s="224" t="s">
        <v>524</v>
      </c>
    </row>
    <row r="67" spans="1:21" ht="20.25" customHeight="1" thickBot="1">
      <c r="A67" s="225"/>
      <c r="B67" s="225"/>
      <c r="C67" s="93">
        <v>35</v>
      </c>
      <c r="D67" s="93">
        <v>36</v>
      </c>
      <c r="E67" s="93">
        <v>37</v>
      </c>
      <c r="F67" s="93">
        <v>38</v>
      </c>
      <c r="G67" s="93">
        <v>39</v>
      </c>
      <c r="H67" s="93">
        <v>40</v>
      </c>
      <c r="I67" s="93">
        <v>41</v>
      </c>
      <c r="J67" s="93">
        <v>42</v>
      </c>
      <c r="K67" s="93">
        <v>43</v>
      </c>
      <c r="L67" s="93">
        <v>44</v>
      </c>
      <c r="M67" s="93">
        <v>45</v>
      </c>
      <c r="N67" s="93">
        <v>46</v>
      </c>
      <c r="O67" s="93">
        <v>47</v>
      </c>
      <c r="P67" s="93">
        <v>48</v>
      </c>
      <c r="Q67" s="93">
        <v>49</v>
      </c>
      <c r="R67" s="93">
        <v>50</v>
      </c>
      <c r="S67" s="93">
        <v>51</v>
      </c>
      <c r="T67" s="225"/>
      <c r="U67" s="225"/>
    </row>
    <row r="68" spans="1:21">
      <c r="A68" s="167">
        <v>2019</v>
      </c>
      <c r="B68" s="30" t="s">
        <v>340</v>
      </c>
      <c r="C68" s="18">
        <v>8.0671789999999994</v>
      </c>
      <c r="D68" s="18">
        <v>1.2740100000000001</v>
      </c>
      <c r="E68" s="18">
        <v>3.4526059999999998</v>
      </c>
      <c r="F68" s="18">
        <v>116.688811</v>
      </c>
      <c r="G68" s="18">
        <v>324.31224600000002</v>
      </c>
      <c r="H68" s="18">
        <v>85.756849000000017</v>
      </c>
      <c r="I68" s="18">
        <v>33.755276999999992</v>
      </c>
      <c r="J68" s="18">
        <v>38.628857000000011</v>
      </c>
      <c r="K68" s="18">
        <v>0.77825599999999995</v>
      </c>
      <c r="L68" s="18">
        <v>60.690891999999991</v>
      </c>
      <c r="M68" s="18">
        <v>15.390423999999999</v>
      </c>
      <c r="N68" s="18">
        <v>0.65457499999999991</v>
      </c>
      <c r="O68" s="18">
        <v>10.446959</v>
      </c>
      <c r="P68" s="18">
        <v>95.26880899999999</v>
      </c>
      <c r="Q68" s="18">
        <v>11.098533</v>
      </c>
      <c r="R68" s="18">
        <v>0.71111800000000003</v>
      </c>
      <c r="S68" s="18">
        <v>9.1409790000000015</v>
      </c>
      <c r="T68" s="167">
        <v>2019</v>
      </c>
      <c r="U68" s="30" t="s">
        <v>540</v>
      </c>
    </row>
    <row r="69" spans="1:21">
      <c r="B69" s="30" t="s">
        <v>341</v>
      </c>
      <c r="C69" s="18">
        <v>8.1353720000000003</v>
      </c>
      <c r="D69" s="18">
        <v>2.3237350000000001</v>
      </c>
      <c r="E69" s="18">
        <v>2.8734820000000001</v>
      </c>
      <c r="F69" s="18">
        <v>120.32479600000001</v>
      </c>
      <c r="G69" s="18">
        <v>315.01398500000005</v>
      </c>
      <c r="H69" s="18">
        <v>77.19929999999998</v>
      </c>
      <c r="I69" s="18">
        <v>28.121679</v>
      </c>
      <c r="J69" s="18">
        <v>29.527383999999998</v>
      </c>
      <c r="K69" s="18">
        <v>0.521343</v>
      </c>
      <c r="L69" s="18">
        <v>74.906126000000015</v>
      </c>
      <c r="M69" s="18">
        <v>13.848008</v>
      </c>
      <c r="N69" s="18">
        <v>0.57261899999999999</v>
      </c>
      <c r="O69" s="18">
        <v>6.8819970000000001</v>
      </c>
      <c r="P69" s="18">
        <v>90.897694999999999</v>
      </c>
      <c r="Q69" s="18">
        <v>12.810528</v>
      </c>
      <c r="R69" s="18">
        <v>1.151697</v>
      </c>
      <c r="S69" s="18">
        <v>8.882238000000001</v>
      </c>
      <c r="U69" s="30" t="s">
        <v>541</v>
      </c>
    </row>
    <row r="70" spans="1:21">
      <c r="B70" s="30" t="s">
        <v>342</v>
      </c>
      <c r="C70" s="18">
        <v>7.2028910000000002</v>
      </c>
      <c r="D70" s="18">
        <v>1.0962449999999999</v>
      </c>
      <c r="E70" s="18">
        <v>3.3046519999999999</v>
      </c>
      <c r="F70" s="18">
        <v>134.912351</v>
      </c>
      <c r="G70" s="18">
        <v>323.29598100000004</v>
      </c>
      <c r="H70" s="18">
        <v>80.483869000000013</v>
      </c>
      <c r="I70" s="18">
        <v>34.445753000000003</v>
      </c>
      <c r="J70" s="18">
        <v>29.521642</v>
      </c>
      <c r="K70" s="18">
        <v>1.1129499999999999</v>
      </c>
      <c r="L70" s="18">
        <v>69.479140000000001</v>
      </c>
      <c r="M70" s="18">
        <v>16.064928999999999</v>
      </c>
      <c r="N70" s="18">
        <v>0.79887600000000003</v>
      </c>
      <c r="O70" s="18">
        <v>13.051245</v>
      </c>
      <c r="P70" s="18">
        <v>92.353881000000001</v>
      </c>
      <c r="Q70" s="18">
        <v>11.301643</v>
      </c>
      <c r="R70" s="18">
        <v>1.0164260000000001</v>
      </c>
      <c r="S70" s="18">
        <v>10.838661999999999</v>
      </c>
      <c r="U70" s="30" t="s">
        <v>542</v>
      </c>
    </row>
    <row r="71" spans="1:21">
      <c r="B71" s="30" t="s">
        <v>343</v>
      </c>
      <c r="C71" s="18">
        <v>8.643497</v>
      </c>
      <c r="D71" s="18">
        <v>0.73903700000000005</v>
      </c>
      <c r="E71" s="18">
        <v>3.638798</v>
      </c>
      <c r="F71" s="18">
        <v>127.349086</v>
      </c>
      <c r="G71" s="18">
        <v>311.00399700000003</v>
      </c>
      <c r="H71" s="18">
        <v>78.720694000000009</v>
      </c>
      <c r="I71" s="18">
        <v>32.924518000000006</v>
      </c>
      <c r="J71" s="18">
        <v>27.525248000000001</v>
      </c>
      <c r="K71" s="18">
        <v>0.69951099999999999</v>
      </c>
      <c r="L71" s="18">
        <v>72.599678999999981</v>
      </c>
      <c r="M71" s="18">
        <v>11.212297</v>
      </c>
      <c r="N71" s="18">
        <v>0.64417000000000002</v>
      </c>
      <c r="O71" s="18">
        <v>8.6839569999999995</v>
      </c>
      <c r="P71" s="18">
        <v>90.102477000000007</v>
      </c>
      <c r="Q71" s="18">
        <v>10.813191000000002</v>
      </c>
      <c r="R71" s="18">
        <v>0.51573099999999994</v>
      </c>
      <c r="S71" s="18">
        <v>12.541186</v>
      </c>
      <c r="U71" s="30" t="s">
        <v>543</v>
      </c>
    </row>
    <row r="72" spans="1:21">
      <c r="B72" s="30" t="s">
        <v>344</v>
      </c>
      <c r="C72" s="18">
        <v>9.1850059999999996</v>
      </c>
      <c r="D72" s="18">
        <v>0.72137099999999998</v>
      </c>
      <c r="E72" s="18">
        <v>3.6759179999999998</v>
      </c>
      <c r="F72" s="18">
        <v>124.151426</v>
      </c>
      <c r="G72" s="18">
        <v>329.42106500000006</v>
      </c>
      <c r="H72" s="18">
        <v>90.154809999999998</v>
      </c>
      <c r="I72" s="18">
        <v>44.842157999999998</v>
      </c>
      <c r="J72" s="18">
        <v>34.320807000000002</v>
      </c>
      <c r="K72" s="18">
        <v>1.0864229999999999</v>
      </c>
      <c r="L72" s="18">
        <v>79.648368000000005</v>
      </c>
      <c r="M72" s="18">
        <v>11.575932999999999</v>
      </c>
      <c r="N72" s="18">
        <v>0.84087500000000004</v>
      </c>
      <c r="O72" s="18">
        <v>10.022898</v>
      </c>
      <c r="P72" s="18">
        <v>97.398120000000006</v>
      </c>
      <c r="Q72" s="18">
        <v>11.021311000000001</v>
      </c>
      <c r="R72" s="18">
        <v>0.50090400000000002</v>
      </c>
      <c r="S72" s="18">
        <v>13.395932</v>
      </c>
      <c r="U72" s="30" t="s">
        <v>544</v>
      </c>
    </row>
    <row r="73" spans="1:21">
      <c r="B73" s="30" t="s">
        <v>345</v>
      </c>
      <c r="C73" s="18">
        <v>8.2470470000000002</v>
      </c>
      <c r="D73" s="18">
        <v>0.79090100000000008</v>
      </c>
      <c r="E73" s="18">
        <v>3.46618</v>
      </c>
      <c r="F73" s="18">
        <v>103.782248</v>
      </c>
      <c r="G73" s="18">
        <v>287.07599100000004</v>
      </c>
      <c r="H73" s="18">
        <v>73.828229999999991</v>
      </c>
      <c r="I73" s="18">
        <v>34.676499000000007</v>
      </c>
      <c r="J73" s="18">
        <v>31.16388499999999</v>
      </c>
      <c r="K73" s="18">
        <v>0.74539700000000009</v>
      </c>
      <c r="L73" s="18">
        <v>60.593544999999992</v>
      </c>
      <c r="M73" s="18">
        <v>12.067612</v>
      </c>
      <c r="N73" s="18">
        <v>0.79422800000000016</v>
      </c>
      <c r="O73" s="18">
        <v>6.9864129999999998</v>
      </c>
      <c r="P73" s="18">
        <v>88.087603999999999</v>
      </c>
      <c r="Q73" s="18">
        <v>11.189177000000001</v>
      </c>
      <c r="R73" s="18">
        <v>0.53528100000000001</v>
      </c>
      <c r="S73" s="18">
        <v>13.119279000000001</v>
      </c>
      <c r="U73" s="30" t="s">
        <v>545</v>
      </c>
    </row>
    <row r="74" spans="1:21">
      <c r="B74" s="30" t="s">
        <v>346</v>
      </c>
      <c r="C74" s="18">
        <v>10.390388999999999</v>
      </c>
      <c r="D74" s="18">
        <v>1.863418</v>
      </c>
      <c r="E74" s="18">
        <v>3.6721400000000002</v>
      </c>
      <c r="F74" s="18">
        <v>123.51402200000001</v>
      </c>
      <c r="G74" s="18">
        <v>329.66346700000003</v>
      </c>
      <c r="H74" s="18">
        <v>89.565592000000009</v>
      </c>
      <c r="I74" s="18">
        <v>30.327657000000002</v>
      </c>
      <c r="J74" s="18">
        <v>42.009735999999997</v>
      </c>
      <c r="K74" s="18">
        <v>1.5755469999999998</v>
      </c>
      <c r="L74" s="18">
        <v>79.132518999999988</v>
      </c>
      <c r="M74" s="18">
        <v>26.091735999999997</v>
      </c>
      <c r="N74" s="18">
        <v>0.77861099999999994</v>
      </c>
      <c r="O74" s="18">
        <v>7.280189</v>
      </c>
      <c r="P74" s="18">
        <v>103.85284</v>
      </c>
      <c r="Q74" s="18">
        <v>11.714778000000001</v>
      </c>
      <c r="R74" s="18">
        <v>0.62401400000000007</v>
      </c>
      <c r="S74" s="18">
        <v>16.319998999999999</v>
      </c>
      <c r="U74" s="30" t="s">
        <v>546</v>
      </c>
    </row>
    <row r="75" spans="1:21">
      <c r="B75" s="30" t="s">
        <v>347</v>
      </c>
      <c r="C75" s="18">
        <v>7.1321750000000002</v>
      </c>
      <c r="D75" s="18">
        <v>1.1412420000000001</v>
      </c>
      <c r="E75" s="18">
        <v>2.913958</v>
      </c>
      <c r="F75" s="18">
        <v>79.662901000000005</v>
      </c>
      <c r="G75" s="18">
        <v>240.09981799999997</v>
      </c>
      <c r="H75" s="18">
        <v>62.092505000000003</v>
      </c>
      <c r="I75" s="18">
        <v>13.560518</v>
      </c>
      <c r="J75" s="18">
        <v>34.402956999999994</v>
      </c>
      <c r="K75" s="18">
        <v>0.73195699999999997</v>
      </c>
      <c r="L75" s="18">
        <v>52.806372999999994</v>
      </c>
      <c r="M75" s="18">
        <v>17.538259</v>
      </c>
      <c r="N75" s="18">
        <v>0.64744400000000002</v>
      </c>
      <c r="O75" s="18">
        <v>10.126453</v>
      </c>
      <c r="P75" s="18">
        <v>79.997316000000012</v>
      </c>
      <c r="Q75" s="18">
        <v>11.893292000000001</v>
      </c>
      <c r="R75" s="18">
        <v>0.46357599999999999</v>
      </c>
      <c r="S75" s="18">
        <v>5.5666530000000005</v>
      </c>
      <c r="U75" s="30" t="s">
        <v>547</v>
      </c>
    </row>
    <row r="76" spans="1:21">
      <c r="B76" s="30" t="s">
        <v>348</v>
      </c>
      <c r="C76" s="18">
        <v>8.8165999999999993</v>
      </c>
      <c r="D76" s="18">
        <v>1.2833920000000001</v>
      </c>
      <c r="E76" s="18">
        <v>3.762896</v>
      </c>
      <c r="F76" s="18">
        <v>109.89908199999999</v>
      </c>
      <c r="G76" s="18">
        <v>288.01734999999996</v>
      </c>
      <c r="H76" s="18">
        <v>82.064025000000001</v>
      </c>
      <c r="I76" s="18">
        <v>29.159067999999998</v>
      </c>
      <c r="J76" s="18">
        <v>32.378791</v>
      </c>
      <c r="K76" s="18">
        <v>1.7760249999999997</v>
      </c>
      <c r="L76" s="18">
        <v>64.910674999999998</v>
      </c>
      <c r="M76" s="18">
        <v>20.488665000000001</v>
      </c>
      <c r="N76" s="18">
        <v>0.79090800000000006</v>
      </c>
      <c r="O76" s="18">
        <v>6.9336269999999995</v>
      </c>
      <c r="P76" s="18">
        <v>95.635740000000013</v>
      </c>
      <c r="Q76" s="18">
        <v>14.430596000000001</v>
      </c>
      <c r="R76" s="18">
        <v>0.80020999999999998</v>
      </c>
      <c r="S76" s="18">
        <v>13.110092</v>
      </c>
      <c r="U76" s="30" t="s">
        <v>548</v>
      </c>
    </row>
    <row r="77" spans="1:21">
      <c r="B77" s="30" t="s">
        <v>349</v>
      </c>
      <c r="C77" s="18">
        <v>9.1171449999999989</v>
      </c>
      <c r="D77" s="18">
        <v>1.3660260000000002</v>
      </c>
      <c r="E77" s="18">
        <v>4.3545600000000002</v>
      </c>
      <c r="F77" s="18">
        <v>119.518608</v>
      </c>
      <c r="G77" s="18">
        <v>300.52070400000002</v>
      </c>
      <c r="H77" s="18">
        <v>89.070108000000005</v>
      </c>
      <c r="I77" s="18">
        <v>38.206322000000007</v>
      </c>
      <c r="J77" s="18">
        <v>38.004718999999994</v>
      </c>
      <c r="K77" s="18">
        <v>1.0783039999999999</v>
      </c>
      <c r="L77" s="18">
        <v>87.148234000000002</v>
      </c>
      <c r="M77" s="18">
        <v>27.591532999999998</v>
      </c>
      <c r="N77" s="18">
        <v>0.64361500000000005</v>
      </c>
      <c r="O77" s="18">
        <v>6.3524520000000004</v>
      </c>
      <c r="P77" s="18">
        <v>102.29844200000001</v>
      </c>
      <c r="Q77" s="18">
        <v>17.435198</v>
      </c>
      <c r="R77" s="18">
        <v>0.86486499999999999</v>
      </c>
      <c r="S77" s="18">
        <v>13.780000000000001</v>
      </c>
      <c r="U77" s="30" t="s">
        <v>549</v>
      </c>
    </row>
    <row r="78" spans="1:21">
      <c r="B78" s="30" t="s">
        <v>350</v>
      </c>
      <c r="C78" s="18">
        <v>9.7957730000000005</v>
      </c>
      <c r="D78" s="18">
        <v>1.1354679999999999</v>
      </c>
      <c r="E78" s="18">
        <v>4.0113269999999996</v>
      </c>
      <c r="F78" s="18">
        <v>104.64695500000001</v>
      </c>
      <c r="G78" s="18">
        <v>276.63996500000002</v>
      </c>
      <c r="H78" s="18">
        <v>82.625182000000009</v>
      </c>
      <c r="I78" s="18">
        <v>31.388210999999998</v>
      </c>
      <c r="J78" s="18">
        <v>34.307107000000002</v>
      </c>
      <c r="K78" s="18">
        <v>0.86664699999999995</v>
      </c>
      <c r="L78" s="18">
        <v>65.669348999999997</v>
      </c>
      <c r="M78" s="18">
        <v>13.045918</v>
      </c>
      <c r="N78" s="18">
        <v>0.70838500000000004</v>
      </c>
      <c r="O78" s="18">
        <v>9.2011070000000004</v>
      </c>
      <c r="P78" s="18">
        <v>91.901926999999986</v>
      </c>
      <c r="Q78" s="18">
        <v>15.036512</v>
      </c>
      <c r="R78" s="18">
        <v>0.615927</v>
      </c>
      <c r="S78" s="18">
        <v>9.9415890000000005</v>
      </c>
      <c r="U78" s="30" t="s">
        <v>550</v>
      </c>
    </row>
    <row r="79" spans="1:21">
      <c r="B79" s="30" t="s">
        <v>351</v>
      </c>
      <c r="C79" s="18">
        <v>7.325761</v>
      </c>
      <c r="D79" s="18">
        <v>1.7657449999999999</v>
      </c>
      <c r="E79" s="18">
        <v>3.6430790000000002</v>
      </c>
      <c r="F79" s="18">
        <v>99.485371999999998</v>
      </c>
      <c r="G79" s="18">
        <v>236.020781</v>
      </c>
      <c r="H79" s="18">
        <v>67.575581</v>
      </c>
      <c r="I79" s="18">
        <v>22.014126000000001</v>
      </c>
      <c r="J79" s="18">
        <v>35.403303000000001</v>
      </c>
      <c r="K79" s="18">
        <v>1.1808259999999999</v>
      </c>
      <c r="L79" s="18">
        <v>67.341360999999992</v>
      </c>
      <c r="M79" s="18">
        <v>15.589476999999999</v>
      </c>
      <c r="N79" s="18">
        <v>0.65330900000000003</v>
      </c>
      <c r="O79" s="18">
        <v>6.844538</v>
      </c>
      <c r="P79" s="18">
        <v>89.051880999999995</v>
      </c>
      <c r="Q79" s="18">
        <v>13.829450999999999</v>
      </c>
      <c r="R79" s="18">
        <v>0.61694899999999997</v>
      </c>
      <c r="S79" s="18">
        <v>6.3569200000000006</v>
      </c>
      <c r="U79" s="30" t="s">
        <v>551</v>
      </c>
    </row>
    <row r="80" spans="1:2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1"/>
      <c r="Q80" s="31"/>
      <c r="R80" s="31"/>
      <c r="S80" s="31"/>
    </row>
    <row r="81" spans="1:21">
      <c r="A81" s="167">
        <v>2020</v>
      </c>
      <c r="B81" s="30" t="s">
        <v>340</v>
      </c>
      <c r="C81" s="18">
        <v>8.4653679999999998</v>
      </c>
      <c r="D81" s="18">
        <v>1.891046</v>
      </c>
      <c r="E81" s="18">
        <v>3.1455679999999999</v>
      </c>
      <c r="F81" s="18">
        <v>155.04434900000001</v>
      </c>
      <c r="G81" s="18">
        <v>282.43058099999996</v>
      </c>
      <c r="H81" s="18">
        <v>83.742388000000005</v>
      </c>
      <c r="I81" s="18">
        <v>30.564805</v>
      </c>
      <c r="J81" s="18">
        <v>36.137680000000003</v>
      </c>
      <c r="K81" s="18">
        <v>0.71651599999999993</v>
      </c>
      <c r="L81" s="18">
        <v>69.561790999999999</v>
      </c>
      <c r="M81" s="18">
        <v>9.8675979999999992</v>
      </c>
      <c r="N81" s="18">
        <v>0.88560599999999989</v>
      </c>
      <c r="O81" s="18">
        <v>8.8876640000000009</v>
      </c>
      <c r="P81" s="18">
        <v>90.724029000000002</v>
      </c>
      <c r="Q81" s="18">
        <v>12.403835000000001</v>
      </c>
      <c r="R81" s="18">
        <v>0.48658499999999999</v>
      </c>
      <c r="S81" s="18">
        <v>7.4584589999999995</v>
      </c>
      <c r="T81" s="167">
        <v>2020</v>
      </c>
      <c r="U81" s="30" t="s">
        <v>540</v>
      </c>
    </row>
    <row r="82" spans="1:21">
      <c r="B82" s="30" t="s">
        <v>341</v>
      </c>
      <c r="C82" s="18">
        <v>8.4882749999999998</v>
      </c>
      <c r="D82" s="18">
        <v>1.8248489999999999</v>
      </c>
      <c r="E82" s="18">
        <v>3.4377079999999998</v>
      </c>
      <c r="F82" s="18">
        <v>137.23846900000001</v>
      </c>
      <c r="G82" s="18">
        <v>281.77711900000003</v>
      </c>
      <c r="H82" s="18">
        <v>82.81294299999999</v>
      </c>
      <c r="I82" s="18">
        <v>28.029368000000002</v>
      </c>
      <c r="J82" s="18">
        <v>34.443097999999999</v>
      </c>
      <c r="K82" s="18">
        <v>0.77136800000000005</v>
      </c>
      <c r="L82" s="18">
        <v>70.084074000000001</v>
      </c>
      <c r="M82" s="18">
        <v>17.303494000000001</v>
      </c>
      <c r="N82" s="18">
        <v>0.65203199999999994</v>
      </c>
      <c r="O82" s="18">
        <v>4.3448909999999996</v>
      </c>
      <c r="P82" s="18">
        <v>92.021028999999999</v>
      </c>
      <c r="Q82" s="18">
        <v>11.267942999999999</v>
      </c>
      <c r="R82" s="18">
        <v>0.50695500000000004</v>
      </c>
      <c r="S82" s="18">
        <v>8.7529840000000014</v>
      </c>
      <c r="U82" s="30" t="s">
        <v>541</v>
      </c>
    </row>
    <row r="83" spans="1:21">
      <c r="B83" s="30" t="s">
        <v>342</v>
      </c>
      <c r="C83" s="18">
        <v>8.1255860000000002</v>
      </c>
      <c r="D83" s="18">
        <v>1.170539</v>
      </c>
      <c r="E83" s="18">
        <v>3.3521730000000001</v>
      </c>
      <c r="F83" s="18">
        <v>143.17287099999999</v>
      </c>
      <c r="G83" s="18">
        <v>293.40438</v>
      </c>
      <c r="H83" s="18">
        <v>72.914592999999996</v>
      </c>
      <c r="I83" s="18">
        <v>28.281108</v>
      </c>
      <c r="J83" s="18">
        <v>20.741127999999996</v>
      </c>
      <c r="K83" s="18">
        <v>0.93062699999999998</v>
      </c>
      <c r="L83" s="18">
        <v>68.709074999999984</v>
      </c>
      <c r="M83" s="18">
        <v>14.304948000000001</v>
      </c>
      <c r="N83" s="18">
        <v>0.59516599999999997</v>
      </c>
      <c r="O83" s="18">
        <v>7.9294950000000002</v>
      </c>
      <c r="P83" s="18">
        <v>96.072884999999999</v>
      </c>
      <c r="Q83" s="18">
        <v>13.347704</v>
      </c>
      <c r="R83" s="18">
        <v>0.64730699999999997</v>
      </c>
      <c r="S83" s="18">
        <v>8.2477299999999989</v>
      </c>
      <c r="U83" s="30" t="s">
        <v>542</v>
      </c>
    </row>
    <row r="84" spans="1:21">
      <c r="B84" s="30" t="s">
        <v>343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U84" s="30" t="s">
        <v>543</v>
      </c>
    </row>
    <row r="85" spans="1:21">
      <c r="B85" s="30" t="s">
        <v>344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U85" s="30" t="s">
        <v>544</v>
      </c>
    </row>
    <row r="86" spans="1:21">
      <c r="B86" s="30" t="s">
        <v>345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U86" s="30" t="s">
        <v>545</v>
      </c>
    </row>
    <row r="87" spans="1:21">
      <c r="B87" s="30" t="s">
        <v>346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U87" s="30" t="s">
        <v>546</v>
      </c>
    </row>
    <row r="88" spans="1:21">
      <c r="B88" s="30" t="s">
        <v>347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U88" s="30" t="s">
        <v>547</v>
      </c>
    </row>
    <row r="89" spans="1:21">
      <c r="B89" s="30" t="s">
        <v>348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U89" s="30" t="s">
        <v>548</v>
      </c>
    </row>
    <row r="90" spans="1:21">
      <c r="B90" s="30" t="s">
        <v>349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U90" s="30" t="s">
        <v>549</v>
      </c>
    </row>
    <row r="91" spans="1:21">
      <c r="B91" s="30" t="s">
        <v>350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U91" s="30" t="s">
        <v>550</v>
      </c>
    </row>
    <row r="92" spans="1:21">
      <c r="B92" s="30" t="s">
        <v>351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U92" s="30" t="s">
        <v>551</v>
      </c>
    </row>
    <row r="93" spans="1:21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21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2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21" s="20" customFormat="1" ht="21" customHeight="1" thickBot="1">
      <c r="A96" s="260" t="s">
        <v>626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</row>
    <row r="97" spans="1:21" s="17" customFormat="1" ht="11.25" customHeight="1" thickBot="1">
      <c r="A97" s="224" t="s">
        <v>162</v>
      </c>
      <c r="B97" s="224" t="s">
        <v>163</v>
      </c>
      <c r="C97" s="257" t="s">
        <v>579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9"/>
      <c r="T97" s="224" t="s">
        <v>537</v>
      </c>
      <c r="U97" s="224" t="s">
        <v>524</v>
      </c>
    </row>
    <row r="98" spans="1:21" ht="20.25" customHeight="1" thickBot="1">
      <c r="A98" s="225"/>
      <c r="B98" s="225"/>
      <c r="C98" s="93">
        <v>52</v>
      </c>
      <c r="D98" s="93">
        <v>53</v>
      </c>
      <c r="E98" s="93">
        <v>54</v>
      </c>
      <c r="F98" s="93">
        <v>55</v>
      </c>
      <c r="G98" s="93">
        <v>56</v>
      </c>
      <c r="H98" s="93">
        <v>57</v>
      </c>
      <c r="I98" s="93">
        <v>58</v>
      </c>
      <c r="J98" s="93">
        <v>59</v>
      </c>
      <c r="K98" s="93">
        <v>60</v>
      </c>
      <c r="L98" s="93">
        <v>61</v>
      </c>
      <c r="M98" s="93">
        <v>62</v>
      </c>
      <c r="N98" s="93">
        <v>63</v>
      </c>
      <c r="O98" s="93">
        <v>64</v>
      </c>
      <c r="P98" s="93">
        <v>65</v>
      </c>
      <c r="Q98" s="93">
        <v>66</v>
      </c>
      <c r="R98" s="93">
        <v>67</v>
      </c>
      <c r="S98" s="93">
        <v>68</v>
      </c>
      <c r="T98" s="225"/>
      <c r="U98" s="225"/>
    </row>
    <row r="99" spans="1:21">
      <c r="A99" s="167">
        <v>2019</v>
      </c>
      <c r="B99" s="30" t="s">
        <v>340</v>
      </c>
      <c r="C99" s="18">
        <v>49.567596999999992</v>
      </c>
      <c r="D99" s="18">
        <v>6.5349179999999993</v>
      </c>
      <c r="E99" s="18">
        <v>33.863600999999989</v>
      </c>
      <c r="F99" s="18">
        <v>28.639392000000001</v>
      </c>
      <c r="G99" s="18">
        <v>10.76599</v>
      </c>
      <c r="H99" s="18">
        <v>6.8480119999999998</v>
      </c>
      <c r="I99" s="18">
        <v>4.3775330000000015</v>
      </c>
      <c r="J99" s="18">
        <v>11.827404999999999</v>
      </c>
      <c r="K99" s="18">
        <v>11.008006999999999</v>
      </c>
      <c r="L99" s="18">
        <v>107.44647100000003</v>
      </c>
      <c r="M99" s="18">
        <v>112.63826999999996</v>
      </c>
      <c r="N99" s="18">
        <v>15.765332000000001</v>
      </c>
      <c r="O99" s="18">
        <v>82.502482000000015</v>
      </c>
      <c r="P99" s="18">
        <v>3.5658150000000002</v>
      </c>
      <c r="Q99" s="18">
        <v>1.9119509999999997</v>
      </c>
      <c r="R99" s="18">
        <v>2.4008599999999998</v>
      </c>
      <c r="S99" s="18">
        <v>19.649153000000002</v>
      </c>
      <c r="T99" s="167">
        <v>2019</v>
      </c>
      <c r="U99" s="30" t="s">
        <v>540</v>
      </c>
    </row>
    <row r="100" spans="1:21">
      <c r="B100" s="30" t="s">
        <v>341</v>
      </c>
      <c r="C100" s="18">
        <v>43.327158000000011</v>
      </c>
      <c r="D100" s="18">
        <v>6.6531650000000004</v>
      </c>
      <c r="E100" s="18">
        <v>30.341265</v>
      </c>
      <c r="F100" s="18">
        <v>25.801755999999997</v>
      </c>
      <c r="G100" s="18">
        <v>10.552237</v>
      </c>
      <c r="H100" s="18">
        <v>7.1570879999999999</v>
      </c>
      <c r="I100" s="18">
        <v>3.6839159999999995</v>
      </c>
      <c r="J100" s="18">
        <v>11.645848000000001</v>
      </c>
      <c r="K100" s="18">
        <v>8.8872020000000003</v>
      </c>
      <c r="L100" s="18">
        <v>84.503556999999972</v>
      </c>
      <c r="M100" s="18">
        <v>96.693860999999998</v>
      </c>
      <c r="N100" s="18">
        <v>14.954473999999998</v>
      </c>
      <c r="O100" s="18">
        <v>77.196348</v>
      </c>
      <c r="P100" s="18">
        <v>3.367629</v>
      </c>
      <c r="Q100" s="18">
        <v>1.8113899999999998</v>
      </c>
      <c r="R100" s="18">
        <v>2.1151050000000002</v>
      </c>
      <c r="S100" s="18">
        <v>18.653582999999998</v>
      </c>
      <c r="U100" s="30" t="s">
        <v>541</v>
      </c>
    </row>
    <row r="101" spans="1:21">
      <c r="B101" s="30" t="s">
        <v>342</v>
      </c>
      <c r="C101" s="18">
        <v>41.160023000000002</v>
      </c>
      <c r="D101" s="18">
        <v>6.9191160000000016</v>
      </c>
      <c r="E101" s="18">
        <v>32.493420999999998</v>
      </c>
      <c r="F101" s="18">
        <v>26.536494999999995</v>
      </c>
      <c r="G101" s="18">
        <v>9.5750580000000003</v>
      </c>
      <c r="H101" s="18">
        <v>6.6237870000000001</v>
      </c>
      <c r="I101" s="18">
        <v>4.2444459999999991</v>
      </c>
      <c r="J101" s="18">
        <v>12.72296</v>
      </c>
      <c r="K101" s="18">
        <v>9.8639279999999996</v>
      </c>
      <c r="L101" s="18">
        <v>83.546778000000003</v>
      </c>
      <c r="M101" s="18">
        <v>97.315402000000006</v>
      </c>
      <c r="N101" s="18">
        <v>13.673047</v>
      </c>
      <c r="O101" s="18">
        <v>76.082397000000014</v>
      </c>
      <c r="P101" s="18">
        <v>3.570001</v>
      </c>
      <c r="Q101" s="18">
        <v>1.5838809999999999</v>
      </c>
      <c r="R101" s="18">
        <v>1.9991150000000002</v>
      </c>
      <c r="S101" s="18">
        <v>19.798333000000003</v>
      </c>
      <c r="U101" s="30" t="s">
        <v>542</v>
      </c>
    </row>
    <row r="102" spans="1:21">
      <c r="B102" s="30" t="s">
        <v>343</v>
      </c>
      <c r="C102" s="18">
        <v>48.390584999999966</v>
      </c>
      <c r="D102" s="18">
        <v>6.3541990000000004</v>
      </c>
      <c r="E102" s="18">
        <v>33.309246000000002</v>
      </c>
      <c r="F102" s="18">
        <v>28.939898000000003</v>
      </c>
      <c r="G102" s="18">
        <v>9.9353840000000009</v>
      </c>
      <c r="H102" s="18">
        <v>6.5433079999999997</v>
      </c>
      <c r="I102" s="18">
        <v>4.6471219999999995</v>
      </c>
      <c r="J102" s="18">
        <v>12.350218999999999</v>
      </c>
      <c r="K102" s="18">
        <v>11.431303999999999</v>
      </c>
      <c r="L102" s="18">
        <v>72.115184000000013</v>
      </c>
      <c r="M102" s="18">
        <v>84.514853000000031</v>
      </c>
      <c r="N102" s="18">
        <v>13.374905999999999</v>
      </c>
      <c r="O102" s="18">
        <v>59.724215000000008</v>
      </c>
      <c r="P102" s="18">
        <v>3.7584390000000001</v>
      </c>
      <c r="Q102" s="18">
        <v>1.655616</v>
      </c>
      <c r="R102" s="18">
        <v>1.8459650000000001</v>
      </c>
      <c r="S102" s="18">
        <v>19.005461</v>
      </c>
      <c r="U102" s="30" t="s">
        <v>543</v>
      </c>
    </row>
    <row r="103" spans="1:21">
      <c r="B103" s="30" t="s">
        <v>344</v>
      </c>
      <c r="C103" s="18">
        <v>56.466010000000011</v>
      </c>
      <c r="D103" s="18">
        <v>7.1969219999999989</v>
      </c>
      <c r="E103" s="18">
        <v>37.310011000000003</v>
      </c>
      <c r="F103" s="18">
        <v>28.440847000000005</v>
      </c>
      <c r="G103" s="18">
        <v>10.884777</v>
      </c>
      <c r="H103" s="18">
        <v>7.5468619999999991</v>
      </c>
      <c r="I103" s="18">
        <v>5.0836269999999999</v>
      </c>
      <c r="J103" s="18">
        <v>15.329297999999998</v>
      </c>
      <c r="K103" s="18">
        <v>12.349747000000001</v>
      </c>
      <c r="L103" s="18">
        <v>77.288336000000001</v>
      </c>
      <c r="M103" s="18">
        <v>86.671891000000016</v>
      </c>
      <c r="N103" s="18">
        <v>17.872637999999995</v>
      </c>
      <c r="O103" s="18">
        <v>63.275838</v>
      </c>
      <c r="P103" s="18">
        <v>3.1208849999999999</v>
      </c>
      <c r="Q103" s="18">
        <v>1.9326639999999999</v>
      </c>
      <c r="R103" s="18">
        <v>2.0089830000000002</v>
      </c>
      <c r="S103" s="18">
        <v>19.184639999999998</v>
      </c>
      <c r="U103" s="30" t="s">
        <v>544</v>
      </c>
    </row>
    <row r="104" spans="1:21">
      <c r="B104" s="30" t="s">
        <v>345</v>
      </c>
      <c r="C104" s="18">
        <v>38.246353000000006</v>
      </c>
      <c r="D104" s="18">
        <v>5.4599219999999997</v>
      </c>
      <c r="E104" s="18">
        <v>31.061439999999997</v>
      </c>
      <c r="F104" s="18">
        <v>21.879189000000004</v>
      </c>
      <c r="G104" s="18">
        <v>8.9030190000000005</v>
      </c>
      <c r="H104" s="18">
        <v>6.1031909999999989</v>
      </c>
      <c r="I104" s="18">
        <v>3.8854130000000002</v>
      </c>
      <c r="J104" s="18">
        <v>12.790405</v>
      </c>
      <c r="K104" s="18">
        <v>10.817304</v>
      </c>
      <c r="L104" s="18">
        <v>79.414295999999979</v>
      </c>
      <c r="M104" s="18">
        <v>81.963192000000021</v>
      </c>
      <c r="N104" s="18">
        <v>16.302475999999999</v>
      </c>
      <c r="O104" s="18">
        <v>58.037544000000011</v>
      </c>
      <c r="P104" s="18">
        <v>3.0997509999999999</v>
      </c>
      <c r="Q104" s="18">
        <v>1.2155689999999999</v>
      </c>
      <c r="R104" s="18">
        <v>2.0311439999999998</v>
      </c>
      <c r="S104" s="18">
        <v>17.100936000000001</v>
      </c>
      <c r="U104" s="30" t="s">
        <v>545</v>
      </c>
    </row>
    <row r="105" spans="1:21">
      <c r="B105" s="30" t="s">
        <v>346</v>
      </c>
      <c r="C105" s="18">
        <v>42.180505000000004</v>
      </c>
      <c r="D105" s="18">
        <v>6.737525999999999</v>
      </c>
      <c r="E105" s="18">
        <v>33.020507000000002</v>
      </c>
      <c r="F105" s="18">
        <v>25.523296999999999</v>
      </c>
      <c r="G105" s="18">
        <v>11.076324</v>
      </c>
      <c r="H105" s="18">
        <v>6.847137</v>
      </c>
      <c r="I105" s="18">
        <v>4.5573860000000002</v>
      </c>
      <c r="J105" s="18">
        <v>13.482108</v>
      </c>
      <c r="K105" s="18">
        <v>12.925530999999999</v>
      </c>
      <c r="L105" s="18">
        <v>106.11944800000001</v>
      </c>
      <c r="M105" s="18">
        <v>107.59895500000002</v>
      </c>
      <c r="N105" s="18">
        <v>20.158486999999994</v>
      </c>
      <c r="O105" s="18">
        <v>83.299780999999996</v>
      </c>
      <c r="P105" s="18">
        <v>3.5898019999999997</v>
      </c>
      <c r="Q105" s="18">
        <v>1.3807970000000001</v>
      </c>
      <c r="R105" s="18">
        <v>2.7116099999999999</v>
      </c>
      <c r="S105" s="18">
        <v>19.774546000000001</v>
      </c>
      <c r="U105" s="30" t="s">
        <v>546</v>
      </c>
    </row>
    <row r="106" spans="1:21">
      <c r="B106" s="30" t="s">
        <v>347</v>
      </c>
      <c r="C106" s="18">
        <v>13.841804000000007</v>
      </c>
      <c r="D106" s="18">
        <v>2.2915890000000001</v>
      </c>
      <c r="E106" s="18">
        <v>17.130067</v>
      </c>
      <c r="F106" s="18">
        <v>11.951163000000001</v>
      </c>
      <c r="G106" s="18">
        <v>7.2448880000000004</v>
      </c>
      <c r="H106" s="18">
        <v>4.5352519999999998</v>
      </c>
      <c r="I106" s="18">
        <v>2.5429449999999996</v>
      </c>
      <c r="J106" s="18">
        <v>6.5037710000000004</v>
      </c>
      <c r="K106" s="18">
        <v>6.7470219999999994</v>
      </c>
      <c r="L106" s="18">
        <v>105.50892299999998</v>
      </c>
      <c r="M106" s="18">
        <v>106.53188999999999</v>
      </c>
      <c r="N106" s="18">
        <v>15.935881</v>
      </c>
      <c r="O106" s="18">
        <v>78.449096999999966</v>
      </c>
      <c r="P106" s="18">
        <v>3.1456759999999999</v>
      </c>
      <c r="Q106" s="18">
        <v>1.2307199999999998</v>
      </c>
      <c r="R106" s="18">
        <v>2.7778939999999999</v>
      </c>
      <c r="S106" s="18">
        <v>13.775631000000001</v>
      </c>
      <c r="U106" s="30" t="s">
        <v>547</v>
      </c>
    </row>
    <row r="107" spans="1:21">
      <c r="B107" s="30" t="s">
        <v>348</v>
      </c>
      <c r="C107" s="18">
        <v>51.496775000000014</v>
      </c>
      <c r="D107" s="18">
        <v>5.1630249999999993</v>
      </c>
      <c r="E107" s="18">
        <v>30.065285000000003</v>
      </c>
      <c r="F107" s="18">
        <v>23.006796000000001</v>
      </c>
      <c r="G107" s="18">
        <v>9.466149999999999</v>
      </c>
      <c r="H107" s="18">
        <v>6.6480629999999996</v>
      </c>
      <c r="I107" s="18">
        <v>4.6710610000000008</v>
      </c>
      <c r="J107" s="18">
        <v>14.648716</v>
      </c>
      <c r="K107" s="18">
        <v>10.929295999999999</v>
      </c>
      <c r="L107" s="18">
        <v>107.32512300000002</v>
      </c>
      <c r="M107" s="18">
        <v>103.57618300000004</v>
      </c>
      <c r="N107" s="18">
        <v>17.29862</v>
      </c>
      <c r="O107" s="18">
        <v>77.859429999999975</v>
      </c>
      <c r="P107" s="18">
        <v>3.6253949999999997</v>
      </c>
      <c r="Q107" s="18">
        <v>1.8127239999999996</v>
      </c>
      <c r="R107" s="18">
        <v>2.5900840000000001</v>
      </c>
      <c r="S107" s="18">
        <v>18.620021999999999</v>
      </c>
      <c r="U107" s="30" t="s">
        <v>548</v>
      </c>
    </row>
    <row r="108" spans="1:21">
      <c r="B108" s="30" t="s">
        <v>349</v>
      </c>
      <c r="C108" s="18">
        <v>63.108042000000005</v>
      </c>
      <c r="D108" s="18">
        <v>6.4494809999999996</v>
      </c>
      <c r="E108" s="18">
        <v>34.007892999999996</v>
      </c>
      <c r="F108" s="18">
        <v>28.173488000000003</v>
      </c>
      <c r="G108" s="18">
        <v>10.615036999999999</v>
      </c>
      <c r="H108" s="18">
        <v>6.4468460000000007</v>
      </c>
      <c r="I108" s="18">
        <v>5.466982999999999</v>
      </c>
      <c r="J108" s="18">
        <v>15.481983999999999</v>
      </c>
      <c r="K108" s="18">
        <v>12.105460000000001</v>
      </c>
      <c r="L108" s="18">
        <v>116.65748099999999</v>
      </c>
      <c r="M108" s="18">
        <v>101.25021399999999</v>
      </c>
      <c r="N108" s="18">
        <v>18.998127000000004</v>
      </c>
      <c r="O108" s="18">
        <v>71.021600000000007</v>
      </c>
      <c r="P108" s="18">
        <v>4.5858910000000002</v>
      </c>
      <c r="Q108" s="18">
        <v>2.2421339999999996</v>
      </c>
      <c r="R108" s="18">
        <v>2.6790770000000004</v>
      </c>
      <c r="S108" s="18">
        <v>20.667354</v>
      </c>
      <c r="U108" s="30" t="s">
        <v>549</v>
      </c>
    </row>
    <row r="109" spans="1:21">
      <c r="B109" s="30" t="s">
        <v>350</v>
      </c>
      <c r="C109" s="18">
        <v>46.735829000000024</v>
      </c>
      <c r="D109" s="18">
        <v>5.7880969999999996</v>
      </c>
      <c r="E109" s="18">
        <v>27.981719999999999</v>
      </c>
      <c r="F109" s="18">
        <v>22.939761999999998</v>
      </c>
      <c r="G109" s="18">
        <v>9.5820539999999994</v>
      </c>
      <c r="H109" s="18">
        <v>6.221419</v>
      </c>
      <c r="I109" s="18">
        <v>4.8982170000000007</v>
      </c>
      <c r="J109" s="18">
        <v>12.181253000000002</v>
      </c>
      <c r="K109" s="18">
        <v>11.247636999999997</v>
      </c>
      <c r="L109" s="18">
        <v>120.930528</v>
      </c>
      <c r="M109" s="18">
        <v>90.939936000000003</v>
      </c>
      <c r="N109" s="18">
        <v>16.481681999999999</v>
      </c>
      <c r="O109" s="18">
        <v>69.211899000000017</v>
      </c>
      <c r="P109" s="18">
        <v>4.0660929999999995</v>
      </c>
      <c r="Q109" s="18">
        <v>1.1104500000000002</v>
      </c>
      <c r="R109" s="18">
        <v>1.8143919999999998</v>
      </c>
      <c r="S109" s="18">
        <v>18.512852000000002</v>
      </c>
      <c r="U109" s="30" t="s">
        <v>550</v>
      </c>
    </row>
    <row r="110" spans="1:21">
      <c r="B110" s="30" t="s">
        <v>351</v>
      </c>
      <c r="C110" s="18">
        <v>33.522778999999993</v>
      </c>
      <c r="D110" s="18">
        <v>5.936382</v>
      </c>
      <c r="E110" s="18">
        <v>23.195865999999999</v>
      </c>
      <c r="F110" s="18">
        <v>17.245008999999996</v>
      </c>
      <c r="G110" s="18">
        <v>7.5293989999999997</v>
      </c>
      <c r="H110" s="18">
        <v>5.6244519999999998</v>
      </c>
      <c r="I110" s="18">
        <v>3.6986359999999996</v>
      </c>
      <c r="J110" s="18">
        <v>9.8398479999999999</v>
      </c>
      <c r="K110" s="18">
        <v>8.7113259999999997</v>
      </c>
      <c r="L110" s="18">
        <v>116.31224099999999</v>
      </c>
      <c r="M110" s="18">
        <v>105.827107</v>
      </c>
      <c r="N110" s="18">
        <v>15.946887000000002</v>
      </c>
      <c r="O110" s="18">
        <v>59.612914000000011</v>
      </c>
      <c r="P110" s="18">
        <v>3.5540060000000002</v>
      </c>
      <c r="Q110" s="18">
        <v>1.1420199999999998</v>
      </c>
      <c r="R110" s="18">
        <v>1.486869</v>
      </c>
      <c r="S110" s="18">
        <v>17.589457000000003</v>
      </c>
      <c r="U110" s="30" t="s">
        <v>551</v>
      </c>
    </row>
    <row r="111" spans="1:21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31"/>
      <c r="Q111" s="31"/>
      <c r="R111" s="31"/>
      <c r="S111" s="31"/>
    </row>
    <row r="112" spans="1:21">
      <c r="A112" s="167">
        <v>2020</v>
      </c>
      <c r="B112" s="30" t="s">
        <v>340</v>
      </c>
      <c r="C112" s="18">
        <v>45.359421999999988</v>
      </c>
      <c r="D112" s="18">
        <v>9.4547240000000006</v>
      </c>
      <c r="E112" s="18">
        <v>29.737552999999998</v>
      </c>
      <c r="F112" s="18">
        <v>21.789293999999998</v>
      </c>
      <c r="G112" s="18">
        <v>8.9572920000000007</v>
      </c>
      <c r="H112" s="18">
        <v>5.9281180000000004</v>
      </c>
      <c r="I112" s="18">
        <v>4.2244739999999998</v>
      </c>
      <c r="J112" s="18">
        <v>12.185430000000002</v>
      </c>
      <c r="K112" s="18">
        <v>9.8199769999999997</v>
      </c>
      <c r="L112" s="18">
        <v>103.83319099999999</v>
      </c>
      <c r="M112" s="18">
        <v>107.765671</v>
      </c>
      <c r="N112" s="18">
        <v>16.490911000000001</v>
      </c>
      <c r="O112" s="18">
        <v>85.127922999999996</v>
      </c>
      <c r="P112" s="18">
        <v>4.340603999999999</v>
      </c>
      <c r="Q112" s="18">
        <v>1.6166309999999999</v>
      </c>
      <c r="R112" s="18">
        <v>2.2679</v>
      </c>
      <c r="S112" s="18">
        <v>18.708348000000001</v>
      </c>
      <c r="T112" s="167">
        <v>2020</v>
      </c>
      <c r="U112" s="30" t="s">
        <v>540</v>
      </c>
    </row>
    <row r="113" spans="1:21">
      <c r="B113" s="30" t="s">
        <v>341</v>
      </c>
      <c r="C113" s="18">
        <v>44.967119999999994</v>
      </c>
      <c r="D113" s="18">
        <v>7.6577099999999998</v>
      </c>
      <c r="E113" s="18">
        <v>29.926988999999999</v>
      </c>
      <c r="F113" s="18">
        <v>19.638522999999999</v>
      </c>
      <c r="G113" s="18">
        <v>10.173825999999998</v>
      </c>
      <c r="H113" s="18">
        <v>5.6759249999999994</v>
      </c>
      <c r="I113" s="18">
        <v>3.4854229999999999</v>
      </c>
      <c r="J113" s="18">
        <v>12.986319</v>
      </c>
      <c r="K113" s="18">
        <v>7.9632289999999992</v>
      </c>
      <c r="L113" s="18">
        <v>80.478007000000005</v>
      </c>
      <c r="M113" s="18">
        <v>94.969626999999988</v>
      </c>
      <c r="N113" s="18">
        <v>15.858606999999999</v>
      </c>
      <c r="O113" s="18">
        <v>73.615829999999974</v>
      </c>
      <c r="P113" s="18">
        <v>3.6790189999999998</v>
      </c>
      <c r="Q113" s="18">
        <v>1.613445</v>
      </c>
      <c r="R113" s="18">
        <v>1.9728660000000002</v>
      </c>
      <c r="S113" s="18">
        <v>18.805731999999999</v>
      </c>
      <c r="U113" s="30" t="s">
        <v>541</v>
      </c>
    </row>
    <row r="114" spans="1:21">
      <c r="B114" s="30" t="s">
        <v>342</v>
      </c>
      <c r="C114" s="18">
        <v>51.618824000000011</v>
      </c>
      <c r="D114" s="18">
        <v>6.0623989999999992</v>
      </c>
      <c r="E114" s="18">
        <v>30.278773000000001</v>
      </c>
      <c r="F114" s="18">
        <v>20.109635000000001</v>
      </c>
      <c r="G114" s="18">
        <v>9.1677109999999988</v>
      </c>
      <c r="H114" s="18">
        <v>4.7782359999999997</v>
      </c>
      <c r="I114" s="18">
        <v>3.7315119999999999</v>
      </c>
      <c r="J114" s="18">
        <v>9.231459000000001</v>
      </c>
      <c r="K114" s="18">
        <v>7.2276089999999993</v>
      </c>
      <c r="L114" s="18">
        <v>57.949811000000004</v>
      </c>
      <c r="M114" s="18">
        <v>58.472550000000005</v>
      </c>
      <c r="N114" s="18">
        <v>19.100262999999991</v>
      </c>
      <c r="O114" s="18">
        <v>48.192778000000004</v>
      </c>
      <c r="P114" s="18">
        <v>2.7022629999999999</v>
      </c>
      <c r="Q114" s="18">
        <v>1.24011</v>
      </c>
      <c r="R114" s="18">
        <v>1.7295760000000002</v>
      </c>
      <c r="S114" s="18">
        <v>20.296771</v>
      </c>
      <c r="U114" s="30" t="s">
        <v>542</v>
      </c>
    </row>
    <row r="115" spans="1:21">
      <c r="B115" s="30" t="s">
        <v>343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U115" s="30" t="s">
        <v>543</v>
      </c>
    </row>
    <row r="116" spans="1:21">
      <c r="B116" s="30" t="s">
        <v>344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U116" s="30" t="s">
        <v>544</v>
      </c>
    </row>
    <row r="117" spans="1:21">
      <c r="B117" s="30" t="s">
        <v>345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U117" s="30" t="s">
        <v>545</v>
      </c>
    </row>
    <row r="118" spans="1:21">
      <c r="B118" s="30" t="s">
        <v>346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U118" s="30" t="s">
        <v>546</v>
      </c>
    </row>
    <row r="119" spans="1:21">
      <c r="B119" s="30" t="s">
        <v>347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U119" s="30" t="s">
        <v>547</v>
      </c>
    </row>
    <row r="120" spans="1:21">
      <c r="B120" s="30" t="s">
        <v>348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U120" s="30" t="s">
        <v>548</v>
      </c>
    </row>
    <row r="121" spans="1:21">
      <c r="B121" s="30" t="s">
        <v>349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U121" s="30" t="s">
        <v>549</v>
      </c>
    </row>
    <row r="122" spans="1:21">
      <c r="B122" s="30" t="s">
        <v>350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U122" s="30" t="s">
        <v>550</v>
      </c>
    </row>
    <row r="123" spans="1:21">
      <c r="B123" s="30" t="s">
        <v>351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U123" s="30" t="s">
        <v>551</v>
      </c>
    </row>
    <row r="124" spans="1:21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21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21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21" s="20" customFormat="1" ht="21" customHeight="1" thickBot="1">
      <c r="A127" s="260" t="s">
        <v>626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</row>
    <row r="128" spans="1:21" s="17" customFormat="1" ht="11.25" customHeight="1" thickBot="1">
      <c r="A128" s="224" t="s">
        <v>162</v>
      </c>
      <c r="B128" s="224" t="s">
        <v>163</v>
      </c>
      <c r="C128" s="257" t="s">
        <v>579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9"/>
      <c r="T128" s="224" t="s">
        <v>537</v>
      </c>
      <c r="U128" s="224" t="s">
        <v>524</v>
      </c>
    </row>
    <row r="129" spans="1:21" ht="20.25" customHeight="1" thickBot="1">
      <c r="A129" s="225"/>
      <c r="B129" s="225"/>
      <c r="C129" s="93">
        <v>69</v>
      </c>
      <c r="D129" s="93">
        <v>70</v>
      </c>
      <c r="E129" s="93">
        <v>71</v>
      </c>
      <c r="F129" s="93">
        <v>72</v>
      </c>
      <c r="G129" s="93">
        <v>73</v>
      </c>
      <c r="H129" s="93">
        <v>74</v>
      </c>
      <c r="I129" s="93">
        <v>75</v>
      </c>
      <c r="J129" s="93">
        <v>76</v>
      </c>
      <c r="K129" s="93">
        <v>78</v>
      </c>
      <c r="L129" s="93">
        <v>79</v>
      </c>
      <c r="M129" s="93">
        <v>80</v>
      </c>
      <c r="N129" s="93">
        <v>81</v>
      </c>
      <c r="O129" s="93">
        <v>82</v>
      </c>
      <c r="P129" s="93">
        <v>83</v>
      </c>
      <c r="Q129" s="93">
        <v>84</v>
      </c>
      <c r="R129" s="93">
        <v>85</v>
      </c>
      <c r="S129" s="93">
        <v>86</v>
      </c>
      <c r="T129" s="225"/>
      <c r="U129" s="225"/>
    </row>
    <row r="130" spans="1:21">
      <c r="A130" s="167">
        <v>2019</v>
      </c>
      <c r="B130" s="30" t="s">
        <v>340</v>
      </c>
      <c r="C130" s="18">
        <v>16.919889999999999</v>
      </c>
      <c r="D130" s="18">
        <v>42.292019000000003</v>
      </c>
      <c r="E130" s="18">
        <v>19.291750999999998</v>
      </c>
      <c r="F130" s="18">
        <v>249.18318799999997</v>
      </c>
      <c r="G130" s="18">
        <v>105.042889</v>
      </c>
      <c r="H130" s="18">
        <v>47.222748000000003</v>
      </c>
      <c r="I130" s="18">
        <v>1.2218200000000001</v>
      </c>
      <c r="J130" s="18">
        <v>67.923779999999994</v>
      </c>
      <c r="K130" s="18">
        <v>4.5726170000000002</v>
      </c>
      <c r="L130" s="18">
        <v>7.705997</v>
      </c>
      <c r="M130" s="18">
        <v>1.961411</v>
      </c>
      <c r="N130" s="18">
        <v>1.9572769999999999</v>
      </c>
      <c r="O130" s="18">
        <v>24.222013999999998</v>
      </c>
      <c r="P130" s="18">
        <v>37.429920999999993</v>
      </c>
      <c r="Q130" s="18">
        <v>619.17595499999993</v>
      </c>
      <c r="R130" s="18">
        <v>582.20995100000027</v>
      </c>
      <c r="S130" s="18">
        <v>1.566289</v>
      </c>
      <c r="T130" s="167">
        <v>2019</v>
      </c>
      <c r="U130" s="30" t="s">
        <v>540</v>
      </c>
    </row>
    <row r="131" spans="1:21">
      <c r="B131" s="30" t="s">
        <v>341</v>
      </c>
      <c r="C131" s="18">
        <v>15.329256000000001</v>
      </c>
      <c r="D131" s="18">
        <v>39.305921000000005</v>
      </c>
      <c r="E131" s="18">
        <v>14.853830000000002</v>
      </c>
      <c r="F131" s="18">
        <v>209.44929200000001</v>
      </c>
      <c r="G131" s="18">
        <v>106.674689</v>
      </c>
      <c r="H131" s="18">
        <v>49.533937999999999</v>
      </c>
      <c r="I131" s="18">
        <v>1.2110380000000001</v>
      </c>
      <c r="J131" s="18">
        <v>72.268360000000001</v>
      </c>
      <c r="K131" s="18">
        <v>7.1202279999999991</v>
      </c>
      <c r="L131" s="18">
        <v>6.0628169999999999</v>
      </c>
      <c r="M131" s="18">
        <v>1.040659</v>
      </c>
      <c r="N131" s="18">
        <v>2.4720219999999999</v>
      </c>
      <c r="O131" s="18">
        <v>23.344746000000001</v>
      </c>
      <c r="P131" s="18">
        <v>35.257334</v>
      </c>
      <c r="Q131" s="18">
        <v>585.32246000000009</v>
      </c>
      <c r="R131" s="18">
        <v>539.01891500000011</v>
      </c>
      <c r="S131" s="18">
        <v>1.6653450000000001</v>
      </c>
      <c r="U131" s="30" t="s">
        <v>541</v>
      </c>
    </row>
    <row r="132" spans="1:21">
      <c r="B132" s="30" t="s">
        <v>342</v>
      </c>
      <c r="C132" s="18">
        <v>15.112667</v>
      </c>
      <c r="D132" s="18">
        <v>42.930422</v>
      </c>
      <c r="E132" s="18">
        <v>17.940813000000002</v>
      </c>
      <c r="F132" s="18">
        <v>214.70157299999997</v>
      </c>
      <c r="G132" s="18">
        <v>110.374461</v>
      </c>
      <c r="H132" s="18">
        <v>55.682044000000005</v>
      </c>
      <c r="I132" s="18">
        <v>1.2674669999999999</v>
      </c>
      <c r="J132" s="18">
        <v>71.803989999999999</v>
      </c>
      <c r="K132" s="18">
        <v>4.1524529999999995</v>
      </c>
      <c r="L132" s="18">
        <v>7.3787649999999996</v>
      </c>
      <c r="M132" s="18">
        <v>2.6122350000000001</v>
      </c>
      <c r="N132" s="18">
        <v>3.2260720000000003</v>
      </c>
      <c r="O132" s="18">
        <v>23.707083000000001</v>
      </c>
      <c r="P132" s="18">
        <v>38.895918999999999</v>
      </c>
      <c r="Q132" s="18">
        <v>683.84841899999981</v>
      </c>
      <c r="R132" s="18">
        <v>555.34671200000003</v>
      </c>
      <c r="S132" s="18">
        <v>1.207837</v>
      </c>
      <c r="U132" s="30" t="s">
        <v>542</v>
      </c>
    </row>
    <row r="133" spans="1:21">
      <c r="B133" s="30" t="s">
        <v>343</v>
      </c>
      <c r="C133" s="18">
        <v>13.845265999999999</v>
      </c>
      <c r="D133" s="18">
        <v>39.382331999999998</v>
      </c>
      <c r="E133" s="18">
        <v>16.682260999999997</v>
      </c>
      <c r="F133" s="18">
        <v>224.65197899999998</v>
      </c>
      <c r="G133" s="18">
        <v>104.02682799999999</v>
      </c>
      <c r="H133" s="18">
        <v>42.785451000000002</v>
      </c>
      <c r="I133" s="18">
        <v>1.2861359999999999</v>
      </c>
      <c r="J133" s="18">
        <v>66.056249000000008</v>
      </c>
      <c r="K133" s="18">
        <v>3.8697569999999999</v>
      </c>
      <c r="L133" s="18">
        <v>8.234273</v>
      </c>
      <c r="M133" s="18">
        <v>2.0230679999999999</v>
      </c>
      <c r="N133" s="18">
        <v>1.482173</v>
      </c>
      <c r="O133" s="18">
        <v>25.970320000000001</v>
      </c>
      <c r="P133" s="18">
        <v>40.011617000000001</v>
      </c>
      <c r="Q133" s="18">
        <v>641.42928400000005</v>
      </c>
      <c r="R133" s="18">
        <v>597.80571699999996</v>
      </c>
      <c r="S133" s="18">
        <v>1.40428</v>
      </c>
      <c r="U133" s="30" t="s">
        <v>543</v>
      </c>
    </row>
    <row r="134" spans="1:21">
      <c r="B134" s="30" t="s">
        <v>344</v>
      </c>
      <c r="C134" s="18">
        <v>17.318743999999999</v>
      </c>
      <c r="D134" s="18">
        <v>45.089348000000001</v>
      </c>
      <c r="E134" s="18">
        <v>19.380965</v>
      </c>
      <c r="F134" s="18">
        <v>232.07330500000003</v>
      </c>
      <c r="G134" s="18">
        <v>118.52916099999999</v>
      </c>
      <c r="H134" s="18">
        <v>47.086665999999994</v>
      </c>
      <c r="I134" s="18">
        <v>1.2257480000000001</v>
      </c>
      <c r="J134" s="18">
        <v>75.916692000000012</v>
      </c>
      <c r="K134" s="18">
        <v>5.3598180000000006</v>
      </c>
      <c r="L134" s="18">
        <v>8.6740919999999999</v>
      </c>
      <c r="M134" s="18">
        <v>2.8323269999999998</v>
      </c>
      <c r="N134" s="18">
        <v>3.2549650000000003</v>
      </c>
      <c r="O134" s="18">
        <v>25.070396000000002</v>
      </c>
      <c r="P134" s="18">
        <v>42.384158999999997</v>
      </c>
      <c r="Q134" s="18">
        <v>669.29155199999991</v>
      </c>
      <c r="R134" s="18">
        <v>621.08041500000013</v>
      </c>
      <c r="S134" s="18">
        <v>1.7097420000000001</v>
      </c>
      <c r="U134" s="30" t="s">
        <v>544</v>
      </c>
    </row>
    <row r="135" spans="1:21">
      <c r="B135" s="30" t="s">
        <v>345</v>
      </c>
      <c r="C135" s="18">
        <v>14.933960000000001</v>
      </c>
      <c r="D135" s="18">
        <v>36.802871999999994</v>
      </c>
      <c r="E135" s="18">
        <v>19.590240999999999</v>
      </c>
      <c r="F135" s="18">
        <v>208.52093700000003</v>
      </c>
      <c r="G135" s="18">
        <v>100.82876099999999</v>
      </c>
      <c r="H135" s="18">
        <v>43.420749000000001</v>
      </c>
      <c r="I135" s="18">
        <v>1.019142</v>
      </c>
      <c r="J135" s="18">
        <v>66.221969000000001</v>
      </c>
      <c r="K135" s="18">
        <v>4.6043319999999994</v>
      </c>
      <c r="L135" s="18">
        <v>6.1311970000000002</v>
      </c>
      <c r="M135" s="18">
        <v>2.6495440000000001</v>
      </c>
      <c r="N135" s="18">
        <v>2.2436920000000002</v>
      </c>
      <c r="O135" s="18">
        <v>22.063941</v>
      </c>
      <c r="P135" s="18">
        <v>40.362333999999997</v>
      </c>
      <c r="Q135" s="18">
        <v>576.57561300000009</v>
      </c>
      <c r="R135" s="18">
        <v>540.5776249999999</v>
      </c>
      <c r="S135" s="18">
        <v>1.16028</v>
      </c>
      <c r="U135" s="30" t="s">
        <v>545</v>
      </c>
    </row>
    <row r="136" spans="1:21">
      <c r="B136" s="30" t="s">
        <v>346</v>
      </c>
      <c r="C136" s="18">
        <v>19.755837999999997</v>
      </c>
      <c r="D136" s="18">
        <v>48.367883999999989</v>
      </c>
      <c r="E136" s="18">
        <v>16.957639000000004</v>
      </c>
      <c r="F136" s="18">
        <v>235.00073499999996</v>
      </c>
      <c r="G136" s="18">
        <v>120.686245</v>
      </c>
      <c r="H136" s="18">
        <v>45.719867000000001</v>
      </c>
      <c r="I136" s="18">
        <v>1.52505</v>
      </c>
      <c r="J136" s="18">
        <v>74.196100999999999</v>
      </c>
      <c r="K136" s="18">
        <v>4.1956620000000004</v>
      </c>
      <c r="L136" s="18">
        <v>8.7152890000000003</v>
      </c>
      <c r="M136" s="18">
        <v>2.175414</v>
      </c>
      <c r="N136" s="18">
        <v>2.2178949999999999</v>
      </c>
      <c r="O136" s="18">
        <v>24.953099000000002</v>
      </c>
      <c r="P136" s="18">
        <v>41.375668999999995</v>
      </c>
      <c r="Q136" s="18">
        <v>641.50903200000016</v>
      </c>
      <c r="R136" s="18">
        <v>587.96222099999977</v>
      </c>
      <c r="S136" s="18">
        <v>1.3134429999999999</v>
      </c>
      <c r="U136" s="30" t="s">
        <v>546</v>
      </c>
    </row>
    <row r="137" spans="1:21">
      <c r="B137" s="30" t="s">
        <v>347</v>
      </c>
      <c r="C137" s="18">
        <v>15.979118</v>
      </c>
      <c r="D137" s="18">
        <v>32.694727999999998</v>
      </c>
      <c r="E137" s="18">
        <v>15.665400999999999</v>
      </c>
      <c r="F137" s="18">
        <v>159.92429599999997</v>
      </c>
      <c r="G137" s="18">
        <v>82.694876999999991</v>
      </c>
      <c r="H137" s="18">
        <v>29.296685</v>
      </c>
      <c r="I137" s="18">
        <v>0.58292699999999997</v>
      </c>
      <c r="J137" s="18">
        <v>39.811160000000001</v>
      </c>
      <c r="K137" s="18">
        <v>2.6808959999999997</v>
      </c>
      <c r="L137" s="18">
        <v>7.4305979999999998</v>
      </c>
      <c r="M137" s="18">
        <v>1.1001559999999999</v>
      </c>
      <c r="N137" s="18">
        <v>1.9068190000000003</v>
      </c>
      <c r="O137" s="18">
        <v>16.182976999999998</v>
      </c>
      <c r="P137" s="18">
        <v>25.778502</v>
      </c>
      <c r="Q137" s="18">
        <v>460.6500319999999</v>
      </c>
      <c r="R137" s="18">
        <v>499.95514400000013</v>
      </c>
      <c r="S137" s="18">
        <v>1.041331</v>
      </c>
      <c r="U137" s="30" t="s">
        <v>547</v>
      </c>
    </row>
    <row r="138" spans="1:21">
      <c r="B138" s="30" t="s">
        <v>348</v>
      </c>
      <c r="C138" s="18">
        <v>16.502918999999999</v>
      </c>
      <c r="D138" s="18">
        <v>37.107671000000003</v>
      </c>
      <c r="E138" s="18">
        <v>22.407323999999999</v>
      </c>
      <c r="F138" s="18">
        <v>195.61547899999999</v>
      </c>
      <c r="G138" s="18">
        <v>106.95474199999998</v>
      </c>
      <c r="H138" s="18">
        <v>37.858465000000002</v>
      </c>
      <c r="I138" s="18">
        <v>1.368452</v>
      </c>
      <c r="J138" s="18">
        <v>66.189980000000006</v>
      </c>
      <c r="K138" s="18">
        <v>4.5074620000000003</v>
      </c>
      <c r="L138" s="18">
        <v>4.5450739999999996</v>
      </c>
      <c r="M138" s="18">
        <v>2.1221930000000002</v>
      </c>
      <c r="N138" s="18">
        <v>2.3453620000000006</v>
      </c>
      <c r="O138" s="18">
        <v>21.397113000000001</v>
      </c>
      <c r="P138" s="18">
        <v>39.737299</v>
      </c>
      <c r="Q138" s="18">
        <v>611.92510100000004</v>
      </c>
      <c r="R138" s="18">
        <v>592.2899470000001</v>
      </c>
      <c r="S138" s="18">
        <v>1.0948610000000001</v>
      </c>
      <c r="U138" s="30" t="s">
        <v>548</v>
      </c>
    </row>
    <row r="139" spans="1:21">
      <c r="B139" s="30" t="s">
        <v>349</v>
      </c>
      <c r="C139" s="18">
        <v>18.998884</v>
      </c>
      <c r="D139" s="18">
        <v>41.657608000000003</v>
      </c>
      <c r="E139" s="18">
        <v>30.743511000000002</v>
      </c>
      <c r="F139" s="18">
        <v>183.01152900000002</v>
      </c>
      <c r="G139" s="18">
        <v>122.100121</v>
      </c>
      <c r="H139" s="18">
        <v>49.08954</v>
      </c>
      <c r="I139" s="18">
        <v>1.5288030000000001</v>
      </c>
      <c r="J139" s="18">
        <v>70.342089999999999</v>
      </c>
      <c r="K139" s="18">
        <v>4.9055740000000005</v>
      </c>
      <c r="L139" s="18">
        <v>8.3282489999999996</v>
      </c>
      <c r="M139" s="18">
        <v>2.975625</v>
      </c>
      <c r="N139" s="18">
        <v>2.9125559999999999</v>
      </c>
      <c r="O139" s="18">
        <v>24.738427000000001</v>
      </c>
      <c r="P139" s="18">
        <v>43.325536999999997</v>
      </c>
      <c r="Q139" s="18">
        <v>689.19286899999997</v>
      </c>
      <c r="R139" s="18">
        <v>679.55468599999995</v>
      </c>
      <c r="S139" s="18">
        <v>1.4368130000000001</v>
      </c>
      <c r="U139" s="30" t="s">
        <v>549</v>
      </c>
    </row>
    <row r="140" spans="1:21">
      <c r="B140" s="30" t="s">
        <v>350</v>
      </c>
      <c r="C140" s="18">
        <v>16.453574</v>
      </c>
      <c r="D140" s="18">
        <v>40.375247999999999</v>
      </c>
      <c r="E140" s="18">
        <v>23.710974999999998</v>
      </c>
      <c r="F140" s="18">
        <v>189.36571300000003</v>
      </c>
      <c r="G140" s="18">
        <v>105.60810499999999</v>
      </c>
      <c r="H140" s="18">
        <v>41.003858000000001</v>
      </c>
      <c r="I140" s="18">
        <v>1.0537270000000001</v>
      </c>
      <c r="J140" s="18">
        <v>66.348612000000003</v>
      </c>
      <c r="K140" s="18">
        <v>3.1704369999999997</v>
      </c>
      <c r="L140" s="18">
        <v>5.6456400000000002</v>
      </c>
      <c r="M140" s="18">
        <v>2.2555399999999999</v>
      </c>
      <c r="N140" s="18">
        <v>2.7630110000000005</v>
      </c>
      <c r="O140" s="18">
        <v>23.300718</v>
      </c>
      <c r="P140" s="18">
        <v>40.345979000000007</v>
      </c>
      <c r="Q140" s="18">
        <v>601.06923699999993</v>
      </c>
      <c r="R140" s="18">
        <v>667.37615700000003</v>
      </c>
      <c r="S140" s="18">
        <v>1.597308</v>
      </c>
      <c r="U140" s="30" t="s">
        <v>550</v>
      </c>
    </row>
    <row r="141" spans="1:21">
      <c r="B141" s="30" t="s">
        <v>351</v>
      </c>
      <c r="C141" s="18">
        <v>17.875723000000001</v>
      </c>
      <c r="D141" s="18">
        <v>35.299005000000001</v>
      </c>
      <c r="E141" s="18">
        <v>17.585082999999997</v>
      </c>
      <c r="F141" s="18">
        <v>146.04973200000001</v>
      </c>
      <c r="G141" s="18">
        <v>102.74576999999999</v>
      </c>
      <c r="H141" s="18">
        <v>32.324226000000003</v>
      </c>
      <c r="I141" s="18">
        <v>1.1838310000000001</v>
      </c>
      <c r="J141" s="18">
        <v>54.421853999999996</v>
      </c>
      <c r="K141" s="18">
        <v>2.909084</v>
      </c>
      <c r="L141" s="18">
        <v>6.9833809999999996</v>
      </c>
      <c r="M141" s="18">
        <v>1.2613020000000001</v>
      </c>
      <c r="N141" s="18">
        <v>1.712056</v>
      </c>
      <c r="O141" s="18">
        <v>20.880195999999998</v>
      </c>
      <c r="P141" s="18">
        <v>32.496493999999998</v>
      </c>
      <c r="Q141" s="18">
        <v>613.17778799999985</v>
      </c>
      <c r="R141" s="18">
        <v>552.58651800000007</v>
      </c>
      <c r="S141" s="18">
        <v>1.3301919999999998</v>
      </c>
      <c r="U141" s="30" t="s">
        <v>551</v>
      </c>
    </row>
    <row r="142" spans="1:21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31"/>
      <c r="Q142" s="31"/>
      <c r="R142" s="31"/>
      <c r="S142" s="31"/>
    </row>
    <row r="143" spans="1:21">
      <c r="A143" s="167">
        <v>2020</v>
      </c>
      <c r="B143" s="30" t="s">
        <v>340</v>
      </c>
      <c r="C143" s="18">
        <v>18.417165000000001</v>
      </c>
      <c r="D143" s="18">
        <v>38.271895000000001</v>
      </c>
      <c r="E143" s="18">
        <v>24.432061999999998</v>
      </c>
      <c r="F143" s="18">
        <v>204.57377200000002</v>
      </c>
      <c r="G143" s="18">
        <v>97.471001999999984</v>
      </c>
      <c r="H143" s="18">
        <v>40.505955</v>
      </c>
      <c r="I143" s="18">
        <v>1.403438</v>
      </c>
      <c r="J143" s="18">
        <v>66.564832999999993</v>
      </c>
      <c r="K143" s="18">
        <v>3.8881459999999999</v>
      </c>
      <c r="L143" s="18">
        <v>5.1023570000000005</v>
      </c>
      <c r="M143" s="18">
        <v>0.98137799999999997</v>
      </c>
      <c r="N143" s="18">
        <v>2.1240170000000003</v>
      </c>
      <c r="O143" s="18">
        <v>20.915438000000002</v>
      </c>
      <c r="P143" s="18">
        <v>38.922643000000001</v>
      </c>
      <c r="Q143" s="18">
        <v>565.69418799999983</v>
      </c>
      <c r="R143" s="18">
        <v>618.36696399999983</v>
      </c>
      <c r="S143" s="18">
        <v>1.3910879999999999</v>
      </c>
      <c r="T143" s="167">
        <v>2020</v>
      </c>
      <c r="U143" s="30" t="s">
        <v>540</v>
      </c>
    </row>
    <row r="144" spans="1:21">
      <c r="B144" s="30" t="s">
        <v>341</v>
      </c>
      <c r="C144" s="18">
        <v>14.605719000000001</v>
      </c>
      <c r="D144" s="18">
        <v>37.374366999999999</v>
      </c>
      <c r="E144" s="18">
        <v>12.804439</v>
      </c>
      <c r="F144" s="18">
        <v>186.87260799999996</v>
      </c>
      <c r="G144" s="18">
        <v>109.28803400000001</v>
      </c>
      <c r="H144" s="18">
        <v>43.033543999999999</v>
      </c>
      <c r="I144" s="18">
        <v>1.5529789999999999</v>
      </c>
      <c r="J144" s="18">
        <v>65.688355000000001</v>
      </c>
      <c r="K144" s="18">
        <v>3.4822670000000002</v>
      </c>
      <c r="L144" s="18">
        <v>8.1365099999999995</v>
      </c>
      <c r="M144" s="18">
        <v>1.3416600000000001</v>
      </c>
      <c r="N144" s="18">
        <v>1.7632400000000001</v>
      </c>
      <c r="O144" s="18">
        <v>21.941224000000002</v>
      </c>
      <c r="P144" s="18">
        <v>38.065761999999999</v>
      </c>
      <c r="Q144" s="18">
        <v>525.09420199999988</v>
      </c>
      <c r="R144" s="18">
        <v>563.84763999999996</v>
      </c>
      <c r="S144" s="18">
        <v>1.358004</v>
      </c>
      <c r="U144" s="30" t="s">
        <v>541</v>
      </c>
    </row>
    <row r="145" spans="1:21">
      <c r="B145" s="30" t="s">
        <v>342</v>
      </c>
      <c r="C145" s="18">
        <v>16.498753999999998</v>
      </c>
      <c r="D145" s="18">
        <v>39.05885</v>
      </c>
      <c r="E145" s="18">
        <v>24.614236000000002</v>
      </c>
      <c r="F145" s="18">
        <v>208.84482699999998</v>
      </c>
      <c r="G145" s="18">
        <v>95.391154999999998</v>
      </c>
      <c r="H145" s="18">
        <v>42.465259000000003</v>
      </c>
      <c r="I145" s="18">
        <v>1.5982509999999999</v>
      </c>
      <c r="J145" s="18">
        <v>69.328759000000005</v>
      </c>
      <c r="K145" s="18">
        <v>3.242245</v>
      </c>
      <c r="L145" s="18">
        <v>6.5442920000000004</v>
      </c>
      <c r="M145" s="18">
        <v>3.3975930000000001</v>
      </c>
      <c r="N145" s="18">
        <v>2.8032320000000004</v>
      </c>
      <c r="O145" s="18">
        <v>19.961776999999998</v>
      </c>
      <c r="P145" s="18">
        <v>33.987626999999996</v>
      </c>
      <c r="Q145" s="18">
        <v>513.61523299999999</v>
      </c>
      <c r="R145" s="18">
        <v>522.85431300000005</v>
      </c>
      <c r="S145" s="18">
        <v>1.24644</v>
      </c>
      <c r="U145" s="30" t="s">
        <v>542</v>
      </c>
    </row>
    <row r="146" spans="1:21">
      <c r="B146" s="30" t="s">
        <v>343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U146" s="30" t="s">
        <v>543</v>
      </c>
    </row>
    <row r="147" spans="1:21">
      <c r="B147" s="30" t="s">
        <v>344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U147" s="30" t="s">
        <v>544</v>
      </c>
    </row>
    <row r="148" spans="1:21">
      <c r="B148" s="30" t="s">
        <v>345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U148" s="30" t="s">
        <v>545</v>
      </c>
    </row>
    <row r="149" spans="1:21">
      <c r="B149" s="30" t="s">
        <v>346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U149" s="30" t="s">
        <v>546</v>
      </c>
    </row>
    <row r="150" spans="1:21">
      <c r="B150" s="30" t="s">
        <v>347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U150" s="30" t="s">
        <v>547</v>
      </c>
    </row>
    <row r="151" spans="1:21">
      <c r="B151" s="30" t="s">
        <v>348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U151" s="30" t="s">
        <v>548</v>
      </c>
    </row>
    <row r="152" spans="1:21">
      <c r="B152" s="30" t="s">
        <v>349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U152" s="30" t="s">
        <v>549</v>
      </c>
    </row>
    <row r="153" spans="1:21">
      <c r="B153" s="30" t="s">
        <v>350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U153" s="30" t="s">
        <v>550</v>
      </c>
    </row>
    <row r="154" spans="1:21">
      <c r="B154" s="30" t="s">
        <v>351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U154" s="30" t="s">
        <v>551</v>
      </c>
    </row>
    <row r="155" spans="1:2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31"/>
      <c r="Q155" s="31"/>
      <c r="R155" s="31"/>
      <c r="S155" s="31"/>
    </row>
    <row r="156" spans="1:2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2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21" s="20" customFormat="1" ht="21" customHeight="1" thickBot="1">
      <c r="A158" s="260" t="s">
        <v>626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174"/>
      <c r="S158" s="174"/>
      <c r="T158" s="174"/>
      <c r="U158" s="174"/>
    </row>
    <row r="159" spans="1:21" s="17" customFormat="1" ht="11.25" customHeight="1" thickBot="1">
      <c r="A159" s="224" t="s">
        <v>162</v>
      </c>
      <c r="B159" s="224" t="s">
        <v>163</v>
      </c>
      <c r="C159" s="257" t="s">
        <v>579</v>
      </c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9"/>
      <c r="P159" s="224" t="s">
        <v>537</v>
      </c>
      <c r="Q159" s="224" t="s">
        <v>524</v>
      </c>
    </row>
    <row r="160" spans="1:21" ht="20.25" customHeight="1" thickBot="1">
      <c r="A160" s="225"/>
      <c r="B160" s="225"/>
      <c r="C160" s="93">
        <v>87</v>
      </c>
      <c r="D160" s="93">
        <v>88</v>
      </c>
      <c r="E160" s="93">
        <v>89</v>
      </c>
      <c r="F160" s="93">
        <v>90</v>
      </c>
      <c r="G160" s="93">
        <v>91</v>
      </c>
      <c r="H160" s="93">
        <v>92</v>
      </c>
      <c r="I160" s="93">
        <v>93</v>
      </c>
      <c r="J160" s="93">
        <v>94</v>
      </c>
      <c r="K160" s="93">
        <v>95</v>
      </c>
      <c r="L160" s="93">
        <v>96</v>
      </c>
      <c r="M160" s="93">
        <v>97</v>
      </c>
      <c r="N160" s="93">
        <v>98</v>
      </c>
      <c r="O160" s="93">
        <v>99</v>
      </c>
      <c r="P160" s="225"/>
      <c r="Q160" s="225"/>
      <c r="T160" s="30"/>
    </row>
    <row r="161" spans="1:17">
      <c r="A161" s="167">
        <v>2019</v>
      </c>
      <c r="B161" s="30" t="s">
        <v>340</v>
      </c>
      <c r="C161" s="18">
        <v>777.51920700000005</v>
      </c>
      <c r="D161" s="18">
        <v>296.20289099999997</v>
      </c>
      <c r="E161" s="18">
        <v>1.040292</v>
      </c>
      <c r="F161" s="18">
        <v>127.75487700000001</v>
      </c>
      <c r="G161" s="18">
        <v>20.887384000000001</v>
      </c>
      <c r="H161" s="18">
        <v>2.441643</v>
      </c>
      <c r="I161" s="18">
        <v>4.686598</v>
      </c>
      <c r="J161" s="18">
        <v>97.950699</v>
      </c>
      <c r="K161" s="18">
        <v>26.659155000000002</v>
      </c>
      <c r="L161" s="18">
        <v>24.659592000000004</v>
      </c>
      <c r="M161" s="18">
        <v>0.96309099999999992</v>
      </c>
      <c r="N161" s="18">
        <v>0</v>
      </c>
      <c r="O161" s="18">
        <v>0</v>
      </c>
      <c r="P161" s="167">
        <v>2019</v>
      </c>
      <c r="Q161" s="30" t="s">
        <v>540</v>
      </c>
    </row>
    <row r="162" spans="1:17">
      <c r="B162" s="30" t="s">
        <v>341</v>
      </c>
      <c r="C162" s="18">
        <v>833.33177499999988</v>
      </c>
      <c r="D162" s="18">
        <v>86.638296999999994</v>
      </c>
      <c r="E162" s="18">
        <v>2.7899690000000001</v>
      </c>
      <c r="F162" s="18">
        <v>132.03635</v>
      </c>
      <c r="G162" s="18">
        <v>15.561251</v>
      </c>
      <c r="H162" s="18">
        <v>2.341202</v>
      </c>
      <c r="I162" s="18">
        <v>2.3712629999999999</v>
      </c>
      <c r="J162" s="18">
        <v>99.256836000000007</v>
      </c>
      <c r="K162" s="18">
        <v>26.09348</v>
      </c>
      <c r="L162" s="18">
        <v>20.550507</v>
      </c>
      <c r="M162" s="18">
        <v>0.86982599999999999</v>
      </c>
      <c r="N162" s="18">
        <v>0</v>
      </c>
      <c r="O162" s="18">
        <v>0</v>
      </c>
      <c r="P162" s="28"/>
      <c r="Q162" s="30" t="s">
        <v>541</v>
      </c>
    </row>
    <row r="163" spans="1:17">
      <c r="B163" s="30" t="s">
        <v>342</v>
      </c>
      <c r="C163" s="18">
        <v>918.89226399999995</v>
      </c>
      <c r="D163" s="18">
        <v>320.18309500000004</v>
      </c>
      <c r="E163" s="18">
        <v>1.254419</v>
      </c>
      <c r="F163" s="18">
        <v>151.52852000000001</v>
      </c>
      <c r="G163" s="18">
        <v>15.085582</v>
      </c>
      <c r="H163" s="18">
        <v>2.3576980000000001</v>
      </c>
      <c r="I163" s="18">
        <v>3.0953469999999998</v>
      </c>
      <c r="J163" s="18">
        <v>101.981639</v>
      </c>
      <c r="K163" s="18">
        <v>28.687651000000002</v>
      </c>
      <c r="L163" s="18">
        <v>23.537506999999998</v>
      </c>
      <c r="M163" s="18">
        <v>0.56269599999999997</v>
      </c>
      <c r="N163" s="18">
        <v>0</v>
      </c>
      <c r="O163" s="18">
        <v>0</v>
      </c>
      <c r="P163" s="28"/>
      <c r="Q163" s="30" t="s">
        <v>542</v>
      </c>
    </row>
    <row r="164" spans="1:17">
      <c r="B164" s="30" t="s">
        <v>343</v>
      </c>
      <c r="C164" s="18">
        <v>834.47782100000006</v>
      </c>
      <c r="D164" s="18">
        <v>271.24174799999997</v>
      </c>
      <c r="E164" s="18">
        <v>3.7545190000000002</v>
      </c>
      <c r="F164" s="18">
        <v>132.85237899999998</v>
      </c>
      <c r="G164" s="18">
        <v>17.602482000000002</v>
      </c>
      <c r="H164" s="18">
        <v>2.4179740000000001</v>
      </c>
      <c r="I164" s="18">
        <v>2.9109780000000001</v>
      </c>
      <c r="J164" s="18">
        <v>93.859614000000008</v>
      </c>
      <c r="K164" s="18">
        <v>26.39385</v>
      </c>
      <c r="L164" s="18">
        <v>21.560938</v>
      </c>
      <c r="M164" s="18">
        <v>0.65894299999999983</v>
      </c>
      <c r="N164" s="18">
        <v>0</v>
      </c>
      <c r="O164" s="18">
        <v>0</v>
      </c>
      <c r="P164" s="28"/>
      <c r="Q164" s="30" t="s">
        <v>543</v>
      </c>
    </row>
    <row r="165" spans="1:17">
      <c r="B165" s="30" t="s">
        <v>344</v>
      </c>
      <c r="C165" s="18">
        <v>924.13966699999992</v>
      </c>
      <c r="D165" s="18">
        <v>250.67156999999997</v>
      </c>
      <c r="E165" s="18">
        <v>9.1311990000000005</v>
      </c>
      <c r="F165" s="18">
        <v>144.922303</v>
      </c>
      <c r="G165" s="18">
        <v>18.192510000000002</v>
      </c>
      <c r="H165" s="18">
        <v>2.6240950000000001</v>
      </c>
      <c r="I165" s="18">
        <v>3.0070949999999996</v>
      </c>
      <c r="J165" s="18">
        <v>110.126676</v>
      </c>
      <c r="K165" s="18">
        <v>28.311385000000001</v>
      </c>
      <c r="L165" s="18">
        <v>26.010111999999999</v>
      </c>
      <c r="M165" s="18">
        <v>2.5992790000000001</v>
      </c>
      <c r="N165" s="18">
        <v>0</v>
      </c>
      <c r="O165" s="18">
        <v>0</v>
      </c>
      <c r="P165" s="28"/>
      <c r="Q165" s="30" t="s">
        <v>544</v>
      </c>
    </row>
    <row r="166" spans="1:17">
      <c r="B166" s="30" t="s">
        <v>345</v>
      </c>
      <c r="C166" s="18">
        <v>827.1543089999999</v>
      </c>
      <c r="D166" s="18">
        <v>398.03637100000003</v>
      </c>
      <c r="E166" s="18">
        <v>10.713032</v>
      </c>
      <c r="F166" s="18">
        <v>127.05693100000001</v>
      </c>
      <c r="G166" s="18">
        <v>19.278209</v>
      </c>
      <c r="H166" s="18">
        <v>2.6210560000000003</v>
      </c>
      <c r="I166" s="18">
        <v>3.267811</v>
      </c>
      <c r="J166" s="18">
        <v>95.051545000000019</v>
      </c>
      <c r="K166" s="18">
        <v>27.236918000000003</v>
      </c>
      <c r="L166" s="18">
        <v>24.461663000000001</v>
      </c>
      <c r="M166" s="18">
        <v>0.58677999999999997</v>
      </c>
      <c r="N166" s="18">
        <v>0</v>
      </c>
      <c r="O166" s="18">
        <v>0</v>
      </c>
      <c r="P166" s="28"/>
      <c r="Q166" s="30" t="s">
        <v>545</v>
      </c>
    </row>
    <row r="167" spans="1:17">
      <c r="B167" s="30" t="s">
        <v>346</v>
      </c>
      <c r="C167" s="18">
        <v>815.07293400000003</v>
      </c>
      <c r="D167" s="18">
        <v>297.29369400000002</v>
      </c>
      <c r="E167" s="18">
        <v>8.7859609999999986</v>
      </c>
      <c r="F167" s="18">
        <v>137.415592</v>
      </c>
      <c r="G167" s="18">
        <v>18.468995</v>
      </c>
      <c r="H167" s="18">
        <v>2.8694989999999998</v>
      </c>
      <c r="I167" s="18">
        <v>3.7577879999999997</v>
      </c>
      <c r="J167" s="18">
        <v>111.73314900000001</v>
      </c>
      <c r="K167" s="18">
        <v>27.311015000000001</v>
      </c>
      <c r="L167" s="18">
        <v>25.678975999999999</v>
      </c>
      <c r="M167" s="18">
        <v>1.3977070000000003</v>
      </c>
      <c r="N167" s="18">
        <v>0</v>
      </c>
      <c r="O167" s="18">
        <v>0</v>
      </c>
      <c r="P167" s="28"/>
      <c r="Q167" s="30" t="s">
        <v>546</v>
      </c>
    </row>
    <row r="168" spans="1:17">
      <c r="B168" s="30" t="s">
        <v>347</v>
      </c>
      <c r="C168" s="18">
        <v>567.20164299999999</v>
      </c>
      <c r="D168" s="18">
        <v>166.37170299999997</v>
      </c>
      <c r="E168" s="18">
        <v>9.9292660000000001</v>
      </c>
      <c r="F168" s="18">
        <v>106.93737200000001</v>
      </c>
      <c r="G168" s="18">
        <v>16.468361999999999</v>
      </c>
      <c r="H168" s="18">
        <v>2.5129630000000001</v>
      </c>
      <c r="I168" s="18">
        <v>1.6974299999999998</v>
      </c>
      <c r="J168" s="18">
        <v>80.998533000000009</v>
      </c>
      <c r="K168" s="18">
        <v>27.489183999999998</v>
      </c>
      <c r="L168" s="18">
        <v>23.458615000000002</v>
      </c>
      <c r="M168" s="18">
        <v>1.3725890000000003</v>
      </c>
      <c r="N168" s="18">
        <v>0</v>
      </c>
      <c r="O168" s="18">
        <v>0</v>
      </c>
      <c r="P168" s="28"/>
      <c r="Q168" s="30" t="s">
        <v>547</v>
      </c>
    </row>
    <row r="169" spans="1:17">
      <c r="B169" s="30" t="s">
        <v>348</v>
      </c>
      <c r="C169" s="18">
        <v>821.69077000000004</v>
      </c>
      <c r="D169" s="18">
        <v>191.900577</v>
      </c>
      <c r="E169" s="18">
        <v>1.7439260000000001</v>
      </c>
      <c r="F169" s="18">
        <v>128.33031399999999</v>
      </c>
      <c r="G169" s="18">
        <v>18.519353000000002</v>
      </c>
      <c r="H169" s="18">
        <v>3.3747659999999997</v>
      </c>
      <c r="I169" s="18">
        <v>3.5582690000000001</v>
      </c>
      <c r="J169" s="18">
        <v>105.05351499999999</v>
      </c>
      <c r="K169" s="18">
        <v>53.129279999999994</v>
      </c>
      <c r="L169" s="18">
        <v>25.115154</v>
      </c>
      <c r="M169" s="18">
        <v>0.56884899999999994</v>
      </c>
      <c r="N169" s="18">
        <v>0</v>
      </c>
      <c r="O169" s="18">
        <v>0</v>
      </c>
      <c r="P169" s="28"/>
      <c r="Q169" s="30" t="s">
        <v>548</v>
      </c>
    </row>
    <row r="170" spans="1:17">
      <c r="B170" s="30" t="s">
        <v>349</v>
      </c>
      <c r="C170" s="18">
        <v>932.34585800000002</v>
      </c>
      <c r="D170" s="18">
        <v>130.84849700000001</v>
      </c>
      <c r="E170" s="18">
        <v>0.71691899999999997</v>
      </c>
      <c r="F170" s="18">
        <v>148.44002699999999</v>
      </c>
      <c r="G170" s="18">
        <v>21.827799000000002</v>
      </c>
      <c r="H170" s="18">
        <v>4.2228760000000003</v>
      </c>
      <c r="I170" s="18">
        <v>6.6386269999999996</v>
      </c>
      <c r="J170" s="18">
        <v>113.10764399999999</v>
      </c>
      <c r="K170" s="18">
        <v>66.184812999999991</v>
      </c>
      <c r="L170" s="18">
        <v>25.712206999999999</v>
      </c>
      <c r="M170" s="18">
        <v>1.420269</v>
      </c>
      <c r="N170" s="18">
        <v>0</v>
      </c>
      <c r="O170" s="18">
        <v>0</v>
      </c>
      <c r="P170" s="28"/>
      <c r="Q170" s="30" t="s">
        <v>549</v>
      </c>
    </row>
    <row r="171" spans="1:17">
      <c r="B171" s="30" t="s">
        <v>350</v>
      </c>
      <c r="C171" s="18">
        <v>836.99976600000002</v>
      </c>
      <c r="D171" s="18">
        <v>502.25231600000001</v>
      </c>
      <c r="E171" s="18">
        <v>4.321599</v>
      </c>
      <c r="F171" s="18">
        <v>140.23267100000001</v>
      </c>
      <c r="G171" s="18">
        <v>28.622610999999999</v>
      </c>
      <c r="H171" s="18">
        <v>3.9055009999999997</v>
      </c>
      <c r="I171" s="18">
        <v>3.3656329999999999</v>
      </c>
      <c r="J171" s="18">
        <v>105.01691600000001</v>
      </c>
      <c r="K171" s="18">
        <v>57.048285</v>
      </c>
      <c r="L171" s="18">
        <v>24.265964999999998</v>
      </c>
      <c r="M171" s="18">
        <v>3.0057170000000002</v>
      </c>
      <c r="N171" s="18">
        <v>0</v>
      </c>
      <c r="O171" s="18">
        <v>0</v>
      </c>
      <c r="P171" s="28"/>
      <c r="Q171" s="30" t="s">
        <v>550</v>
      </c>
    </row>
    <row r="172" spans="1:17">
      <c r="B172" s="30" t="s">
        <v>351</v>
      </c>
      <c r="C172" s="18">
        <v>768.82409900000005</v>
      </c>
      <c r="D172" s="18">
        <v>34.223677000000002</v>
      </c>
      <c r="E172" s="18">
        <v>1.5739700000000001</v>
      </c>
      <c r="F172" s="18">
        <v>149.06585200000001</v>
      </c>
      <c r="G172" s="18">
        <v>14.082651</v>
      </c>
      <c r="H172" s="18">
        <v>3.9819529999999999</v>
      </c>
      <c r="I172" s="18">
        <v>3.7035649999999998</v>
      </c>
      <c r="J172" s="18">
        <v>99.360342000000017</v>
      </c>
      <c r="K172" s="18">
        <v>36.158620999999997</v>
      </c>
      <c r="L172" s="18">
        <v>25.826484999999998</v>
      </c>
      <c r="M172" s="18">
        <v>1.441039</v>
      </c>
      <c r="N172" s="18">
        <v>0</v>
      </c>
      <c r="O172" s="18">
        <v>0</v>
      </c>
      <c r="P172" s="28"/>
      <c r="Q172" s="30" t="s">
        <v>551</v>
      </c>
    </row>
    <row r="173" spans="1:17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28"/>
    </row>
    <row r="174" spans="1:17">
      <c r="A174" s="167">
        <v>2020</v>
      </c>
      <c r="B174" s="30" t="s">
        <v>340</v>
      </c>
      <c r="C174" s="18">
        <v>784.68077999999991</v>
      </c>
      <c r="D174" s="18">
        <v>102.52806500000001</v>
      </c>
      <c r="E174" s="18">
        <v>0.90096999999999994</v>
      </c>
      <c r="F174" s="18">
        <v>130.53202900000002</v>
      </c>
      <c r="G174" s="18">
        <v>19.286486</v>
      </c>
      <c r="H174" s="18">
        <v>3.2235329999999998</v>
      </c>
      <c r="I174" s="18">
        <v>4.5357450000000004</v>
      </c>
      <c r="J174" s="18">
        <v>113.54598399999999</v>
      </c>
      <c r="K174" s="18">
        <v>26.482931000000001</v>
      </c>
      <c r="L174" s="18">
        <v>24.493383000000001</v>
      </c>
      <c r="M174" s="18">
        <v>2.3005549999999997</v>
      </c>
      <c r="N174" s="18">
        <v>0</v>
      </c>
      <c r="O174" s="18">
        <v>0</v>
      </c>
      <c r="P174" s="167">
        <v>2020</v>
      </c>
      <c r="Q174" s="30" t="s">
        <v>540</v>
      </c>
    </row>
    <row r="175" spans="1:17">
      <c r="B175" s="30" t="s">
        <v>341</v>
      </c>
      <c r="C175" s="18">
        <v>887.63692900000012</v>
      </c>
      <c r="D175" s="18">
        <v>235.38169500000001</v>
      </c>
      <c r="E175" s="18">
        <v>2.6041080000000001</v>
      </c>
      <c r="F175" s="18">
        <v>128.78021799999999</v>
      </c>
      <c r="G175" s="18">
        <v>17.638423</v>
      </c>
      <c r="H175" s="18">
        <v>3.1912720000000001</v>
      </c>
      <c r="I175" s="18">
        <v>7.0832939999999995</v>
      </c>
      <c r="J175" s="18">
        <v>109.57209900000001</v>
      </c>
      <c r="K175" s="18">
        <v>24.919569000000003</v>
      </c>
      <c r="L175" s="18">
        <v>21.671174000000001</v>
      </c>
      <c r="M175" s="18">
        <v>0.74030299999999993</v>
      </c>
      <c r="N175" s="18">
        <v>0</v>
      </c>
      <c r="O175" s="18">
        <v>0</v>
      </c>
      <c r="P175" s="28"/>
      <c r="Q175" s="30" t="s">
        <v>541</v>
      </c>
    </row>
    <row r="176" spans="1:17">
      <c r="B176" s="30" t="s">
        <v>342</v>
      </c>
      <c r="C176" s="18">
        <v>716.56917799999997</v>
      </c>
      <c r="D176" s="18">
        <v>33.508572000000001</v>
      </c>
      <c r="E176" s="18">
        <v>1.9089090000000002</v>
      </c>
      <c r="F176" s="18">
        <v>133.12366500000002</v>
      </c>
      <c r="G176" s="18">
        <v>14.459446</v>
      </c>
      <c r="H176" s="18">
        <v>2.8139540000000003</v>
      </c>
      <c r="I176" s="18">
        <v>2.5075469999999997</v>
      </c>
      <c r="J176" s="18">
        <v>83.318970999999991</v>
      </c>
      <c r="K176" s="18">
        <v>28.330950999999999</v>
      </c>
      <c r="L176" s="18">
        <v>24.917146000000002</v>
      </c>
      <c r="M176" s="18">
        <v>1.5941890000000003</v>
      </c>
      <c r="N176" s="18">
        <v>0</v>
      </c>
      <c r="O176" s="18">
        <v>0</v>
      </c>
      <c r="P176" s="28"/>
      <c r="Q176" s="30" t="s">
        <v>542</v>
      </c>
    </row>
    <row r="177" spans="2:19">
      <c r="B177" s="30" t="s">
        <v>343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28"/>
      <c r="Q177" s="30" t="s">
        <v>543</v>
      </c>
    </row>
    <row r="178" spans="2:19">
      <c r="B178" s="30" t="s">
        <v>344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8"/>
      <c r="Q178" s="30" t="s">
        <v>544</v>
      </c>
    </row>
    <row r="179" spans="2:19">
      <c r="B179" s="30" t="s">
        <v>345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28"/>
      <c r="Q179" s="30" t="s">
        <v>545</v>
      </c>
      <c r="R179" s="31"/>
      <c r="S179" s="31"/>
    </row>
    <row r="180" spans="2:19">
      <c r="B180" s="30" t="s">
        <v>346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8"/>
      <c r="Q180" s="30" t="s">
        <v>546</v>
      </c>
      <c r="R180" s="31"/>
      <c r="S180" s="31"/>
    </row>
    <row r="181" spans="2:19">
      <c r="B181" s="30" t="s">
        <v>347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8"/>
      <c r="Q181" s="30" t="s">
        <v>547</v>
      </c>
      <c r="R181" s="31"/>
      <c r="S181" s="31"/>
    </row>
    <row r="182" spans="2:19">
      <c r="B182" s="30" t="s">
        <v>348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28"/>
      <c r="Q182" s="30" t="s">
        <v>548</v>
      </c>
      <c r="R182" s="31"/>
      <c r="S182" s="31"/>
    </row>
    <row r="183" spans="2:19">
      <c r="B183" s="30" t="s">
        <v>349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28"/>
      <c r="Q183" s="30" t="s">
        <v>549</v>
      </c>
      <c r="R183" s="31"/>
      <c r="S183" s="31"/>
    </row>
    <row r="184" spans="2:19">
      <c r="B184" s="30" t="s">
        <v>350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28"/>
      <c r="Q184" s="30" t="s">
        <v>550</v>
      </c>
      <c r="R184" s="31"/>
      <c r="S184" s="31"/>
    </row>
    <row r="185" spans="2:19">
      <c r="B185" s="30" t="s">
        <v>351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8"/>
      <c r="Q185" s="30" t="s">
        <v>551</v>
      </c>
      <c r="R185" s="31"/>
      <c r="S185" s="31"/>
    </row>
    <row r="186" spans="2:19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9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9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</sheetData>
  <mergeCells count="37">
    <mergeCell ref="T128:T129"/>
    <mergeCell ref="U128:U129"/>
    <mergeCell ref="T4:T5"/>
    <mergeCell ref="U4:U5"/>
    <mergeCell ref="T35:T36"/>
    <mergeCell ref="U35:U36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8"/>
  <sheetViews>
    <sheetView showGridLines="0" topLeftCell="A2" zoomScale="90" zoomScaleNormal="90" workbookViewId="0">
      <selection activeCell="A2" sqref="A2:U2"/>
    </sheetView>
  </sheetViews>
  <sheetFormatPr defaultRowHeight="9"/>
  <cols>
    <col min="1" max="1" width="6.85546875" style="28" customWidth="1"/>
    <col min="2" max="2" width="9.85546875" style="30" bestFit="1" customWidth="1"/>
    <col min="3" max="19" width="7.42578125" style="30" customWidth="1"/>
    <col min="20" max="20" width="9.140625" style="28"/>
    <col min="21" max="16384" width="9.140625" style="30"/>
  </cols>
  <sheetData>
    <row r="1" spans="1:21" hidden="1"/>
    <row r="2" spans="1:21" s="20" customFormat="1" ht="9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21" s="20" customFormat="1" ht="21" customHeight="1" thickBot="1">
      <c r="A3" s="260" t="s">
        <v>627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</row>
    <row r="4" spans="1:21" s="17" customFormat="1" ht="11.25" customHeight="1" thickBot="1">
      <c r="A4" s="224" t="s">
        <v>162</v>
      </c>
      <c r="B4" s="224" t="s">
        <v>163</v>
      </c>
      <c r="C4" s="257" t="s">
        <v>579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9"/>
      <c r="T4" s="224" t="s">
        <v>537</v>
      </c>
      <c r="U4" s="224" t="s">
        <v>524</v>
      </c>
    </row>
    <row r="5" spans="1:21" ht="20.25" customHeight="1" thickBot="1">
      <c r="A5" s="225"/>
      <c r="B5" s="225"/>
      <c r="C5" s="93" t="s">
        <v>5</v>
      </c>
      <c r="D5" s="93" t="s">
        <v>8</v>
      </c>
      <c r="E5" s="93" t="s">
        <v>12</v>
      </c>
      <c r="F5" s="93" t="s">
        <v>16</v>
      </c>
      <c r="G5" s="93" t="s">
        <v>23</v>
      </c>
      <c r="H5" s="93" t="s">
        <v>27</v>
      </c>
      <c r="I5" s="93" t="s">
        <v>34</v>
      </c>
      <c r="J5" s="93" t="s">
        <v>40</v>
      </c>
      <c r="K5" s="93" t="s">
        <v>47</v>
      </c>
      <c r="L5" s="93">
        <v>10</v>
      </c>
      <c r="M5" s="93">
        <v>11</v>
      </c>
      <c r="N5" s="93">
        <v>12</v>
      </c>
      <c r="O5" s="93">
        <v>13</v>
      </c>
      <c r="P5" s="93">
        <v>14</v>
      </c>
      <c r="Q5" s="93">
        <v>15</v>
      </c>
      <c r="R5" s="93">
        <v>16</v>
      </c>
      <c r="S5" s="93">
        <v>17</v>
      </c>
      <c r="T5" s="225"/>
      <c r="U5" s="225"/>
    </row>
    <row r="6" spans="1:21">
      <c r="A6" s="167">
        <v>2019</v>
      </c>
      <c r="B6" s="30" t="s">
        <v>340</v>
      </c>
      <c r="C6" s="18">
        <v>16.318412000000002</v>
      </c>
      <c r="D6" s="18">
        <v>13.262536999999998</v>
      </c>
      <c r="E6" s="18">
        <v>69.667369000000008</v>
      </c>
      <c r="F6" s="18">
        <v>26.918467000000007</v>
      </c>
      <c r="G6" s="18">
        <v>7.3325940000000003</v>
      </c>
      <c r="H6" s="18">
        <v>9.2348649999999992</v>
      </c>
      <c r="I6" s="18">
        <v>26.424097</v>
      </c>
      <c r="J6" s="18">
        <v>45.337809000000007</v>
      </c>
      <c r="K6" s="18">
        <v>7.5357220000000034</v>
      </c>
      <c r="L6" s="18">
        <v>12.087318</v>
      </c>
      <c r="M6" s="18">
        <v>5.6601379999999999</v>
      </c>
      <c r="N6" s="18">
        <v>7.0331899999999994</v>
      </c>
      <c r="O6" s="18">
        <v>0.91532000000000002</v>
      </c>
      <c r="P6" s="18">
        <v>3.4712E-2</v>
      </c>
      <c r="Q6" s="18">
        <v>72.284457000000003</v>
      </c>
      <c r="R6" s="18">
        <v>23.783624999999994</v>
      </c>
      <c r="S6" s="18">
        <v>7.9236550000000001</v>
      </c>
      <c r="T6" s="167">
        <v>2019</v>
      </c>
      <c r="U6" s="30" t="s">
        <v>540</v>
      </c>
    </row>
    <row r="7" spans="1:21">
      <c r="B7" s="30" t="s">
        <v>341</v>
      </c>
      <c r="C7" s="18">
        <v>14.481543</v>
      </c>
      <c r="D7" s="18">
        <v>13.980036000000002</v>
      </c>
      <c r="E7" s="18">
        <v>63.82277400000001</v>
      </c>
      <c r="F7" s="18">
        <v>31.040855000000001</v>
      </c>
      <c r="G7" s="18">
        <v>10.140163999999999</v>
      </c>
      <c r="H7" s="18">
        <v>10.282006000000001</v>
      </c>
      <c r="I7" s="18">
        <v>27.251322000000002</v>
      </c>
      <c r="J7" s="18">
        <v>42.307922999999995</v>
      </c>
      <c r="K7" s="18">
        <v>6.5921699999999994</v>
      </c>
      <c r="L7" s="18">
        <v>8.0160970000000002</v>
      </c>
      <c r="M7" s="18">
        <v>3.7702560000000007</v>
      </c>
      <c r="N7" s="18">
        <v>6.975104</v>
      </c>
      <c r="O7" s="18">
        <v>1.0344249999999999</v>
      </c>
      <c r="P7" s="18">
        <v>1.3831E-2</v>
      </c>
      <c r="Q7" s="18">
        <v>68.205851999999993</v>
      </c>
      <c r="R7" s="18">
        <v>23.335001000000005</v>
      </c>
      <c r="S7" s="18">
        <v>7.3554700000000004</v>
      </c>
      <c r="U7" s="30" t="s">
        <v>541</v>
      </c>
    </row>
    <row r="8" spans="1:21">
      <c r="B8" s="30" t="s">
        <v>342</v>
      </c>
      <c r="C8" s="18">
        <v>25.386821000000001</v>
      </c>
      <c r="D8" s="18">
        <v>15.365533999999998</v>
      </c>
      <c r="E8" s="18">
        <v>71.539259000000015</v>
      </c>
      <c r="F8" s="18">
        <v>25.508278000000004</v>
      </c>
      <c r="G8" s="18">
        <v>7.6161880000000002</v>
      </c>
      <c r="H8" s="18">
        <v>13.157302</v>
      </c>
      <c r="I8" s="18">
        <v>29.226073</v>
      </c>
      <c r="J8" s="18">
        <v>51.91262900000001</v>
      </c>
      <c r="K8" s="18">
        <v>8.4035840000000022</v>
      </c>
      <c r="L8" s="18">
        <v>6.2686929999999998</v>
      </c>
      <c r="M8" s="18">
        <v>5.5374780000000001</v>
      </c>
      <c r="N8" s="18">
        <v>7.4351410000000007</v>
      </c>
      <c r="O8" s="18">
        <v>0.84158900000000003</v>
      </c>
      <c r="P8" s="18">
        <v>5.0985999999999997E-2</v>
      </c>
      <c r="Q8" s="18">
        <v>65.611374000000012</v>
      </c>
      <c r="R8" s="18">
        <v>25.551367000000003</v>
      </c>
      <c r="S8" s="18">
        <v>7.7633000000000001</v>
      </c>
      <c r="U8" s="30" t="s">
        <v>542</v>
      </c>
    </row>
    <row r="9" spans="1:21">
      <c r="B9" s="30" t="s">
        <v>343</v>
      </c>
      <c r="C9" s="18">
        <v>13.785782999999999</v>
      </c>
      <c r="D9" s="18">
        <v>16.185601999999999</v>
      </c>
      <c r="E9" s="18">
        <v>60.196083000000009</v>
      </c>
      <c r="F9" s="18">
        <v>27.079107000000008</v>
      </c>
      <c r="G9" s="18">
        <v>10.00385</v>
      </c>
      <c r="H9" s="18">
        <v>16.435829999999999</v>
      </c>
      <c r="I9" s="18">
        <v>25.248179999999998</v>
      </c>
      <c r="J9" s="18">
        <v>58.953296999999999</v>
      </c>
      <c r="K9" s="18">
        <v>7.9419260000000014</v>
      </c>
      <c r="L9" s="18">
        <v>9.8950429999999994</v>
      </c>
      <c r="M9" s="18">
        <v>4.0909529999999998</v>
      </c>
      <c r="N9" s="18">
        <v>6.180904</v>
      </c>
      <c r="O9" s="18">
        <v>0.481877</v>
      </c>
      <c r="P9" s="18">
        <v>5.5826000000000001E-2</v>
      </c>
      <c r="Q9" s="18">
        <v>54.778843000000023</v>
      </c>
      <c r="R9" s="18">
        <v>24.200708000000002</v>
      </c>
      <c r="S9" s="18">
        <v>7.8120770000000004</v>
      </c>
      <c r="U9" s="30" t="s">
        <v>543</v>
      </c>
    </row>
    <row r="10" spans="1:21">
      <c r="B10" s="30" t="s">
        <v>344</v>
      </c>
      <c r="C10" s="18">
        <v>19.549670999999996</v>
      </c>
      <c r="D10" s="18">
        <v>20.274074000000002</v>
      </c>
      <c r="E10" s="18">
        <v>68.370710000000003</v>
      </c>
      <c r="F10" s="18">
        <v>32.939920999999991</v>
      </c>
      <c r="G10" s="18">
        <v>9.3004849999999983</v>
      </c>
      <c r="H10" s="18">
        <v>13.087027000000001</v>
      </c>
      <c r="I10" s="18">
        <v>32.110987999999999</v>
      </c>
      <c r="J10" s="18">
        <v>60.933019999999999</v>
      </c>
      <c r="K10" s="18">
        <v>8.6092709999999997</v>
      </c>
      <c r="L10" s="18">
        <v>5.3708730000000005</v>
      </c>
      <c r="M10" s="18">
        <v>5.297587</v>
      </c>
      <c r="N10" s="18">
        <v>4.8448949999999993</v>
      </c>
      <c r="O10" s="18">
        <v>1.0229489999999999</v>
      </c>
      <c r="P10" s="18">
        <v>4.1766999999999999E-2</v>
      </c>
      <c r="Q10" s="18">
        <v>57.627517000000012</v>
      </c>
      <c r="R10" s="18">
        <v>27.837407000000006</v>
      </c>
      <c r="S10" s="18">
        <v>8.287192000000001</v>
      </c>
      <c r="U10" s="30" t="s">
        <v>544</v>
      </c>
    </row>
    <row r="11" spans="1:21">
      <c r="B11" s="30" t="s">
        <v>345</v>
      </c>
      <c r="C11" s="18">
        <v>17.695653</v>
      </c>
      <c r="D11" s="18">
        <v>15.281379000000001</v>
      </c>
      <c r="E11" s="18">
        <v>63.420299</v>
      </c>
      <c r="F11" s="18">
        <v>25.172297</v>
      </c>
      <c r="G11" s="18">
        <v>9.4320419999999991</v>
      </c>
      <c r="H11" s="18">
        <v>5.3389370000000005</v>
      </c>
      <c r="I11" s="18">
        <v>33.088519999999995</v>
      </c>
      <c r="J11" s="18">
        <v>62.399659</v>
      </c>
      <c r="K11" s="18">
        <v>6.5576529999999993</v>
      </c>
      <c r="L11" s="18">
        <v>4.8749059999999993</v>
      </c>
      <c r="M11" s="18">
        <v>5.6128150000000012</v>
      </c>
      <c r="N11" s="18">
        <v>4.3472279999999994</v>
      </c>
      <c r="O11" s="18">
        <v>0.41969299999999998</v>
      </c>
      <c r="P11" s="18">
        <v>0.13766399999999998</v>
      </c>
      <c r="Q11" s="18">
        <v>49.718564000000001</v>
      </c>
      <c r="R11" s="18">
        <v>24.456931999999998</v>
      </c>
      <c r="S11" s="18">
        <v>6.2971810000000001</v>
      </c>
      <c r="U11" s="30" t="s">
        <v>545</v>
      </c>
    </row>
    <row r="12" spans="1:21">
      <c r="B12" s="30" t="s">
        <v>346</v>
      </c>
      <c r="C12" s="18">
        <v>24.175855000000002</v>
      </c>
      <c r="D12" s="18">
        <v>15.276974999999998</v>
      </c>
      <c r="E12" s="18">
        <v>77.07544200000001</v>
      </c>
      <c r="F12" s="18">
        <v>25.360879999999995</v>
      </c>
      <c r="G12" s="18">
        <v>10.13653</v>
      </c>
      <c r="H12" s="18">
        <v>4.2621790000000006</v>
      </c>
      <c r="I12" s="18">
        <v>27.420304000000002</v>
      </c>
      <c r="J12" s="18">
        <v>56.490631999999998</v>
      </c>
      <c r="K12" s="18">
        <v>8.2830860000000008</v>
      </c>
      <c r="L12" s="18">
        <v>7.2546099999999996</v>
      </c>
      <c r="M12" s="18">
        <v>5.0627610000000001</v>
      </c>
      <c r="N12" s="18">
        <v>6.0923259999999999</v>
      </c>
      <c r="O12" s="18">
        <v>0.31825399999999998</v>
      </c>
      <c r="P12" s="18">
        <v>5.1978999999999997E-2</v>
      </c>
      <c r="Q12" s="18">
        <v>53.647808000000005</v>
      </c>
      <c r="R12" s="18">
        <v>25.702378000000003</v>
      </c>
      <c r="S12" s="18">
        <v>7.8450040000000003</v>
      </c>
      <c r="U12" s="30" t="s">
        <v>546</v>
      </c>
    </row>
    <row r="13" spans="1:21">
      <c r="B13" s="30" t="s">
        <v>347</v>
      </c>
      <c r="C13" s="18">
        <v>10.241187999999998</v>
      </c>
      <c r="D13" s="18">
        <v>15.567962999999999</v>
      </c>
      <c r="E13" s="18">
        <v>62.782715999999994</v>
      </c>
      <c r="F13" s="18">
        <v>21.241008000000001</v>
      </c>
      <c r="G13" s="18">
        <v>3.062684</v>
      </c>
      <c r="H13" s="18">
        <v>3.1050300000000002</v>
      </c>
      <c r="I13" s="18">
        <v>20.770609</v>
      </c>
      <c r="J13" s="18">
        <v>57.098044000000002</v>
      </c>
      <c r="K13" s="18">
        <v>7.6303979999999996</v>
      </c>
      <c r="L13" s="18">
        <v>5.9931549999999998</v>
      </c>
      <c r="M13" s="18">
        <v>4.8899679999999996</v>
      </c>
      <c r="N13" s="18">
        <v>3.0792510000000002</v>
      </c>
      <c r="O13" s="18">
        <v>0.19877</v>
      </c>
      <c r="P13" s="18">
        <v>0.100951</v>
      </c>
      <c r="Q13" s="18">
        <v>50.273758000000001</v>
      </c>
      <c r="R13" s="18">
        <v>16.735296000000002</v>
      </c>
      <c r="S13" s="18">
        <v>6.8603250000000005</v>
      </c>
      <c r="U13" s="30" t="s">
        <v>547</v>
      </c>
    </row>
    <row r="14" spans="1:21">
      <c r="B14" s="30" t="s">
        <v>348</v>
      </c>
      <c r="C14" s="18">
        <v>18.183487999999997</v>
      </c>
      <c r="D14" s="18">
        <v>17.048603999999997</v>
      </c>
      <c r="E14" s="18">
        <v>75.648724999999985</v>
      </c>
      <c r="F14" s="18">
        <v>29.869693000000005</v>
      </c>
      <c r="G14" s="18">
        <v>10.069271000000001</v>
      </c>
      <c r="H14" s="18">
        <v>3.8365519999999997</v>
      </c>
      <c r="I14" s="18">
        <v>26.477733000000001</v>
      </c>
      <c r="J14" s="18">
        <v>82.625167000000005</v>
      </c>
      <c r="K14" s="18">
        <v>7.6333610000000007</v>
      </c>
      <c r="L14" s="18">
        <v>7.5483259999999994</v>
      </c>
      <c r="M14" s="18">
        <v>5.165438</v>
      </c>
      <c r="N14" s="18">
        <v>8.2866870000000006</v>
      </c>
      <c r="O14" s="18">
        <v>8.0750000000000002E-2</v>
      </c>
      <c r="P14" s="18">
        <v>8.6535000000000001E-2</v>
      </c>
      <c r="Q14" s="18">
        <v>55.466771999999963</v>
      </c>
      <c r="R14" s="18">
        <v>25.048795000000002</v>
      </c>
      <c r="S14" s="18">
        <v>7.4417410000000004</v>
      </c>
      <c r="U14" s="30" t="s">
        <v>548</v>
      </c>
    </row>
    <row r="15" spans="1:21">
      <c r="B15" s="30" t="s">
        <v>349</v>
      </c>
      <c r="C15" s="18">
        <v>15.703868</v>
      </c>
      <c r="D15" s="18">
        <v>22.42849600000001</v>
      </c>
      <c r="E15" s="18">
        <v>89.775728999999984</v>
      </c>
      <c r="F15" s="18">
        <v>35.44395500000001</v>
      </c>
      <c r="G15" s="18">
        <v>10.014232</v>
      </c>
      <c r="H15" s="18">
        <v>4.6255799999999994</v>
      </c>
      <c r="I15" s="18">
        <v>32.299027000000002</v>
      </c>
      <c r="J15" s="18">
        <v>81.559830999999988</v>
      </c>
      <c r="K15" s="18">
        <v>9.0003479999999989</v>
      </c>
      <c r="L15" s="18">
        <v>12.876121999999999</v>
      </c>
      <c r="M15" s="18">
        <v>7.431514</v>
      </c>
      <c r="N15" s="18">
        <v>6.9556229999999992</v>
      </c>
      <c r="O15" s="18">
        <v>0.32802200000000004</v>
      </c>
      <c r="P15" s="18">
        <v>0.11726</v>
      </c>
      <c r="Q15" s="18">
        <v>70.19154199999997</v>
      </c>
      <c r="R15" s="18">
        <v>29.47026399999999</v>
      </c>
      <c r="S15" s="18">
        <v>7.7553799999999997</v>
      </c>
      <c r="U15" s="30" t="s">
        <v>549</v>
      </c>
    </row>
    <row r="16" spans="1:21">
      <c r="B16" s="30" t="s">
        <v>350</v>
      </c>
      <c r="C16" s="18">
        <v>8.3542710000000007</v>
      </c>
      <c r="D16" s="18">
        <v>21.582129999999992</v>
      </c>
      <c r="E16" s="18">
        <v>69.073550999999995</v>
      </c>
      <c r="F16" s="18">
        <v>39.925725</v>
      </c>
      <c r="G16" s="18">
        <v>9.2306850000000011</v>
      </c>
      <c r="H16" s="18">
        <v>5.52386</v>
      </c>
      <c r="I16" s="18">
        <v>28.340489999999999</v>
      </c>
      <c r="J16" s="18">
        <v>83.418908999999985</v>
      </c>
      <c r="K16" s="18">
        <v>8.5931350000000002</v>
      </c>
      <c r="L16" s="18">
        <v>11.546847</v>
      </c>
      <c r="M16" s="18">
        <v>6.787151999999999</v>
      </c>
      <c r="N16" s="18">
        <v>5.2514950000000002</v>
      </c>
      <c r="O16" s="18">
        <v>0.152142</v>
      </c>
      <c r="P16" s="18">
        <v>0.22343299999999999</v>
      </c>
      <c r="Q16" s="18">
        <v>98.123910999999993</v>
      </c>
      <c r="R16" s="18">
        <v>23.248724000000003</v>
      </c>
      <c r="S16" s="18">
        <v>8.5021070000000005</v>
      </c>
      <c r="U16" s="30" t="s">
        <v>550</v>
      </c>
    </row>
    <row r="17" spans="1:21">
      <c r="B17" s="30" t="s">
        <v>351</v>
      </c>
      <c r="C17" s="18">
        <v>13.726541999999998</v>
      </c>
      <c r="D17" s="18">
        <v>16.997349</v>
      </c>
      <c r="E17" s="18">
        <v>57.359485000000006</v>
      </c>
      <c r="F17" s="18">
        <v>25.150152999999996</v>
      </c>
      <c r="G17" s="18">
        <v>7.3434759999999999</v>
      </c>
      <c r="H17" s="18">
        <v>8.1513589999999994</v>
      </c>
      <c r="I17" s="18">
        <v>27.078381</v>
      </c>
      <c r="J17" s="18">
        <v>66.283630000000002</v>
      </c>
      <c r="K17" s="18">
        <v>8.6079209999999993</v>
      </c>
      <c r="L17" s="18">
        <v>6.8770609999999994</v>
      </c>
      <c r="M17" s="18">
        <v>6.0521729999999998</v>
      </c>
      <c r="N17" s="18">
        <v>7.6933620000000005</v>
      </c>
      <c r="O17" s="18">
        <v>0.56563200000000002</v>
      </c>
      <c r="P17" s="18">
        <v>0.214145</v>
      </c>
      <c r="Q17" s="18">
        <v>85.971135999999973</v>
      </c>
      <c r="R17" s="18">
        <v>20.272663000000001</v>
      </c>
      <c r="S17" s="18">
        <v>11.523619</v>
      </c>
      <c r="U17" s="30" t="s">
        <v>551</v>
      </c>
    </row>
    <row r="18" spans="1:21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1"/>
      <c r="Q18" s="31"/>
      <c r="R18" s="31"/>
      <c r="S18" s="31"/>
    </row>
    <row r="19" spans="1:21">
      <c r="A19" s="167">
        <v>2020</v>
      </c>
      <c r="B19" s="30" t="s">
        <v>340</v>
      </c>
      <c r="C19" s="18">
        <v>20.504764999999999</v>
      </c>
      <c r="D19" s="18">
        <v>17.100162000000005</v>
      </c>
      <c r="E19" s="18">
        <v>58.779332999999987</v>
      </c>
      <c r="F19" s="18">
        <v>28.737616000000003</v>
      </c>
      <c r="G19" s="18">
        <v>8.3662109999999998</v>
      </c>
      <c r="H19" s="18">
        <v>12.570446</v>
      </c>
      <c r="I19" s="18">
        <v>27.160285999999999</v>
      </c>
      <c r="J19" s="18">
        <v>54.386506999999995</v>
      </c>
      <c r="K19" s="18">
        <v>8.4382330000000003</v>
      </c>
      <c r="L19" s="18">
        <v>8.6189099999999996</v>
      </c>
      <c r="M19" s="18">
        <v>5.6229469999999999</v>
      </c>
      <c r="N19" s="18">
        <v>8.5450569999999999</v>
      </c>
      <c r="O19" s="18">
        <v>0.34178399999999998</v>
      </c>
      <c r="P19" s="18">
        <v>5.5279000000000002E-2</v>
      </c>
      <c r="Q19" s="18">
        <v>72.180749000000006</v>
      </c>
      <c r="R19" s="18">
        <v>25.043010999999993</v>
      </c>
      <c r="S19" s="18">
        <v>10.250619</v>
      </c>
      <c r="T19" s="167">
        <v>2020</v>
      </c>
      <c r="U19" s="30" t="s">
        <v>540</v>
      </c>
    </row>
    <row r="20" spans="1:21">
      <c r="B20" s="30" t="s">
        <v>341</v>
      </c>
      <c r="C20" s="18">
        <v>10.304905</v>
      </c>
      <c r="D20" s="18">
        <v>16.201747000000001</v>
      </c>
      <c r="E20" s="18">
        <v>60.252662000000001</v>
      </c>
      <c r="F20" s="18">
        <v>28.556012000000003</v>
      </c>
      <c r="G20" s="18">
        <v>6.8105739999999999</v>
      </c>
      <c r="H20" s="18">
        <v>12.027856999999999</v>
      </c>
      <c r="I20" s="18">
        <v>24.740394999999999</v>
      </c>
      <c r="J20" s="18">
        <v>50.280787000000004</v>
      </c>
      <c r="K20" s="18">
        <v>7.8791260000000012</v>
      </c>
      <c r="L20" s="18">
        <v>5.1575080000000009</v>
      </c>
      <c r="M20" s="18">
        <v>5.2358060000000002</v>
      </c>
      <c r="N20" s="18">
        <v>6.2693289999999999</v>
      </c>
      <c r="O20" s="18">
        <v>0.20954400000000001</v>
      </c>
      <c r="P20" s="18">
        <v>7.1905999999999998E-2</v>
      </c>
      <c r="Q20" s="18">
        <v>76.790470999999997</v>
      </c>
      <c r="R20" s="18">
        <v>21.869828000000002</v>
      </c>
      <c r="S20" s="18">
        <v>10.550127</v>
      </c>
      <c r="U20" s="30" t="s">
        <v>541</v>
      </c>
    </row>
    <row r="21" spans="1:21">
      <c r="B21" s="30" t="s">
        <v>342</v>
      </c>
      <c r="C21" s="18">
        <v>19.397819999999999</v>
      </c>
      <c r="D21" s="18">
        <v>19.076394000000001</v>
      </c>
      <c r="E21" s="18">
        <v>50.397762000000007</v>
      </c>
      <c r="F21" s="18">
        <v>28.854672000000008</v>
      </c>
      <c r="G21" s="18">
        <v>8.929905999999999</v>
      </c>
      <c r="H21" s="18">
        <v>12.856717999999999</v>
      </c>
      <c r="I21" s="18">
        <v>29.890780999999997</v>
      </c>
      <c r="J21" s="18">
        <v>61.630589000000001</v>
      </c>
      <c r="K21" s="18">
        <v>9.0428670000000011</v>
      </c>
      <c r="L21" s="18">
        <v>7.1566399999999994</v>
      </c>
      <c r="M21" s="18">
        <v>6.3536909999999995</v>
      </c>
      <c r="N21" s="18">
        <v>10.147908999999999</v>
      </c>
      <c r="O21" s="18">
        <v>0.59542800000000007</v>
      </c>
      <c r="P21" s="18">
        <v>4.9967999999999999E-2</v>
      </c>
      <c r="Q21" s="18">
        <v>72.889554999999973</v>
      </c>
      <c r="R21" s="18">
        <v>28.597852</v>
      </c>
      <c r="S21" s="18">
        <v>12.03693</v>
      </c>
      <c r="U21" s="30" t="s">
        <v>542</v>
      </c>
    </row>
    <row r="22" spans="1:21">
      <c r="B22" s="30" t="s">
        <v>343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U22" s="30" t="s">
        <v>543</v>
      </c>
    </row>
    <row r="23" spans="1:21">
      <c r="B23" s="30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30" t="s">
        <v>544</v>
      </c>
    </row>
    <row r="24" spans="1:21">
      <c r="B24" s="30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30" t="s">
        <v>545</v>
      </c>
    </row>
    <row r="25" spans="1:21">
      <c r="B25" s="30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30" t="s">
        <v>546</v>
      </c>
    </row>
    <row r="26" spans="1:21">
      <c r="B26" s="30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30" t="s">
        <v>547</v>
      </c>
    </row>
    <row r="27" spans="1:21">
      <c r="B27" s="30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30" t="s">
        <v>548</v>
      </c>
    </row>
    <row r="28" spans="1:21">
      <c r="B28" s="30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30" t="s">
        <v>549</v>
      </c>
    </row>
    <row r="29" spans="1:21">
      <c r="B29" s="30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30" t="s">
        <v>550</v>
      </c>
    </row>
    <row r="30" spans="1:21">
      <c r="B30" s="30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30" t="s">
        <v>551</v>
      </c>
    </row>
    <row r="31" spans="1:21" ht="13.5" customHeight="1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1" ht="12.75">
      <c r="A32" s="149"/>
      <c r="B32" s="164"/>
      <c r="C32" s="18"/>
      <c r="D32" s="154"/>
      <c r="E32" s="154"/>
      <c r="F32" s="154"/>
      <c r="G32" s="18"/>
      <c r="H32" s="18"/>
      <c r="I32" s="18"/>
      <c r="J32" s="18"/>
      <c r="K32" s="18"/>
      <c r="L32" s="18"/>
      <c r="M32" s="18"/>
      <c r="N32" s="18"/>
      <c r="O32" s="18"/>
    </row>
    <row r="33" spans="1:21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21" s="20" customFormat="1" ht="21" customHeight="1" thickBot="1">
      <c r="A34" s="260" t="s">
        <v>627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</row>
    <row r="35" spans="1:21" s="17" customFormat="1" ht="11.25" customHeight="1" thickBot="1">
      <c r="A35" s="224" t="s">
        <v>162</v>
      </c>
      <c r="B35" s="224" t="s">
        <v>163</v>
      </c>
      <c r="C35" s="257" t="s">
        <v>579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224" t="s">
        <v>537</v>
      </c>
      <c r="U35" s="224" t="s">
        <v>524</v>
      </c>
    </row>
    <row r="36" spans="1:21" ht="20.25" customHeight="1" thickBot="1">
      <c r="A36" s="225"/>
      <c r="B36" s="225"/>
      <c r="C36" s="93">
        <v>18</v>
      </c>
      <c r="D36" s="93">
        <v>19</v>
      </c>
      <c r="E36" s="93">
        <v>20</v>
      </c>
      <c r="F36" s="93">
        <v>21</v>
      </c>
      <c r="G36" s="93">
        <v>22</v>
      </c>
      <c r="H36" s="93">
        <v>23</v>
      </c>
      <c r="I36" s="93">
        <v>24</v>
      </c>
      <c r="J36" s="93">
        <v>25</v>
      </c>
      <c r="K36" s="93">
        <v>26</v>
      </c>
      <c r="L36" s="93">
        <v>27</v>
      </c>
      <c r="M36" s="93">
        <v>28</v>
      </c>
      <c r="N36" s="93">
        <v>29</v>
      </c>
      <c r="O36" s="93">
        <v>30</v>
      </c>
      <c r="P36" s="93">
        <v>31</v>
      </c>
      <c r="Q36" s="93">
        <v>32</v>
      </c>
      <c r="R36" s="93">
        <v>33</v>
      </c>
      <c r="S36" s="93">
        <v>34</v>
      </c>
      <c r="T36" s="225"/>
      <c r="U36" s="225"/>
    </row>
    <row r="37" spans="1:21">
      <c r="A37" s="167">
        <v>2019</v>
      </c>
      <c r="B37" s="30" t="s">
        <v>340</v>
      </c>
      <c r="C37" s="18">
        <v>2.5092019999999997</v>
      </c>
      <c r="D37" s="18">
        <v>27.340181999999999</v>
      </c>
      <c r="E37" s="18">
        <v>36.799073000000007</v>
      </c>
      <c r="F37" s="18">
        <v>14.348986999999997</v>
      </c>
      <c r="G37" s="18">
        <v>79.559807000000006</v>
      </c>
      <c r="H37" s="18">
        <v>14.888421000000001</v>
      </c>
      <c r="I37" s="18">
        <v>50.927071999999995</v>
      </c>
      <c r="J37" s="18">
        <v>27.312196</v>
      </c>
      <c r="K37" s="18">
        <v>34.470916000000003</v>
      </c>
      <c r="L37" s="18">
        <v>292.88832000000002</v>
      </c>
      <c r="M37" s="18">
        <v>7.6451330000000013</v>
      </c>
      <c r="N37" s="18">
        <v>81.383866999999995</v>
      </c>
      <c r="O37" s="18">
        <v>79.773117999999997</v>
      </c>
      <c r="P37" s="18">
        <v>10.187837</v>
      </c>
      <c r="Q37" s="18">
        <v>14.580054000000001</v>
      </c>
      <c r="R37" s="18">
        <v>11.433785999999998</v>
      </c>
      <c r="S37" s="18">
        <v>11.765241</v>
      </c>
      <c r="T37" s="167">
        <v>2019</v>
      </c>
      <c r="U37" s="30" t="s">
        <v>540</v>
      </c>
    </row>
    <row r="38" spans="1:21">
      <c r="B38" s="30" t="s">
        <v>341</v>
      </c>
      <c r="C38" s="18">
        <v>2.1218329999999996</v>
      </c>
      <c r="D38" s="18">
        <v>25.822202999999991</v>
      </c>
      <c r="E38" s="18">
        <v>35.821398000000009</v>
      </c>
      <c r="F38" s="18">
        <v>16.564452999999997</v>
      </c>
      <c r="G38" s="18">
        <v>85.440917999999996</v>
      </c>
      <c r="H38" s="18">
        <v>14.772144000000001</v>
      </c>
      <c r="I38" s="18">
        <v>51.549445999999996</v>
      </c>
      <c r="J38" s="18">
        <v>24.678652000000003</v>
      </c>
      <c r="K38" s="18">
        <v>39.201254000000006</v>
      </c>
      <c r="L38" s="18">
        <v>215.52925900000002</v>
      </c>
      <c r="M38" s="18">
        <v>6.2461809999999991</v>
      </c>
      <c r="N38" s="18">
        <v>86.08856200000001</v>
      </c>
      <c r="O38" s="18">
        <v>80.158705999999995</v>
      </c>
      <c r="P38" s="18">
        <v>9.9681309999999996</v>
      </c>
      <c r="Q38" s="18">
        <v>15.836777999999999</v>
      </c>
      <c r="R38" s="18">
        <v>12.686537999999999</v>
      </c>
      <c r="S38" s="18">
        <v>14.253813999999998</v>
      </c>
      <c r="U38" s="30" t="s">
        <v>541</v>
      </c>
    </row>
    <row r="39" spans="1:21">
      <c r="B39" s="30" t="s">
        <v>342</v>
      </c>
      <c r="C39" s="18">
        <v>2.4463109999999997</v>
      </c>
      <c r="D39" s="18">
        <v>27.280847999999999</v>
      </c>
      <c r="E39" s="18">
        <v>34.761357000000004</v>
      </c>
      <c r="F39" s="18">
        <v>20.690243000000002</v>
      </c>
      <c r="G39" s="18">
        <v>88.148240000000058</v>
      </c>
      <c r="H39" s="18">
        <v>14.293075999999999</v>
      </c>
      <c r="I39" s="18">
        <v>54.412293999999996</v>
      </c>
      <c r="J39" s="18">
        <v>29.387438000000003</v>
      </c>
      <c r="K39" s="18">
        <v>44.784238999999999</v>
      </c>
      <c r="L39" s="18">
        <v>259.19220300000001</v>
      </c>
      <c r="M39" s="18">
        <v>7.1575509999999989</v>
      </c>
      <c r="N39" s="18">
        <v>97.343118000000004</v>
      </c>
      <c r="O39" s="18">
        <v>80.767583000000002</v>
      </c>
      <c r="P39" s="18">
        <v>10.156026000000001</v>
      </c>
      <c r="Q39" s="18">
        <v>16.704906999999999</v>
      </c>
      <c r="R39" s="18">
        <v>14.991130000000005</v>
      </c>
      <c r="S39" s="18">
        <v>13.302225000000002</v>
      </c>
      <c r="U39" s="30" t="s">
        <v>542</v>
      </c>
    </row>
    <row r="40" spans="1:21">
      <c r="B40" s="30" t="s">
        <v>343</v>
      </c>
      <c r="C40" s="18">
        <v>2.2503519999999999</v>
      </c>
      <c r="D40" s="18">
        <v>29.350216</v>
      </c>
      <c r="E40" s="18">
        <v>35.700623000000007</v>
      </c>
      <c r="F40" s="18">
        <v>19.311669999999999</v>
      </c>
      <c r="G40" s="18">
        <v>87.903096999999974</v>
      </c>
      <c r="H40" s="18">
        <v>11.470275000000001</v>
      </c>
      <c r="I40" s="18">
        <v>64.271580999999998</v>
      </c>
      <c r="J40" s="18">
        <v>27.789687999999998</v>
      </c>
      <c r="K40" s="18">
        <v>42.901775999999998</v>
      </c>
      <c r="L40" s="18">
        <v>334.93757699999998</v>
      </c>
      <c r="M40" s="18">
        <v>8.1281490000000005</v>
      </c>
      <c r="N40" s="18">
        <v>92.161427000000003</v>
      </c>
      <c r="O40" s="18">
        <v>75.061109000000002</v>
      </c>
      <c r="P40" s="18">
        <v>5.6646479999999997</v>
      </c>
      <c r="Q40" s="18">
        <v>17.599744000000001</v>
      </c>
      <c r="R40" s="18">
        <v>13.957304000000002</v>
      </c>
      <c r="S40" s="18">
        <v>14.114467999999999</v>
      </c>
      <c r="U40" s="30" t="s">
        <v>543</v>
      </c>
    </row>
    <row r="41" spans="1:21">
      <c r="B41" s="30" t="s">
        <v>344</v>
      </c>
      <c r="C41" s="18">
        <v>2.4296890000000007</v>
      </c>
      <c r="D41" s="18">
        <v>30.618025000000003</v>
      </c>
      <c r="E41" s="18">
        <v>37.858747999999999</v>
      </c>
      <c r="F41" s="18">
        <v>19.342336000000003</v>
      </c>
      <c r="G41" s="18">
        <v>98.954581999999988</v>
      </c>
      <c r="H41" s="18">
        <v>11.667673000000001</v>
      </c>
      <c r="I41" s="18">
        <v>65.723416999999998</v>
      </c>
      <c r="J41" s="18">
        <v>30.71017299999999</v>
      </c>
      <c r="K41" s="18">
        <v>36.899809999999995</v>
      </c>
      <c r="L41" s="18">
        <v>426.58943899999997</v>
      </c>
      <c r="M41" s="18">
        <v>10.552104000000002</v>
      </c>
      <c r="N41" s="18">
        <v>97.848272999999992</v>
      </c>
      <c r="O41" s="18">
        <v>87.460255999999987</v>
      </c>
      <c r="P41" s="18">
        <v>12.567473999999999</v>
      </c>
      <c r="Q41" s="18">
        <v>18.285501</v>
      </c>
      <c r="R41" s="18">
        <v>15.367246000000005</v>
      </c>
      <c r="S41" s="18">
        <v>13.838149000000001</v>
      </c>
      <c r="U41" s="30" t="s">
        <v>544</v>
      </c>
    </row>
    <row r="42" spans="1:21">
      <c r="B42" s="30" t="s">
        <v>345</v>
      </c>
      <c r="C42" s="18">
        <v>1.7893670000000002</v>
      </c>
      <c r="D42" s="18">
        <v>28.616670000000003</v>
      </c>
      <c r="E42" s="18">
        <v>35.341204000000005</v>
      </c>
      <c r="F42" s="18">
        <v>17.783754000000002</v>
      </c>
      <c r="G42" s="18">
        <v>85.731281999999965</v>
      </c>
      <c r="H42" s="18">
        <v>11.101075</v>
      </c>
      <c r="I42" s="18">
        <v>55.831702999999997</v>
      </c>
      <c r="J42" s="18">
        <v>27.313676999999998</v>
      </c>
      <c r="K42" s="18">
        <v>44.179038999999996</v>
      </c>
      <c r="L42" s="18">
        <v>261.96360899999996</v>
      </c>
      <c r="M42" s="18">
        <v>7.1805969999999988</v>
      </c>
      <c r="N42" s="18">
        <v>85.929501000000002</v>
      </c>
      <c r="O42" s="18">
        <v>79.171492999999998</v>
      </c>
      <c r="P42" s="18">
        <v>10.123467999999999</v>
      </c>
      <c r="Q42" s="18">
        <v>14.402388</v>
      </c>
      <c r="R42" s="18">
        <v>14.101282000000007</v>
      </c>
      <c r="S42" s="18">
        <v>13.958292</v>
      </c>
      <c r="U42" s="30" t="s">
        <v>545</v>
      </c>
    </row>
    <row r="43" spans="1:21">
      <c r="B43" s="30" t="s">
        <v>346</v>
      </c>
      <c r="C43" s="18">
        <v>2.1560600000000001</v>
      </c>
      <c r="D43" s="18">
        <v>33.106648</v>
      </c>
      <c r="E43" s="18">
        <v>41.336669000000001</v>
      </c>
      <c r="F43" s="18">
        <v>20.436372999999996</v>
      </c>
      <c r="G43" s="18">
        <v>111.13625500000001</v>
      </c>
      <c r="H43" s="18">
        <v>15.921106</v>
      </c>
      <c r="I43" s="18">
        <v>44.981907999999997</v>
      </c>
      <c r="J43" s="18">
        <v>31.281626000000017</v>
      </c>
      <c r="K43" s="18">
        <v>32.500518</v>
      </c>
      <c r="L43" s="18">
        <v>318.36537599999997</v>
      </c>
      <c r="M43" s="18">
        <v>7.8142700000000005</v>
      </c>
      <c r="N43" s="18">
        <v>98.237707</v>
      </c>
      <c r="O43" s="18">
        <v>102.49012299999998</v>
      </c>
      <c r="P43" s="18">
        <v>9.9349160000000012</v>
      </c>
      <c r="Q43" s="18">
        <v>20.096519999999998</v>
      </c>
      <c r="R43" s="18">
        <v>17.361177000000005</v>
      </c>
      <c r="S43" s="18">
        <v>14.646229000000002</v>
      </c>
      <c r="U43" s="30" t="s">
        <v>546</v>
      </c>
    </row>
    <row r="44" spans="1:21">
      <c r="B44" s="30" t="s">
        <v>347</v>
      </c>
      <c r="C44" s="18">
        <v>2.3606050000000001</v>
      </c>
      <c r="D44" s="18">
        <v>31.529772999999999</v>
      </c>
      <c r="E44" s="18">
        <v>29.941057999999998</v>
      </c>
      <c r="F44" s="18">
        <v>15.313706999999999</v>
      </c>
      <c r="G44" s="18">
        <v>80.355321999999987</v>
      </c>
      <c r="H44" s="18">
        <v>12.210231</v>
      </c>
      <c r="I44" s="18">
        <v>38.952767000000001</v>
      </c>
      <c r="J44" s="18">
        <v>21.971646</v>
      </c>
      <c r="K44" s="18">
        <v>40.367953</v>
      </c>
      <c r="L44" s="18">
        <v>228.09537400000002</v>
      </c>
      <c r="M44" s="18">
        <v>6.5233889999999999</v>
      </c>
      <c r="N44" s="18">
        <v>75.357385999999991</v>
      </c>
      <c r="O44" s="18">
        <v>81.39351099999999</v>
      </c>
      <c r="P44" s="18">
        <v>6.3006960000000003</v>
      </c>
      <c r="Q44" s="18">
        <v>11.924752999999999</v>
      </c>
      <c r="R44" s="18">
        <v>11.467140000000001</v>
      </c>
      <c r="S44" s="18">
        <v>13.217682</v>
      </c>
      <c r="U44" s="30" t="s">
        <v>547</v>
      </c>
    </row>
    <row r="45" spans="1:21">
      <c r="B45" s="30" t="s">
        <v>348</v>
      </c>
      <c r="C45" s="18">
        <v>3.1933860000000003</v>
      </c>
      <c r="D45" s="18">
        <v>36.036755999999997</v>
      </c>
      <c r="E45" s="18">
        <v>31.809855999999996</v>
      </c>
      <c r="F45" s="18">
        <v>16.298126000000003</v>
      </c>
      <c r="G45" s="18">
        <v>106.03140199999999</v>
      </c>
      <c r="H45" s="18">
        <v>12.445654000000001</v>
      </c>
      <c r="I45" s="18">
        <v>38.389759999999995</v>
      </c>
      <c r="J45" s="18">
        <v>25.578460000000003</v>
      </c>
      <c r="K45" s="18">
        <v>41.698610000000002</v>
      </c>
      <c r="L45" s="18">
        <v>236.64003499999998</v>
      </c>
      <c r="M45" s="18">
        <v>6.5069539999999986</v>
      </c>
      <c r="N45" s="18">
        <v>74.841465999999997</v>
      </c>
      <c r="O45" s="18">
        <v>92.224491</v>
      </c>
      <c r="P45" s="18">
        <v>9.311909</v>
      </c>
      <c r="Q45" s="18">
        <v>15.020721999999999</v>
      </c>
      <c r="R45" s="18">
        <v>12.905135999999997</v>
      </c>
      <c r="S45" s="18">
        <v>15.049659</v>
      </c>
      <c r="U45" s="30" t="s">
        <v>548</v>
      </c>
    </row>
    <row r="46" spans="1:21">
      <c r="B46" s="30" t="s">
        <v>349</v>
      </c>
      <c r="C46" s="18">
        <v>4.3431960000000007</v>
      </c>
      <c r="D46" s="18">
        <v>39.540306000000001</v>
      </c>
      <c r="E46" s="18">
        <v>43.042963999999998</v>
      </c>
      <c r="F46" s="18">
        <v>18.580070999999997</v>
      </c>
      <c r="G46" s="18">
        <v>126.14801699999992</v>
      </c>
      <c r="H46" s="18">
        <v>14.562127</v>
      </c>
      <c r="I46" s="18">
        <v>48.161217999999998</v>
      </c>
      <c r="J46" s="18">
        <v>28.625663000000003</v>
      </c>
      <c r="K46" s="18">
        <v>33.384820000000005</v>
      </c>
      <c r="L46" s="18">
        <v>257.49256700000001</v>
      </c>
      <c r="M46" s="18">
        <v>16.472469000000004</v>
      </c>
      <c r="N46" s="18">
        <v>78.770228000000003</v>
      </c>
      <c r="O46" s="18">
        <v>112.37091099999999</v>
      </c>
      <c r="P46" s="18">
        <v>9.446097</v>
      </c>
      <c r="Q46" s="18">
        <v>17.949687999999998</v>
      </c>
      <c r="R46" s="18">
        <v>15.558756000000002</v>
      </c>
      <c r="S46" s="18">
        <v>19.015204000000004</v>
      </c>
      <c r="U46" s="30" t="s">
        <v>549</v>
      </c>
    </row>
    <row r="47" spans="1:21">
      <c r="B47" s="30" t="s">
        <v>350</v>
      </c>
      <c r="C47" s="18">
        <v>3.1861790000000001</v>
      </c>
      <c r="D47" s="18">
        <v>34.484339000000006</v>
      </c>
      <c r="E47" s="18">
        <v>38.673994000000015</v>
      </c>
      <c r="F47" s="18">
        <v>16.053509999999999</v>
      </c>
      <c r="G47" s="18">
        <v>106.95461199999994</v>
      </c>
      <c r="H47" s="18">
        <v>12.755709</v>
      </c>
      <c r="I47" s="18">
        <v>53.005262000000002</v>
      </c>
      <c r="J47" s="18">
        <v>20.086424999999998</v>
      </c>
      <c r="K47" s="18">
        <v>40.553253999999995</v>
      </c>
      <c r="L47" s="18">
        <v>360.62586799999997</v>
      </c>
      <c r="M47" s="18">
        <v>9.4844719999999985</v>
      </c>
      <c r="N47" s="18">
        <v>67.435795999999996</v>
      </c>
      <c r="O47" s="18">
        <v>89.038749999999993</v>
      </c>
      <c r="P47" s="18">
        <v>6.3909829999999994</v>
      </c>
      <c r="Q47" s="18">
        <v>14.708425000000002</v>
      </c>
      <c r="R47" s="18">
        <v>16.521780999999997</v>
      </c>
      <c r="S47" s="18">
        <v>15.755492999999998</v>
      </c>
      <c r="U47" s="30" t="s">
        <v>550</v>
      </c>
    </row>
    <row r="48" spans="1:21">
      <c r="B48" s="30" t="s">
        <v>351</v>
      </c>
      <c r="C48" s="18">
        <v>2.6463910000000004</v>
      </c>
      <c r="D48" s="18">
        <v>33.066931000000011</v>
      </c>
      <c r="E48" s="18">
        <v>32.812280999999984</v>
      </c>
      <c r="F48" s="18">
        <v>14.383715999999996</v>
      </c>
      <c r="G48" s="18">
        <v>86.129291000000009</v>
      </c>
      <c r="H48" s="18">
        <v>11.918132999999999</v>
      </c>
      <c r="I48" s="18">
        <v>42.133949000000001</v>
      </c>
      <c r="J48" s="18">
        <v>19.968827000000005</v>
      </c>
      <c r="K48" s="18">
        <v>48.349505000000001</v>
      </c>
      <c r="L48" s="18">
        <v>449.30564800000002</v>
      </c>
      <c r="M48" s="18">
        <v>7.1760629999999992</v>
      </c>
      <c r="N48" s="18">
        <v>69.882792999999992</v>
      </c>
      <c r="O48" s="18">
        <v>88.120013999999998</v>
      </c>
      <c r="P48" s="18">
        <v>8.6765659999999993</v>
      </c>
      <c r="Q48" s="18">
        <v>10.997575999999999</v>
      </c>
      <c r="R48" s="18">
        <v>15.799158999999994</v>
      </c>
      <c r="S48" s="18">
        <v>11.493581000000001</v>
      </c>
      <c r="U48" s="30" t="s">
        <v>551</v>
      </c>
    </row>
    <row r="49" spans="1:21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1"/>
      <c r="Q49" s="31"/>
      <c r="R49" s="31"/>
      <c r="S49" s="31"/>
    </row>
    <row r="50" spans="1:21">
      <c r="A50" s="167">
        <v>2020</v>
      </c>
      <c r="B50" s="30" t="s">
        <v>340</v>
      </c>
      <c r="C50" s="18">
        <v>2.9998539999999991</v>
      </c>
      <c r="D50" s="18">
        <v>30.85851899999999</v>
      </c>
      <c r="E50" s="18">
        <v>36.40464999999999</v>
      </c>
      <c r="F50" s="18">
        <v>16.668378000000001</v>
      </c>
      <c r="G50" s="18">
        <v>84.923248999999998</v>
      </c>
      <c r="H50" s="18">
        <v>14.348886</v>
      </c>
      <c r="I50" s="18">
        <v>40.514879000000001</v>
      </c>
      <c r="J50" s="18">
        <v>21.091593999999994</v>
      </c>
      <c r="K50" s="18">
        <v>24.480027</v>
      </c>
      <c r="L50" s="18">
        <v>430.67898600000012</v>
      </c>
      <c r="M50" s="18">
        <v>13.085006000000003</v>
      </c>
      <c r="N50" s="18">
        <v>80.465388000000019</v>
      </c>
      <c r="O50" s="18">
        <v>77.315174000000013</v>
      </c>
      <c r="P50" s="18">
        <v>8.4780270000000009</v>
      </c>
      <c r="Q50" s="18">
        <v>17.451073999999998</v>
      </c>
      <c r="R50" s="18">
        <v>11.426726000000002</v>
      </c>
      <c r="S50" s="18">
        <v>13.242428999999998</v>
      </c>
      <c r="T50" s="167">
        <v>2020</v>
      </c>
      <c r="U50" s="30" t="s">
        <v>540</v>
      </c>
    </row>
    <row r="51" spans="1:21">
      <c r="B51" s="30" t="s">
        <v>341</v>
      </c>
      <c r="C51" s="18">
        <v>3.4367869999999998</v>
      </c>
      <c r="D51" s="18">
        <v>28.009201999999995</v>
      </c>
      <c r="E51" s="18">
        <v>35.667553999999996</v>
      </c>
      <c r="F51" s="18">
        <v>17.985303000000002</v>
      </c>
      <c r="G51" s="18">
        <v>75.910370000000029</v>
      </c>
      <c r="H51" s="18">
        <v>17.363564</v>
      </c>
      <c r="I51" s="18">
        <v>52.406041000000002</v>
      </c>
      <c r="J51" s="18">
        <v>21.667712999999992</v>
      </c>
      <c r="K51" s="18">
        <v>29.961893</v>
      </c>
      <c r="L51" s="18">
        <v>300.21096899999998</v>
      </c>
      <c r="M51" s="18">
        <v>6.2026380000000003</v>
      </c>
      <c r="N51" s="18">
        <v>56.599979999999988</v>
      </c>
      <c r="O51" s="18">
        <v>76.682682</v>
      </c>
      <c r="P51" s="18">
        <v>9.6008779999999998</v>
      </c>
      <c r="Q51" s="18">
        <v>16.926752</v>
      </c>
      <c r="R51" s="18">
        <v>11.664022000000001</v>
      </c>
      <c r="S51" s="18">
        <v>12.506965000000003</v>
      </c>
      <c r="U51" s="30" t="s">
        <v>541</v>
      </c>
    </row>
    <row r="52" spans="1:21">
      <c r="B52" s="30" t="s">
        <v>342</v>
      </c>
      <c r="C52" s="18">
        <v>2.8405269999999994</v>
      </c>
      <c r="D52" s="18">
        <v>32.002573999999996</v>
      </c>
      <c r="E52" s="18">
        <v>41.949410999999991</v>
      </c>
      <c r="F52" s="18">
        <v>19.120652999999997</v>
      </c>
      <c r="G52" s="18">
        <v>91.614142000000015</v>
      </c>
      <c r="H52" s="18">
        <v>14.528496000000001</v>
      </c>
      <c r="I52" s="18">
        <v>75.076349999999991</v>
      </c>
      <c r="J52" s="18">
        <v>18.146450999999999</v>
      </c>
      <c r="K52" s="18">
        <v>43.941209000000001</v>
      </c>
      <c r="L52" s="18">
        <v>246.25190299999997</v>
      </c>
      <c r="M52" s="18">
        <v>6.8598189999999999</v>
      </c>
      <c r="N52" s="18">
        <v>78.750085000000013</v>
      </c>
      <c r="O52" s="18">
        <v>107.08835700000002</v>
      </c>
      <c r="P52" s="18">
        <v>11.664765000000001</v>
      </c>
      <c r="Q52" s="18">
        <v>17.775874999999999</v>
      </c>
      <c r="R52" s="18">
        <v>11.840450000000004</v>
      </c>
      <c r="S52" s="18">
        <v>13.835433</v>
      </c>
      <c r="U52" s="30" t="s">
        <v>542</v>
      </c>
    </row>
    <row r="53" spans="1:21">
      <c r="B53" s="30" t="s">
        <v>343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U53" s="30" t="s">
        <v>543</v>
      </c>
    </row>
    <row r="54" spans="1:21">
      <c r="B54" s="30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U54" s="30" t="s">
        <v>544</v>
      </c>
    </row>
    <row r="55" spans="1:21">
      <c r="B55" s="30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30" t="s">
        <v>545</v>
      </c>
    </row>
    <row r="56" spans="1:21">
      <c r="B56" s="30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U56" s="30" t="s">
        <v>546</v>
      </c>
    </row>
    <row r="57" spans="1:21">
      <c r="B57" s="30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U57" s="30" t="s">
        <v>547</v>
      </c>
    </row>
    <row r="58" spans="1:21">
      <c r="B58" s="30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30" t="s">
        <v>548</v>
      </c>
    </row>
    <row r="59" spans="1:21">
      <c r="B59" s="30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30" t="s">
        <v>549</v>
      </c>
    </row>
    <row r="60" spans="1:21">
      <c r="B60" s="30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30" t="s">
        <v>550</v>
      </c>
    </row>
    <row r="61" spans="1:21">
      <c r="B61" s="30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30" t="s">
        <v>551</v>
      </c>
    </row>
    <row r="62" spans="1:21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21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2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21" s="20" customFormat="1" ht="21" customHeight="1" thickBot="1">
      <c r="A65" s="260" t="s">
        <v>627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</row>
    <row r="66" spans="1:21" s="17" customFormat="1" ht="11.25" customHeight="1" thickBot="1">
      <c r="A66" s="224" t="s">
        <v>162</v>
      </c>
      <c r="B66" s="224" t="s">
        <v>163</v>
      </c>
      <c r="C66" s="257" t="s">
        <v>579</v>
      </c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9"/>
      <c r="T66" s="224" t="s">
        <v>537</v>
      </c>
      <c r="U66" s="224" t="s">
        <v>524</v>
      </c>
    </row>
    <row r="67" spans="1:21" ht="20.25" customHeight="1" thickBot="1">
      <c r="A67" s="225"/>
      <c r="B67" s="225"/>
      <c r="C67" s="93">
        <v>35</v>
      </c>
      <c r="D67" s="93">
        <v>36</v>
      </c>
      <c r="E67" s="93">
        <v>37</v>
      </c>
      <c r="F67" s="93">
        <v>38</v>
      </c>
      <c r="G67" s="93">
        <v>39</v>
      </c>
      <c r="H67" s="93">
        <v>40</v>
      </c>
      <c r="I67" s="93">
        <v>41</v>
      </c>
      <c r="J67" s="93">
        <v>42</v>
      </c>
      <c r="K67" s="93">
        <v>43</v>
      </c>
      <c r="L67" s="93">
        <v>44</v>
      </c>
      <c r="M67" s="93">
        <v>45</v>
      </c>
      <c r="N67" s="93">
        <v>46</v>
      </c>
      <c r="O67" s="93">
        <v>47</v>
      </c>
      <c r="P67" s="93">
        <v>48</v>
      </c>
      <c r="Q67" s="93">
        <v>49</v>
      </c>
      <c r="R67" s="93">
        <v>50</v>
      </c>
      <c r="S67" s="93">
        <v>51</v>
      </c>
      <c r="T67" s="225"/>
      <c r="U67" s="225"/>
    </row>
    <row r="68" spans="1:21">
      <c r="A68" s="167">
        <v>2019</v>
      </c>
      <c r="B68" s="30" t="s">
        <v>340</v>
      </c>
      <c r="C68" s="18">
        <v>7.9434560000000012</v>
      </c>
      <c r="D68" s="18">
        <v>0.52359500000000003</v>
      </c>
      <c r="E68" s="18">
        <v>0.89925699999999997</v>
      </c>
      <c r="F68" s="18">
        <v>29.963552999999997</v>
      </c>
      <c r="G68" s="18">
        <v>247.09840800000001</v>
      </c>
      <c r="H68" s="18">
        <v>95.928867000000011</v>
      </c>
      <c r="I68" s="18">
        <v>8.1090419999999988</v>
      </c>
      <c r="J68" s="18">
        <v>14.113236999999998</v>
      </c>
      <c r="K68" s="18">
        <v>0.75149899999999992</v>
      </c>
      <c r="L68" s="18">
        <v>54.341626999999995</v>
      </c>
      <c r="M68" s="18">
        <v>87.641393000000022</v>
      </c>
      <c r="N68" s="18">
        <v>1.9429999999999999E-2</v>
      </c>
      <c r="O68" s="18">
        <v>66.785745999999989</v>
      </c>
      <c r="P68" s="18">
        <v>172.93217200000009</v>
      </c>
      <c r="Q68" s="18">
        <v>4.0165380000000015</v>
      </c>
      <c r="R68" s="18">
        <v>2.6159999999999998E-3</v>
      </c>
      <c r="S68" s="18">
        <v>4.9616679999999995</v>
      </c>
      <c r="T68" s="167">
        <v>2019</v>
      </c>
      <c r="U68" s="30" t="s">
        <v>540</v>
      </c>
    </row>
    <row r="69" spans="1:21">
      <c r="B69" s="30" t="s">
        <v>341</v>
      </c>
      <c r="C69" s="18">
        <v>7.6491699999999998</v>
      </c>
      <c r="D69" s="18">
        <v>0.42956500000000003</v>
      </c>
      <c r="E69" s="18">
        <v>0.62529400000000002</v>
      </c>
      <c r="F69" s="18">
        <v>30.999272000000005</v>
      </c>
      <c r="G69" s="18">
        <v>244.58044900000002</v>
      </c>
      <c r="H69" s="18">
        <v>100.10669000000001</v>
      </c>
      <c r="I69" s="18">
        <v>7.8637200000000007</v>
      </c>
      <c r="J69" s="18">
        <v>13.846727000000001</v>
      </c>
      <c r="K69" s="18">
        <v>0.89224700000000001</v>
      </c>
      <c r="L69" s="18">
        <v>55.755589999999998</v>
      </c>
      <c r="M69" s="18">
        <v>90.151589999999999</v>
      </c>
      <c r="N69" s="18">
        <v>2.4722000000000001E-2</v>
      </c>
      <c r="O69" s="18">
        <v>48.165178999999995</v>
      </c>
      <c r="P69" s="18">
        <v>156.38065000000003</v>
      </c>
      <c r="Q69" s="18">
        <v>6.0777390000000011</v>
      </c>
      <c r="R69" s="18">
        <v>3.5937999999999998E-2</v>
      </c>
      <c r="S69" s="18">
        <v>4.9938840000000004</v>
      </c>
      <c r="U69" s="30" t="s">
        <v>541</v>
      </c>
    </row>
    <row r="70" spans="1:21">
      <c r="B70" s="30" t="s">
        <v>342</v>
      </c>
      <c r="C70" s="18">
        <v>8.0648739999999997</v>
      </c>
      <c r="D70" s="18">
        <v>0.47974899999999998</v>
      </c>
      <c r="E70" s="18">
        <v>1.2265249999999999</v>
      </c>
      <c r="F70" s="18">
        <v>36.605329000000005</v>
      </c>
      <c r="G70" s="18">
        <v>267.44656600000002</v>
      </c>
      <c r="H70" s="18">
        <v>107.81903199999998</v>
      </c>
      <c r="I70" s="18">
        <v>9.2762589999999996</v>
      </c>
      <c r="J70" s="18">
        <v>15.099183</v>
      </c>
      <c r="K70" s="18">
        <v>1.1317229999999998</v>
      </c>
      <c r="L70" s="18">
        <v>62.345110999999989</v>
      </c>
      <c r="M70" s="18">
        <v>96.00957600000001</v>
      </c>
      <c r="N70" s="18">
        <v>2.3687E-2</v>
      </c>
      <c r="O70" s="18">
        <v>58.200389999999999</v>
      </c>
      <c r="P70" s="18">
        <v>177.12809699999994</v>
      </c>
      <c r="Q70" s="18">
        <v>2.967015</v>
      </c>
      <c r="R70" s="18">
        <v>4.1240000000000001E-3</v>
      </c>
      <c r="S70" s="18">
        <v>5.3751499999999997</v>
      </c>
      <c r="U70" s="30" t="s">
        <v>542</v>
      </c>
    </row>
    <row r="71" spans="1:21">
      <c r="B71" s="30" t="s">
        <v>343</v>
      </c>
      <c r="C71" s="18">
        <v>7.3735520000000001</v>
      </c>
      <c r="D71" s="18">
        <v>0.47421500000000005</v>
      </c>
      <c r="E71" s="18">
        <v>0.79401799999999989</v>
      </c>
      <c r="F71" s="18">
        <v>35.466630000000002</v>
      </c>
      <c r="G71" s="18">
        <v>255.18881699999997</v>
      </c>
      <c r="H71" s="18">
        <v>99.545563999999985</v>
      </c>
      <c r="I71" s="18">
        <v>9.7375329999999991</v>
      </c>
      <c r="J71" s="18">
        <v>14.708030000000001</v>
      </c>
      <c r="K71" s="18">
        <v>1.3144169999999999</v>
      </c>
      <c r="L71" s="18">
        <v>62.762002999999993</v>
      </c>
      <c r="M71" s="18">
        <v>92.236756</v>
      </c>
      <c r="N71" s="18">
        <v>2.7241000000000001E-2</v>
      </c>
      <c r="O71" s="18">
        <v>54.827852</v>
      </c>
      <c r="P71" s="18">
        <v>159.74115500000005</v>
      </c>
      <c r="Q71" s="18">
        <v>3.5765630000000006</v>
      </c>
      <c r="R71" s="18">
        <v>2.9243000000000002E-2</v>
      </c>
      <c r="S71" s="18">
        <v>6.5750170000000008</v>
      </c>
      <c r="U71" s="30" t="s">
        <v>543</v>
      </c>
    </row>
    <row r="72" spans="1:21">
      <c r="B72" s="30" t="s">
        <v>344</v>
      </c>
      <c r="C72" s="18">
        <v>8.0012439999999998</v>
      </c>
      <c r="D72" s="18">
        <v>0.61309999999999998</v>
      </c>
      <c r="E72" s="18">
        <v>0.71196799999999993</v>
      </c>
      <c r="F72" s="18">
        <v>34.238286000000002</v>
      </c>
      <c r="G72" s="18">
        <v>277.26514100000009</v>
      </c>
      <c r="H72" s="18">
        <v>119.87577900000001</v>
      </c>
      <c r="I72" s="18">
        <v>11.484915999999998</v>
      </c>
      <c r="J72" s="18">
        <v>17.896343000000002</v>
      </c>
      <c r="K72" s="18">
        <v>1.4079109999999999</v>
      </c>
      <c r="L72" s="18">
        <v>70.150213999999991</v>
      </c>
      <c r="M72" s="18">
        <v>102.00166700000001</v>
      </c>
      <c r="N72" s="18">
        <v>4.3028999999999998E-2</v>
      </c>
      <c r="O72" s="18">
        <v>55.666036999999996</v>
      </c>
      <c r="P72" s="18">
        <v>178.03147800000002</v>
      </c>
      <c r="Q72" s="18">
        <v>3.5480969999999998</v>
      </c>
      <c r="R72" s="18">
        <v>5.3154E-2</v>
      </c>
      <c r="S72" s="18">
        <v>6.4756219999999995</v>
      </c>
      <c r="U72" s="30" t="s">
        <v>544</v>
      </c>
    </row>
    <row r="73" spans="1:21">
      <c r="B73" s="30" t="s">
        <v>345</v>
      </c>
      <c r="C73" s="18">
        <v>6.8033109999999999</v>
      </c>
      <c r="D73" s="18">
        <v>0.417632</v>
      </c>
      <c r="E73" s="18">
        <v>0.58439799999999997</v>
      </c>
      <c r="F73" s="18">
        <v>33.061759000000002</v>
      </c>
      <c r="G73" s="18">
        <v>253.391527</v>
      </c>
      <c r="H73" s="18">
        <v>94.864654999999999</v>
      </c>
      <c r="I73" s="18">
        <v>8.9853950000000005</v>
      </c>
      <c r="J73" s="18">
        <v>14.069545999999999</v>
      </c>
      <c r="K73" s="18">
        <v>1.1772</v>
      </c>
      <c r="L73" s="18">
        <v>59.408853999999998</v>
      </c>
      <c r="M73" s="18">
        <v>87.735081999999977</v>
      </c>
      <c r="N73" s="18">
        <v>3.0220999999999998E-2</v>
      </c>
      <c r="O73" s="18">
        <v>46.134579000000002</v>
      </c>
      <c r="P73" s="18">
        <v>158.45355000000001</v>
      </c>
      <c r="Q73" s="18">
        <v>4.0402329999999997</v>
      </c>
      <c r="R73" s="18">
        <v>5.7850000000000002E-3</v>
      </c>
      <c r="S73" s="18">
        <v>5.5736020000000002</v>
      </c>
      <c r="U73" s="30" t="s">
        <v>545</v>
      </c>
    </row>
    <row r="74" spans="1:21">
      <c r="B74" s="30" t="s">
        <v>346</v>
      </c>
      <c r="C74" s="18">
        <v>7.9414889999999998</v>
      </c>
      <c r="D74" s="18">
        <v>0.49918299999999999</v>
      </c>
      <c r="E74" s="18">
        <v>0.88662099999999988</v>
      </c>
      <c r="F74" s="18">
        <v>32.742724000000003</v>
      </c>
      <c r="G74" s="18">
        <v>280.09036900000001</v>
      </c>
      <c r="H74" s="18">
        <v>113.44027599999998</v>
      </c>
      <c r="I74" s="18">
        <v>10.592511999999999</v>
      </c>
      <c r="J74" s="18">
        <v>17.550208000000001</v>
      </c>
      <c r="K74" s="18">
        <v>0.91729100000000008</v>
      </c>
      <c r="L74" s="18">
        <v>67.467633000000006</v>
      </c>
      <c r="M74" s="18">
        <v>111.13119200000001</v>
      </c>
      <c r="N74" s="18">
        <v>6.6726999999999995E-2</v>
      </c>
      <c r="O74" s="18">
        <v>53.098420000000004</v>
      </c>
      <c r="P74" s="18">
        <v>183.11858200000006</v>
      </c>
      <c r="Q74" s="18">
        <v>3.6484589999999999</v>
      </c>
      <c r="R74" s="18">
        <v>9.5150000000000009E-3</v>
      </c>
      <c r="S74" s="18">
        <v>4.9877099999999999</v>
      </c>
      <c r="U74" s="30" t="s">
        <v>546</v>
      </c>
    </row>
    <row r="75" spans="1:21">
      <c r="B75" s="30" t="s">
        <v>347</v>
      </c>
      <c r="C75" s="18">
        <v>6.5459009999999997</v>
      </c>
      <c r="D75" s="18">
        <v>0.34539599999999998</v>
      </c>
      <c r="E75" s="18">
        <v>0.59612700000000007</v>
      </c>
      <c r="F75" s="18">
        <v>25.748033000000003</v>
      </c>
      <c r="G75" s="18">
        <v>187.083303</v>
      </c>
      <c r="H75" s="18">
        <v>88.338346999999985</v>
      </c>
      <c r="I75" s="18">
        <v>4.2027790000000005</v>
      </c>
      <c r="J75" s="18">
        <v>15.981032000000003</v>
      </c>
      <c r="K75" s="18">
        <v>0.51822800000000002</v>
      </c>
      <c r="L75" s="18">
        <v>42.734127999999998</v>
      </c>
      <c r="M75" s="18">
        <v>55.287076999999996</v>
      </c>
      <c r="N75" s="18">
        <v>3.0084E-2</v>
      </c>
      <c r="O75" s="18">
        <v>55.895497000000006</v>
      </c>
      <c r="P75" s="18">
        <v>161.20966899999996</v>
      </c>
      <c r="Q75" s="18">
        <v>4.4350950000000005</v>
      </c>
      <c r="R75" s="18">
        <v>1.3739000000000001E-2</v>
      </c>
      <c r="S75" s="18">
        <v>2.6978470000000003</v>
      </c>
      <c r="U75" s="30" t="s">
        <v>547</v>
      </c>
    </row>
    <row r="76" spans="1:21">
      <c r="B76" s="30" t="s">
        <v>348</v>
      </c>
      <c r="C76" s="18">
        <v>7.208596</v>
      </c>
      <c r="D76" s="18">
        <v>0.34063700000000002</v>
      </c>
      <c r="E76" s="18">
        <v>0.66166599999999987</v>
      </c>
      <c r="F76" s="18">
        <v>33.187633999999996</v>
      </c>
      <c r="G76" s="18">
        <v>242.95830699999993</v>
      </c>
      <c r="H76" s="18">
        <v>116.22454599999998</v>
      </c>
      <c r="I76" s="18">
        <v>8.1048980000000004</v>
      </c>
      <c r="J76" s="18">
        <v>18.027983999999996</v>
      </c>
      <c r="K76" s="18">
        <v>0.409472</v>
      </c>
      <c r="L76" s="18">
        <v>52.319673999999992</v>
      </c>
      <c r="M76" s="18">
        <v>83.359308000000013</v>
      </c>
      <c r="N76" s="18">
        <v>3.2445000000000002E-2</v>
      </c>
      <c r="O76" s="18">
        <v>43.162157000000001</v>
      </c>
      <c r="P76" s="18">
        <v>156.50758800000003</v>
      </c>
      <c r="Q76" s="18">
        <v>10.139308000000003</v>
      </c>
      <c r="R76" s="18">
        <v>6.5170000000000002E-3</v>
      </c>
      <c r="S76" s="18">
        <v>4.5151570000000003</v>
      </c>
      <c r="U76" s="30" t="s">
        <v>548</v>
      </c>
    </row>
    <row r="77" spans="1:21">
      <c r="B77" s="30" t="s">
        <v>349</v>
      </c>
      <c r="C77" s="18">
        <v>9.4265450000000008</v>
      </c>
      <c r="D77" s="18">
        <v>0.58882800000000002</v>
      </c>
      <c r="E77" s="18">
        <v>0.76548300000000002</v>
      </c>
      <c r="F77" s="18">
        <v>35.679791000000002</v>
      </c>
      <c r="G77" s="18">
        <v>272.31091599999991</v>
      </c>
      <c r="H77" s="18">
        <v>119.58482499999997</v>
      </c>
      <c r="I77" s="18">
        <v>10.251549000000001</v>
      </c>
      <c r="J77" s="18">
        <v>19.868853000000001</v>
      </c>
      <c r="K77" s="18">
        <v>0.35180899999999998</v>
      </c>
      <c r="L77" s="18">
        <v>72.048574000000002</v>
      </c>
      <c r="M77" s="18">
        <v>104.24220799999998</v>
      </c>
      <c r="N77" s="18">
        <v>9.9558000000000008E-2</v>
      </c>
      <c r="O77" s="18">
        <v>51.648282999999999</v>
      </c>
      <c r="P77" s="18">
        <v>168.87830700000001</v>
      </c>
      <c r="Q77" s="18">
        <v>7.1222799999999973</v>
      </c>
      <c r="R77" s="18">
        <v>1.2248999999999999E-2</v>
      </c>
      <c r="S77" s="18">
        <v>5.7431689999999982</v>
      </c>
      <c r="U77" s="30" t="s">
        <v>549</v>
      </c>
    </row>
    <row r="78" spans="1:21">
      <c r="B78" s="30" t="s">
        <v>350</v>
      </c>
      <c r="C78" s="18">
        <v>7.8405989999999992</v>
      </c>
      <c r="D78" s="18">
        <v>0.53411799999999998</v>
      </c>
      <c r="E78" s="18">
        <v>0.66321199999999991</v>
      </c>
      <c r="F78" s="18">
        <v>29.266710000000003</v>
      </c>
      <c r="G78" s="18">
        <v>233.65265400000004</v>
      </c>
      <c r="H78" s="18">
        <v>107.10529099999998</v>
      </c>
      <c r="I78" s="18">
        <v>9.6039020000000015</v>
      </c>
      <c r="J78" s="18">
        <v>18.830521000000001</v>
      </c>
      <c r="K78" s="18">
        <v>0.24144199999999999</v>
      </c>
      <c r="L78" s="18">
        <v>56.502052999999997</v>
      </c>
      <c r="M78" s="18">
        <v>80.494279999999989</v>
      </c>
      <c r="N78" s="18">
        <v>5.4093000000000002E-2</v>
      </c>
      <c r="O78" s="18">
        <v>43.118045999999993</v>
      </c>
      <c r="P78" s="18">
        <v>143.11742399999994</v>
      </c>
      <c r="Q78" s="18">
        <v>6.7419069999999994</v>
      </c>
      <c r="R78" s="18">
        <v>2.4546999999999999E-2</v>
      </c>
      <c r="S78" s="18">
        <v>3.9359440000000001</v>
      </c>
      <c r="U78" s="30" t="s">
        <v>550</v>
      </c>
    </row>
    <row r="79" spans="1:21">
      <c r="B79" s="30" t="s">
        <v>351</v>
      </c>
      <c r="C79" s="18">
        <v>6.2904290000000005</v>
      </c>
      <c r="D79" s="18">
        <v>0.48958399999999996</v>
      </c>
      <c r="E79" s="18">
        <v>0.62474099999999999</v>
      </c>
      <c r="F79" s="18">
        <v>29.183066999999998</v>
      </c>
      <c r="G79" s="18">
        <v>185.38734300000004</v>
      </c>
      <c r="H79" s="18">
        <v>66.556005999999996</v>
      </c>
      <c r="I79" s="18">
        <v>9.4021329999999992</v>
      </c>
      <c r="J79" s="18">
        <v>18.959533</v>
      </c>
      <c r="K79" s="18">
        <v>0.52875399999999995</v>
      </c>
      <c r="L79" s="18">
        <v>49.122027999999986</v>
      </c>
      <c r="M79" s="18">
        <v>72.94453</v>
      </c>
      <c r="N79" s="18">
        <v>2.9457999999999998E-2</v>
      </c>
      <c r="O79" s="18">
        <v>50.335358999999997</v>
      </c>
      <c r="P79" s="18">
        <v>161.82690500000007</v>
      </c>
      <c r="Q79" s="18">
        <v>3.9775329999999998</v>
      </c>
      <c r="R79" s="18">
        <v>1.3063E-2</v>
      </c>
      <c r="S79" s="18">
        <v>3.1368070000000001</v>
      </c>
      <c r="U79" s="30" t="s">
        <v>551</v>
      </c>
    </row>
    <row r="80" spans="1:21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31"/>
      <c r="Q80" s="31"/>
      <c r="R80" s="31"/>
      <c r="S80" s="31"/>
    </row>
    <row r="81" spans="1:21">
      <c r="A81" s="167">
        <v>2020</v>
      </c>
      <c r="B81" s="30" t="s">
        <v>340</v>
      </c>
      <c r="C81" s="18">
        <v>8.8346909999999994</v>
      </c>
      <c r="D81" s="18">
        <v>0.34097100000000002</v>
      </c>
      <c r="E81" s="18">
        <v>0.47243400000000002</v>
      </c>
      <c r="F81" s="18">
        <v>26.590745000000005</v>
      </c>
      <c r="G81" s="18">
        <v>243.24245399999998</v>
      </c>
      <c r="H81" s="18">
        <v>107.24471400000002</v>
      </c>
      <c r="I81" s="18">
        <v>8.6017569999999992</v>
      </c>
      <c r="J81" s="18">
        <v>17.513059999999999</v>
      </c>
      <c r="K81" s="18">
        <v>0.41431099999999998</v>
      </c>
      <c r="L81" s="18">
        <v>59.086022999999997</v>
      </c>
      <c r="M81" s="18">
        <v>80.332302000000027</v>
      </c>
      <c r="N81" s="18">
        <v>2.657E-2</v>
      </c>
      <c r="O81" s="18">
        <v>47.914173000000005</v>
      </c>
      <c r="P81" s="18">
        <v>167.325458</v>
      </c>
      <c r="Q81" s="18">
        <v>4.5735749999999999</v>
      </c>
      <c r="R81" s="18">
        <v>5.0280000000000004E-3</v>
      </c>
      <c r="S81" s="18">
        <v>5.1191719999999998</v>
      </c>
      <c r="T81" s="167">
        <v>2020</v>
      </c>
      <c r="U81" s="30" t="s">
        <v>540</v>
      </c>
    </row>
    <row r="82" spans="1:21">
      <c r="B82" s="30" t="s">
        <v>341</v>
      </c>
      <c r="C82" s="18">
        <v>9.0884440000000009</v>
      </c>
      <c r="D82" s="18">
        <v>0.47195800000000004</v>
      </c>
      <c r="E82" s="18">
        <v>0.52553199999999989</v>
      </c>
      <c r="F82" s="18">
        <v>25.795077999999997</v>
      </c>
      <c r="G82" s="18">
        <v>240.45650499999999</v>
      </c>
      <c r="H82" s="18">
        <v>106.414976</v>
      </c>
      <c r="I82" s="18">
        <v>7.8172110000000004</v>
      </c>
      <c r="J82" s="18">
        <v>16.171312</v>
      </c>
      <c r="K82" s="18">
        <v>0.79495000000000005</v>
      </c>
      <c r="L82" s="18">
        <v>57.285985000000004</v>
      </c>
      <c r="M82" s="18">
        <v>87.065259999999995</v>
      </c>
      <c r="N82" s="18">
        <v>3.9865999999999999E-2</v>
      </c>
      <c r="O82" s="18">
        <v>42.691580000000002</v>
      </c>
      <c r="P82" s="18">
        <v>153.72034800000003</v>
      </c>
      <c r="Q82" s="18">
        <v>4.9244799999999973</v>
      </c>
      <c r="R82" s="18">
        <v>3.4529999999999999E-3</v>
      </c>
      <c r="S82" s="18">
        <v>5.0769660000000005</v>
      </c>
      <c r="U82" s="30" t="s">
        <v>541</v>
      </c>
    </row>
    <row r="83" spans="1:21">
      <c r="B83" s="30" t="s">
        <v>342</v>
      </c>
      <c r="C83" s="18">
        <v>9.9431930000000008</v>
      </c>
      <c r="D83" s="18">
        <v>0.49795400000000001</v>
      </c>
      <c r="E83" s="18">
        <v>0.44941100000000006</v>
      </c>
      <c r="F83" s="18">
        <v>42.265039000000002</v>
      </c>
      <c r="G83" s="18">
        <v>250.08757599999996</v>
      </c>
      <c r="H83" s="18">
        <v>83.005924999999991</v>
      </c>
      <c r="I83" s="18">
        <v>7.5577290000000001</v>
      </c>
      <c r="J83" s="18">
        <v>12.020402000000001</v>
      </c>
      <c r="K83" s="18">
        <v>0.60856299999999997</v>
      </c>
      <c r="L83" s="18">
        <v>60.802208999999991</v>
      </c>
      <c r="M83" s="18">
        <v>106.849604</v>
      </c>
      <c r="N83" s="18">
        <v>4.6042E-2</v>
      </c>
      <c r="O83" s="18">
        <v>57.315719999999999</v>
      </c>
      <c r="P83" s="18">
        <v>173.213706</v>
      </c>
      <c r="Q83" s="18">
        <v>3.0541899999999993</v>
      </c>
      <c r="R83" s="18">
        <v>3.7160000000000001E-3</v>
      </c>
      <c r="S83" s="18">
        <v>3.719157</v>
      </c>
      <c r="U83" s="30" t="s">
        <v>542</v>
      </c>
    </row>
    <row r="84" spans="1:21">
      <c r="B84" s="30" t="s">
        <v>343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U84" s="30" t="s">
        <v>543</v>
      </c>
    </row>
    <row r="85" spans="1:21">
      <c r="B85" s="30" t="s">
        <v>344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U85" s="30" t="s">
        <v>544</v>
      </c>
    </row>
    <row r="86" spans="1:21">
      <c r="B86" s="30" t="s">
        <v>345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U86" s="30" t="s">
        <v>545</v>
      </c>
    </row>
    <row r="87" spans="1:21">
      <c r="B87" s="30" t="s">
        <v>346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U87" s="30" t="s">
        <v>546</v>
      </c>
    </row>
    <row r="88" spans="1:21">
      <c r="B88" s="30" t="s">
        <v>347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U88" s="30" t="s">
        <v>547</v>
      </c>
    </row>
    <row r="89" spans="1:21">
      <c r="B89" s="30" t="s">
        <v>348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U89" s="30" t="s">
        <v>548</v>
      </c>
    </row>
    <row r="90" spans="1:21">
      <c r="B90" s="30" t="s">
        <v>349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U90" s="30" t="s">
        <v>549</v>
      </c>
    </row>
    <row r="91" spans="1:21">
      <c r="B91" s="30" t="s">
        <v>350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U91" s="30" t="s">
        <v>550</v>
      </c>
    </row>
    <row r="92" spans="1:21">
      <c r="B92" s="30" t="s">
        <v>351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U92" s="30" t="s">
        <v>551</v>
      </c>
    </row>
    <row r="93" spans="1:21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21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2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21" s="20" customFormat="1" ht="21" customHeight="1" thickBot="1">
      <c r="A96" s="260" t="s">
        <v>627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</row>
    <row r="97" spans="1:21" s="17" customFormat="1" ht="11.25" customHeight="1" thickBot="1">
      <c r="A97" s="224" t="s">
        <v>162</v>
      </c>
      <c r="B97" s="224" t="s">
        <v>163</v>
      </c>
      <c r="C97" s="257" t="s">
        <v>579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9"/>
      <c r="T97" s="224" t="s">
        <v>537</v>
      </c>
      <c r="U97" s="224" t="s">
        <v>524</v>
      </c>
    </row>
    <row r="98" spans="1:21" ht="20.25" customHeight="1" thickBot="1">
      <c r="A98" s="225"/>
      <c r="B98" s="225"/>
      <c r="C98" s="93">
        <v>52</v>
      </c>
      <c r="D98" s="93">
        <v>53</v>
      </c>
      <c r="E98" s="93">
        <v>54</v>
      </c>
      <c r="F98" s="93">
        <v>55</v>
      </c>
      <c r="G98" s="93">
        <v>56</v>
      </c>
      <c r="H98" s="93">
        <v>57</v>
      </c>
      <c r="I98" s="93">
        <v>58</v>
      </c>
      <c r="J98" s="93">
        <v>59</v>
      </c>
      <c r="K98" s="93">
        <v>60</v>
      </c>
      <c r="L98" s="93">
        <v>61</v>
      </c>
      <c r="M98" s="93">
        <v>62</v>
      </c>
      <c r="N98" s="93">
        <v>63</v>
      </c>
      <c r="O98" s="93">
        <v>64</v>
      </c>
      <c r="P98" s="93">
        <v>65</v>
      </c>
      <c r="Q98" s="93">
        <v>66</v>
      </c>
      <c r="R98" s="93">
        <v>67</v>
      </c>
      <c r="S98" s="93">
        <v>68</v>
      </c>
      <c r="T98" s="225"/>
      <c r="U98" s="225"/>
    </row>
    <row r="99" spans="1:21">
      <c r="A99" s="167">
        <v>2019</v>
      </c>
      <c r="B99" s="30" t="s">
        <v>340</v>
      </c>
      <c r="C99" s="18">
        <v>13.519020999999999</v>
      </c>
      <c r="D99" s="18">
        <v>0.75565799999999994</v>
      </c>
      <c r="E99" s="18">
        <v>6.5826310000000001</v>
      </c>
      <c r="F99" s="18">
        <v>21.976421999999999</v>
      </c>
      <c r="G99" s="18">
        <v>19.960078999999997</v>
      </c>
      <c r="H99" s="18">
        <v>6.4323780000000008</v>
      </c>
      <c r="I99" s="18">
        <v>9.5727229999999999</v>
      </c>
      <c r="J99" s="18">
        <v>27.338057000000003</v>
      </c>
      <c r="K99" s="18">
        <v>10.498512000000002</v>
      </c>
      <c r="L99" s="18">
        <v>188.32011599999998</v>
      </c>
      <c r="M99" s="18">
        <v>82.907433000000012</v>
      </c>
      <c r="N99" s="18">
        <v>51.44464</v>
      </c>
      <c r="O99" s="18">
        <v>168.95974200000003</v>
      </c>
      <c r="P99" s="18">
        <v>5.1199460000000006</v>
      </c>
      <c r="Q99" s="18">
        <v>0.76618399999999998</v>
      </c>
      <c r="R99" s="18">
        <v>0.28920099999999999</v>
      </c>
      <c r="S99" s="18">
        <v>41.560164999999998</v>
      </c>
      <c r="T99" s="167">
        <v>2019</v>
      </c>
      <c r="U99" s="30" t="s">
        <v>540</v>
      </c>
    </row>
    <row r="100" spans="1:21">
      <c r="B100" s="30" t="s">
        <v>341</v>
      </c>
      <c r="C100" s="18">
        <v>12.649916999999999</v>
      </c>
      <c r="D100" s="18">
        <v>0.59034000000000009</v>
      </c>
      <c r="E100" s="18">
        <v>6.634923999999998</v>
      </c>
      <c r="F100" s="18">
        <v>23.597113999999998</v>
      </c>
      <c r="G100" s="18">
        <v>26.669169999999994</v>
      </c>
      <c r="H100" s="18">
        <v>5.8570039999999999</v>
      </c>
      <c r="I100" s="18">
        <v>9.669611999999999</v>
      </c>
      <c r="J100" s="18">
        <v>24.245168</v>
      </c>
      <c r="K100" s="18">
        <v>13.276592999999998</v>
      </c>
      <c r="L100" s="18">
        <v>176.0077</v>
      </c>
      <c r="M100" s="18">
        <v>89.34875000000001</v>
      </c>
      <c r="N100" s="18">
        <v>51.262789999999995</v>
      </c>
      <c r="O100" s="18">
        <v>166.35433800000001</v>
      </c>
      <c r="P100" s="18">
        <v>5.0714150000000009</v>
      </c>
      <c r="Q100" s="18">
        <v>0.77724300000000002</v>
      </c>
      <c r="R100" s="18">
        <v>0.37921300000000002</v>
      </c>
      <c r="S100" s="18">
        <v>41.79390200000001</v>
      </c>
      <c r="U100" s="30" t="s">
        <v>541</v>
      </c>
    </row>
    <row r="101" spans="1:21">
      <c r="B101" s="30" t="s">
        <v>342</v>
      </c>
      <c r="C101" s="18">
        <v>13.986179999999997</v>
      </c>
      <c r="D101" s="18">
        <v>1.163287</v>
      </c>
      <c r="E101" s="18">
        <v>7.1401059999999994</v>
      </c>
      <c r="F101" s="18">
        <v>26.571196999999998</v>
      </c>
      <c r="G101" s="18">
        <v>28.121922999999999</v>
      </c>
      <c r="H101" s="18">
        <v>7.0762159999999996</v>
      </c>
      <c r="I101" s="18">
        <v>10.800733000000001</v>
      </c>
      <c r="J101" s="18">
        <v>25.709188000000005</v>
      </c>
      <c r="K101" s="18">
        <v>16.136635999999999</v>
      </c>
      <c r="L101" s="18">
        <v>192.34201799999997</v>
      </c>
      <c r="M101" s="18">
        <v>88.963971999999998</v>
      </c>
      <c r="N101" s="18">
        <v>52.095192999999995</v>
      </c>
      <c r="O101" s="18">
        <v>141.33885100000001</v>
      </c>
      <c r="P101" s="18">
        <v>4.8683480000000001</v>
      </c>
      <c r="Q101" s="18">
        <v>0.80355300000000007</v>
      </c>
      <c r="R101" s="18">
        <v>0.37523600000000001</v>
      </c>
      <c r="S101" s="18">
        <v>44.484804000000004</v>
      </c>
      <c r="U101" s="30" t="s">
        <v>542</v>
      </c>
    </row>
    <row r="102" spans="1:21">
      <c r="B102" s="30" t="s">
        <v>343</v>
      </c>
      <c r="C102" s="18">
        <v>12.526805</v>
      </c>
      <c r="D102" s="18">
        <v>0.70782800000000001</v>
      </c>
      <c r="E102" s="18">
        <v>6.6381889999999988</v>
      </c>
      <c r="F102" s="18">
        <v>28.106842000000007</v>
      </c>
      <c r="G102" s="18">
        <v>28.847312000000006</v>
      </c>
      <c r="H102" s="18">
        <v>6.1171760000000006</v>
      </c>
      <c r="I102" s="18">
        <v>9.8469589999999982</v>
      </c>
      <c r="J102" s="18">
        <v>23.903493000000001</v>
      </c>
      <c r="K102" s="18">
        <v>14.662609</v>
      </c>
      <c r="L102" s="18">
        <v>172.73189299999999</v>
      </c>
      <c r="M102" s="18">
        <v>76.341243999999989</v>
      </c>
      <c r="N102" s="18">
        <v>43.708102000000011</v>
      </c>
      <c r="O102" s="18">
        <v>102.97779200000002</v>
      </c>
      <c r="P102" s="18">
        <v>4.0521380000000002</v>
      </c>
      <c r="Q102" s="18">
        <v>1.032489</v>
      </c>
      <c r="R102" s="18">
        <v>0.35538999999999998</v>
      </c>
      <c r="S102" s="18">
        <v>43.97917799999999</v>
      </c>
      <c r="U102" s="30" t="s">
        <v>543</v>
      </c>
    </row>
    <row r="103" spans="1:21">
      <c r="B103" s="30" t="s">
        <v>344</v>
      </c>
      <c r="C103" s="18">
        <v>15.001577999999999</v>
      </c>
      <c r="D103" s="18">
        <v>0.61497999999999997</v>
      </c>
      <c r="E103" s="18">
        <v>7.0575429999999981</v>
      </c>
      <c r="F103" s="18">
        <v>26.092166999999996</v>
      </c>
      <c r="G103" s="18">
        <v>28.804286999999995</v>
      </c>
      <c r="H103" s="18">
        <v>7.7635430000000003</v>
      </c>
      <c r="I103" s="18">
        <v>11.332554999999999</v>
      </c>
      <c r="J103" s="18">
        <v>26.345122000000003</v>
      </c>
      <c r="K103" s="18">
        <v>12.840331000000001</v>
      </c>
      <c r="L103" s="18">
        <v>185.85486399999999</v>
      </c>
      <c r="M103" s="18">
        <v>85.206876999999992</v>
      </c>
      <c r="N103" s="18">
        <v>51.090215000000008</v>
      </c>
      <c r="O103" s="18">
        <v>142.98821000000001</v>
      </c>
      <c r="P103" s="18">
        <v>4.9381110000000001</v>
      </c>
      <c r="Q103" s="18">
        <v>0.96729699999999985</v>
      </c>
      <c r="R103" s="18">
        <v>0.53059400000000001</v>
      </c>
      <c r="S103" s="18">
        <v>48.447203000000002</v>
      </c>
      <c r="U103" s="30" t="s">
        <v>544</v>
      </c>
    </row>
    <row r="104" spans="1:21">
      <c r="B104" s="30" t="s">
        <v>345</v>
      </c>
      <c r="C104" s="18">
        <v>12.018396000000003</v>
      </c>
      <c r="D104" s="18">
        <v>0.29193800000000003</v>
      </c>
      <c r="E104" s="18">
        <v>6.3212679999999999</v>
      </c>
      <c r="F104" s="18">
        <v>22.094331999999998</v>
      </c>
      <c r="G104" s="18">
        <v>22.447778</v>
      </c>
      <c r="H104" s="18">
        <v>6.4560809999999993</v>
      </c>
      <c r="I104" s="18">
        <v>9.1535969999999995</v>
      </c>
      <c r="J104" s="18">
        <v>23.223962</v>
      </c>
      <c r="K104" s="18">
        <v>9.5680960000000006</v>
      </c>
      <c r="L104" s="18">
        <v>172.39554000000001</v>
      </c>
      <c r="M104" s="18">
        <v>74.739731000000006</v>
      </c>
      <c r="N104" s="18">
        <v>49.738758999999988</v>
      </c>
      <c r="O104" s="18">
        <v>159.37901100000002</v>
      </c>
      <c r="P104" s="18">
        <v>4.3001079999999998</v>
      </c>
      <c r="Q104" s="18">
        <v>0.76279799999999998</v>
      </c>
      <c r="R104" s="18">
        <v>0.26935100000000001</v>
      </c>
      <c r="S104" s="18">
        <v>43.144432999999992</v>
      </c>
      <c r="U104" s="30" t="s">
        <v>545</v>
      </c>
    </row>
    <row r="105" spans="1:21">
      <c r="B105" s="30" t="s">
        <v>346</v>
      </c>
      <c r="C105" s="18">
        <v>13.913842000000002</v>
      </c>
      <c r="D105" s="18">
        <v>0.31673600000000002</v>
      </c>
      <c r="E105" s="18">
        <v>7.627114999999999</v>
      </c>
      <c r="F105" s="18">
        <v>25.203377999999997</v>
      </c>
      <c r="G105" s="18">
        <v>25.898503999999996</v>
      </c>
      <c r="H105" s="18">
        <v>7.9467789999999994</v>
      </c>
      <c r="I105" s="18">
        <v>10.183819</v>
      </c>
      <c r="J105" s="18">
        <v>27.087043999999999</v>
      </c>
      <c r="K105" s="18">
        <v>13.507287000000002</v>
      </c>
      <c r="L105" s="18">
        <v>225.78613699999997</v>
      </c>
      <c r="M105" s="18">
        <v>102.910732</v>
      </c>
      <c r="N105" s="18">
        <v>69.591011999999992</v>
      </c>
      <c r="O105" s="18">
        <v>240.76716000000002</v>
      </c>
      <c r="P105" s="18">
        <v>5.3195870000000003</v>
      </c>
      <c r="Q105" s="18">
        <v>1.043428</v>
      </c>
      <c r="R105" s="18">
        <v>0.69486300000000001</v>
      </c>
      <c r="S105" s="18">
        <v>51.431331999999983</v>
      </c>
      <c r="U105" s="30" t="s">
        <v>546</v>
      </c>
    </row>
    <row r="106" spans="1:21">
      <c r="B106" s="30" t="s">
        <v>347</v>
      </c>
      <c r="C106" s="18">
        <v>6.5523579999999999</v>
      </c>
      <c r="D106" s="18">
        <v>0.24088600000000002</v>
      </c>
      <c r="E106" s="18">
        <v>4.4872490000000003</v>
      </c>
      <c r="F106" s="18">
        <v>16.028268999999998</v>
      </c>
      <c r="G106" s="18">
        <v>13.736329999999995</v>
      </c>
      <c r="H106" s="18">
        <v>5.0697779999999995</v>
      </c>
      <c r="I106" s="18">
        <v>6.061401</v>
      </c>
      <c r="J106" s="18">
        <v>17.436484</v>
      </c>
      <c r="K106" s="18">
        <v>6.821098000000001</v>
      </c>
      <c r="L106" s="18">
        <v>157.62741399999999</v>
      </c>
      <c r="M106" s="18">
        <v>72.745582999999996</v>
      </c>
      <c r="N106" s="18">
        <v>46.946860999999991</v>
      </c>
      <c r="O106" s="18">
        <v>167.76517999999999</v>
      </c>
      <c r="P106" s="18">
        <v>3.7838550000000009</v>
      </c>
      <c r="Q106" s="18">
        <v>0.36326000000000003</v>
      </c>
      <c r="R106" s="18">
        <v>0.57808100000000007</v>
      </c>
      <c r="S106" s="18">
        <v>33.197356000000006</v>
      </c>
      <c r="U106" s="30" t="s">
        <v>547</v>
      </c>
    </row>
    <row r="107" spans="1:21">
      <c r="B107" s="30" t="s">
        <v>348</v>
      </c>
      <c r="C107" s="18">
        <v>13.232944999999997</v>
      </c>
      <c r="D107" s="18">
        <v>0.608186</v>
      </c>
      <c r="E107" s="18">
        <v>5.9351279999999997</v>
      </c>
      <c r="F107" s="18">
        <v>21.491274000000001</v>
      </c>
      <c r="G107" s="18">
        <v>14.699001999999998</v>
      </c>
      <c r="H107" s="18">
        <v>6.7297899999999995</v>
      </c>
      <c r="I107" s="18">
        <v>8.9761499999999987</v>
      </c>
      <c r="J107" s="18">
        <v>25.076842000000003</v>
      </c>
      <c r="K107" s="18">
        <v>8.1501149999999996</v>
      </c>
      <c r="L107" s="18">
        <v>144.96258200000003</v>
      </c>
      <c r="M107" s="18">
        <v>75.567974000000007</v>
      </c>
      <c r="N107" s="18">
        <v>55.492861000000005</v>
      </c>
      <c r="O107" s="18">
        <v>146.88822500000001</v>
      </c>
      <c r="P107" s="18">
        <v>3.4515739999999999</v>
      </c>
      <c r="Q107" s="18">
        <v>0.54728700000000008</v>
      </c>
      <c r="R107" s="18">
        <v>0.75603100000000001</v>
      </c>
      <c r="S107" s="18">
        <v>40.362318999999999</v>
      </c>
      <c r="U107" s="30" t="s">
        <v>548</v>
      </c>
    </row>
    <row r="108" spans="1:21">
      <c r="B108" s="30" t="s">
        <v>349</v>
      </c>
      <c r="C108" s="18">
        <v>17.500844999999998</v>
      </c>
      <c r="D108" s="18">
        <v>0.89479700000000006</v>
      </c>
      <c r="E108" s="18">
        <v>7.6808259999999997</v>
      </c>
      <c r="F108" s="18">
        <v>24.580556000000001</v>
      </c>
      <c r="G108" s="18">
        <v>17.420971999999999</v>
      </c>
      <c r="H108" s="18">
        <v>7.9486970000000001</v>
      </c>
      <c r="I108" s="18">
        <v>10.644824</v>
      </c>
      <c r="J108" s="18">
        <v>27.337721000000002</v>
      </c>
      <c r="K108" s="18">
        <v>10.559165</v>
      </c>
      <c r="L108" s="18">
        <v>205.39628200000001</v>
      </c>
      <c r="M108" s="18">
        <v>91.370233999999996</v>
      </c>
      <c r="N108" s="18">
        <v>64.71678</v>
      </c>
      <c r="O108" s="18">
        <v>150.32801800000001</v>
      </c>
      <c r="P108" s="18">
        <v>5.3416849999999991</v>
      </c>
      <c r="Q108" s="18">
        <v>0.62724999999999997</v>
      </c>
      <c r="R108" s="18">
        <v>0.38603799999999999</v>
      </c>
      <c r="S108" s="18">
        <v>50.234407000000004</v>
      </c>
      <c r="U108" s="30" t="s">
        <v>549</v>
      </c>
    </row>
    <row r="109" spans="1:21">
      <c r="B109" s="30" t="s">
        <v>350</v>
      </c>
      <c r="C109" s="18">
        <v>13.836275000000001</v>
      </c>
      <c r="D109" s="18">
        <v>0.93722299999999992</v>
      </c>
      <c r="E109" s="18">
        <v>5.9308620000000012</v>
      </c>
      <c r="F109" s="18">
        <v>23.737606</v>
      </c>
      <c r="G109" s="18">
        <v>16.393029000000002</v>
      </c>
      <c r="H109" s="18">
        <v>7.0659349999999996</v>
      </c>
      <c r="I109" s="18">
        <v>8.5798839999999998</v>
      </c>
      <c r="J109" s="18">
        <v>22.755749000000002</v>
      </c>
      <c r="K109" s="18">
        <v>10.589397</v>
      </c>
      <c r="L109" s="18">
        <v>178.710904</v>
      </c>
      <c r="M109" s="18">
        <v>81.935462999999999</v>
      </c>
      <c r="N109" s="18">
        <v>61.157762999999981</v>
      </c>
      <c r="O109" s="18">
        <v>133.414995</v>
      </c>
      <c r="P109" s="18">
        <v>5.1328250000000004</v>
      </c>
      <c r="Q109" s="18">
        <v>0.52427299999999999</v>
      </c>
      <c r="R109" s="18">
        <v>0.298651</v>
      </c>
      <c r="S109" s="18">
        <v>43.118318999999993</v>
      </c>
      <c r="U109" s="30" t="s">
        <v>550</v>
      </c>
    </row>
    <row r="110" spans="1:21">
      <c r="B110" s="30" t="s">
        <v>351</v>
      </c>
      <c r="C110" s="18">
        <v>9.8020969999999998</v>
      </c>
      <c r="D110" s="18">
        <v>0.67872900000000003</v>
      </c>
      <c r="E110" s="18">
        <v>5.3211419999999983</v>
      </c>
      <c r="F110" s="18">
        <v>17.040974000000006</v>
      </c>
      <c r="G110" s="18">
        <v>16.684966999999993</v>
      </c>
      <c r="H110" s="18">
        <v>6.0299800000000001</v>
      </c>
      <c r="I110" s="18">
        <v>6.3073050000000004</v>
      </c>
      <c r="J110" s="18">
        <v>17.067674000000004</v>
      </c>
      <c r="K110" s="18">
        <v>7.3985129999999995</v>
      </c>
      <c r="L110" s="18">
        <v>162.46705400000002</v>
      </c>
      <c r="M110" s="18">
        <v>70.219580000000022</v>
      </c>
      <c r="N110" s="18">
        <v>50.353189999999998</v>
      </c>
      <c r="O110" s="18">
        <v>122.95779699999999</v>
      </c>
      <c r="P110" s="18">
        <v>4.5485819999999979</v>
      </c>
      <c r="Q110" s="18">
        <v>0.471385</v>
      </c>
      <c r="R110" s="18">
        <v>0.172046</v>
      </c>
      <c r="S110" s="18">
        <v>34.653115000000007</v>
      </c>
      <c r="U110" s="30" t="s">
        <v>551</v>
      </c>
    </row>
    <row r="111" spans="1:21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31"/>
      <c r="Q111" s="31"/>
      <c r="R111" s="31"/>
      <c r="S111" s="31"/>
    </row>
    <row r="112" spans="1:21">
      <c r="A112" s="167">
        <v>2020</v>
      </c>
      <c r="B112" s="30" t="s">
        <v>340</v>
      </c>
      <c r="C112" s="18">
        <v>14.063395999999999</v>
      </c>
      <c r="D112" s="18">
        <v>0.80241300000000004</v>
      </c>
      <c r="E112" s="18">
        <v>6.9915619999999992</v>
      </c>
      <c r="F112" s="18">
        <v>19.643107999999998</v>
      </c>
      <c r="G112" s="18">
        <v>22.478279000000001</v>
      </c>
      <c r="H112" s="18">
        <v>6.315194</v>
      </c>
      <c r="I112" s="18">
        <v>8.5729640000000007</v>
      </c>
      <c r="J112" s="18">
        <v>25.985157999999998</v>
      </c>
      <c r="K112" s="18">
        <v>11.272690000000003</v>
      </c>
      <c r="L112" s="18">
        <v>190.93722899999997</v>
      </c>
      <c r="M112" s="18">
        <v>88.656034999999989</v>
      </c>
      <c r="N112" s="18">
        <v>53.937557999999989</v>
      </c>
      <c r="O112" s="18">
        <v>171.97030500000002</v>
      </c>
      <c r="P112" s="18">
        <v>4.7870919999999995</v>
      </c>
      <c r="Q112" s="18">
        <v>0.56823800000000002</v>
      </c>
      <c r="R112" s="18">
        <v>0.26518199999999997</v>
      </c>
      <c r="S112" s="18">
        <v>36.588937000000001</v>
      </c>
      <c r="T112" s="167">
        <v>2020</v>
      </c>
      <c r="U112" s="30" t="s">
        <v>540</v>
      </c>
    </row>
    <row r="113" spans="1:21">
      <c r="B113" s="30" t="s">
        <v>341</v>
      </c>
      <c r="C113" s="18">
        <v>13.878223</v>
      </c>
      <c r="D113" s="18">
        <v>1.2598229999999999</v>
      </c>
      <c r="E113" s="18">
        <v>7.0411870000000008</v>
      </c>
      <c r="F113" s="18">
        <v>22.169952999999996</v>
      </c>
      <c r="G113" s="18">
        <v>23.377841000000004</v>
      </c>
      <c r="H113" s="18">
        <v>5.6212080000000002</v>
      </c>
      <c r="I113" s="18">
        <v>8.8715200000000003</v>
      </c>
      <c r="J113" s="18">
        <v>25.639748999999998</v>
      </c>
      <c r="K113" s="18">
        <v>11.565877</v>
      </c>
      <c r="L113" s="18">
        <v>172.12731399999998</v>
      </c>
      <c r="M113" s="18">
        <v>84.975031000000001</v>
      </c>
      <c r="N113" s="18">
        <v>54.408247000000003</v>
      </c>
      <c r="O113" s="18">
        <v>156.03943000000001</v>
      </c>
      <c r="P113" s="18">
        <v>4.3277529999999995</v>
      </c>
      <c r="Q113" s="18">
        <v>0.68178300000000003</v>
      </c>
      <c r="R113" s="18">
        <v>0.25981100000000001</v>
      </c>
      <c r="S113" s="18">
        <v>41.006581000000011</v>
      </c>
      <c r="U113" s="30" t="s">
        <v>541</v>
      </c>
    </row>
    <row r="114" spans="1:21">
      <c r="B114" s="30" t="s">
        <v>342</v>
      </c>
      <c r="C114" s="18">
        <v>14.560499999999999</v>
      </c>
      <c r="D114" s="18">
        <v>0.7148779999999999</v>
      </c>
      <c r="E114" s="18">
        <v>5.9473640000000003</v>
      </c>
      <c r="F114" s="18">
        <v>22.67595</v>
      </c>
      <c r="G114" s="18">
        <v>35.197455000000005</v>
      </c>
      <c r="H114" s="18">
        <v>5.3415970000000002</v>
      </c>
      <c r="I114" s="18">
        <v>7.8365620000000007</v>
      </c>
      <c r="J114" s="18">
        <v>21.661242000000001</v>
      </c>
      <c r="K114" s="18">
        <v>13.655002000000001</v>
      </c>
      <c r="L114" s="18">
        <v>153.851122</v>
      </c>
      <c r="M114" s="18">
        <v>61.332586000000006</v>
      </c>
      <c r="N114" s="18">
        <v>40.075162000000006</v>
      </c>
      <c r="O114" s="18">
        <v>115.53436499999999</v>
      </c>
      <c r="P114" s="18">
        <v>4.1239699999999999</v>
      </c>
      <c r="Q114" s="18">
        <v>0.56117099999999998</v>
      </c>
      <c r="R114" s="18">
        <v>0.285636</v>
      </c>
      <c r="S114" s="18">
        <v>40.610484</v>
      </c>
      <c r="U114" s="30" t="s">
        <v>542</v>
      </c>
    </row>
    <row r="115" spans="1:21">
      <c r="B115" s="30" t="s">
        <v>343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U115" s="30" t="s">
        <v>543</v>
      </c>
    </row>
    <row r="116" spans="1:21">
      <c r="B116" s="30" t="s">
        <v>344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U116" s="30" t="s">
        <v>544</v>
      </c>
    </row>
    <row r="117" spans="1:21">
      <c r="B117" s="30" t="s">
        <v>345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U117" s="30" t="s">
        <v>545</v>
      </c>
    </row>
    <row r="118" spans="1:21">
      <c r="B118" s="30" t="s">
        <v>346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U118" s="30" t="s">
        <v>546</v>
      </c>
    </row>
    <row r="119" spans="1:21">
      <c r="B119" s="30" t="s">
        <v>347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U119" s="30" t="s">
        <v>547</v>
      </c>
    </row>
    <row r="120" spans="1:21">
      <c r="B120" s="30" t="s">
        <v>348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U120" s="30" t="s">
        <v>548</v>
      </c>
    </row>
    <row r="121" spans="1:21">
      <c r="B121" s="30" t="s">
        <v>349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U121" s="30" t="s">
        <v>549</v>
      </c>
    </row>
    <row r="122" spans="1:21">
      <c r="B122" s="30" t="s">
        <v>350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U122" s="30" t="s">
        <v>550</v>
      </c>
    </row>
    <row r="123" spans="1:21">
      <c r="B123" s="30" t="s">
        <v>351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U123" s="30" t="s">
        <v>551</v>
      </c>
    </row>
    <row r="124" spans="1:21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21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21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21" s="20" customFormat="1" ht="21" customHeight="1" thickBot="1">
      <c r="A127" s="260" t="s">
        <v>627</v>
      </c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</row>
    <row r="128" spans="1:21" s="17" customFormat="1" ht="11.25" customHeight="1" thickBot="1">
      <c r="A128" s="224" t="s">
        <v>162</v>
      </c>
      <c r="B128" s="224" t="s">
        <v>163</v>
      </c>
      <c r="C128" s="257" t="s">
        <v>579</v>
      </c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9"/>
      <c r="T128" s="224" t="s">
        <v>537</v>
      </c>
      <c r="U128" s="224" t="s">
        <v>524</v>
      </c>
    </row>
    <row r="129" spans="1:21" ht="20.25" customHeight="1" thickBot="1">
      <c r="A129" s="225"/>
      <c r="B129" s="225"/>
      <c r="C129" s="93">
        <v>69</v>
      </c>
      <c r="D129" s="93">
        <v>70</v>
      </c>
      <c r="E129" s="93">
        <v>71</v>
      </c>
      <c r="F129" s="93">
        <v>72</v>
      </c>
      <c r="G129" s="93">
        <v>73</v>
      </c>
      <c r="H129" s="93">
        <v>74</v>
      </c>
      <c r="I129" s="93">
        <v>75</v>
      </c>
      <c r="J129" s="93">
        <v>76</v>
      </c>
      <c r="K129" s="93">
        <v>78</v>
      </c>
      <c r="L129" s="93">
        <v>79</v>
      </c>
      <c r="M129" s="93">
        <v>80</v>
      </c>
      <c r="N129" s="93">
        <v>81</v>
      </c>
      <c r="O129" s="93">
        <v>82</v>
      </c>
      <c r="P129" s="93">
        <v>83</v>
      </c>
      <c r="Q129" s="93">
        <v>84</v>
      </c>
      <c r="R129" s="93">
        <v>85</v>
      </c>
      <c r="S129" s="93">
        <v>86</v>
      </c>
      <c r="T129" s="225"/>
      <c r="U129" s="225"/>
    </row>
    <row r="130" spans="1:21">
      <c r="A130" s="167">
        <v>2019</v>
      </c>
      <c r="B130" s="30" t="s">
        <v>340</v>
      </c>
      <c r="C130" s="18">
        <v>61.847724999999997</v>
      </c>
      <c r="D130" s="18">
        <v>48.510874999999999</v>
      </c>
      <c r="E130" s="18">
        <v>21.326269</v>
      </c>
      <c r="F130" s="18">
        <v>130.62116599999999</v>
      </c>
      <c r="G130" s="18">
        <v>135.38743800000003</v>
      </c>
      <c r="H130" s="18">
        <v>18.569348000000002</v>
      </c>
      <c r="I130" s="18">
        <v>0.27279899999999996</v>
      </c>
      <c r="J130" s="18">
        <v>57.170435999999995</v>
      </c>
      <c r="K130" s="18">
        <v>1.6188289999999999</v>
      </c>
      <c r="L130" s="18">
        <v>0.73603300000000005</v>
      </c>
      <c r="M130" s="18">
        <v>1.1748589999999999</v>
      </c>
      <c r="N130" s="18">
        <v>0.108726</v>
      </c>
      <c r="O130" s="18">
        <v>15.755341</v>
      </c>
      <c r="P130" s="18">
        <v>31.093747</v>
      </c>
      <c r="Q130" s="18">
        <v>272.02482199999986</v>
      </c>
      <c r="R130" s="18">
        <v>394.00546799999995</v>
      </c>
      <c r="S130" s="18">
        <v>0.186529</v>
      </c>
      <c r="T130" s="167">
        <v>2019</v>
      </c>
      <c r="U130" s="30" t="s">
        <v>540</v>
      </c>
    </row>
    <row r="131" spans="1:21">
      <c r="B131" s="30" t="s">
        <v>341</v>
      </c>
      <c r="C131" s="18">
        <v>60.481220000000008</v>
      </c>
      <c r="D131" s="18">
        <v>44.808627999999999</v>
      </c>
      <c r="E131" s="18">
        <v>23.560881000000002</v>
      </c>
      <c r="F131" s="18">
        <v>122.22629799999999</v>
      </c>
      <c r="G131" s="18">
        <v>137.08033899999998</v>
      </c>
      <c r="H131" s="18">
        <v>21.834481</v>
      </c>
      <c r="I131" s="18">
        <v>0.22603200000000001</v>
      </c>
      <c r="J131" s="18">
        <v>58.885635999999998</v>
      </c>
      <c r="K131" s="18">
        <v>1.9165140000000001</v>
      </c>
      <c r="L131" s="18">
        <v>0.82952800000000004</v>
      </c>
      <c r="M131" s="18">
        <v>0.84645599999999999</v>
      </c>
      <c r="N131" s="18">
        <v>8.5765999999999995E-2</v>
      </c>
      <c r="O131" s="18">
        <v>16.999571</v>
      </c>
      <c r="P131" s="18">
        <v>25.806346000000005</v>
      </c>
      <c r="Q131" s="18">
        <v>291.378602</v>
      </c>
      <c r="R131" s="18">
        <v>394.10558300000008</v>
      </c>
      <c r="S131" s="18">
        <v>0.417464</v>
      </c>
      <c r="U131" s="30" t="s">
        <v>541</v>
      </c>
    </row>
    <row r="132" spans="1:21">
      <c r="B132" s="30" t="s">
        <v>342</v>
      </c>
      <c r="C132" s="18">
        <v>63.172699000000009</v>
      </c>
      <c r="D132" s="18">
        <v>50.781855999999998</v>
      </c>
      <c r="E132" s="18">
        <v>21.382004000000002</v>
      </c>
      <c r="F132" s="18">
        <v>127.27936800000001</v>
      </c>
      <c r="G132" s="18">
        <v>132.97647499999999</v>
      </c>
      <c r="H132" s="18">
        <v>18.896502999999999</v>
      </c>
      <c r="I132" s="18">
        <v>0.28360800000000003</v>
      </c>
      <c r="J132" s="18">
        <v>62.587980999999999</v>
      </c>
      <c r="K132" s="18">
        <v>1.803088</v>
      </c>
      <c r="L132" s="18">
        <v>0.81784199999999996</v>
      </c>
      <c r="M132" s="18">
        <v>1.6037670000000002</v>
      </c>
      <c r="N132" s="18">
        <v>0.11681900000000001</v>
      </c>
      <c r="O132" s="18">
        <v>18.523645999999999</v>
      </c>
      <c r="P132" s="18">
        <v>35.063540000000003</v>
      </c>
      <c r="Q132" s="18">
        <v>303.22714500000012</v>
      </c>
      <c r="R132" s="18">
        <v>417.55971100000011</v>
      </c>
      <c r="S132" s="18">
        <v>0.43791000000000002</v>
      </c>
      <c r="U132" s="30" t="s">
        <v>542</v>
      </c>
    </row>
    <row r="133" spans="1:21">
      <c r="B133" s="30" t="s">
        <v>343</v>
      </c>
      <c r="C133" s="18">
        <v>59.351314000000009</v>
      </c>
      <c r="D133" s="18">
        <v>50.417866000000004</v>
      </c>
      <c r="E133" s="18">
        <v>20.552576000000002</v>
      </c>
      <c r="F133" s="18">
        <v>126.01593600000001</v>
      </c>
      <c r="G133" s="18">
        <v>143.87767600000001</v>
      </c>
      <c r="H133" s="18">
        <v>16.859895999999999</v>
      </c>
      <c r="I133" s="18">
        <v>0.18264900000000001</v>
      </c>
      <c r="J133" s="18">
        <v>58.937921000000003</v>
      </c>
      <c r="K133" s="18">
        <v>1.9016499999999998</v>
      </c>
      <c r="L133" s="18">
        <v>0.98956700000000009</v>
      </c>
      <c r="M133" s="18">
        <v>1.077216</v>
      </c>
      <c r="N133" s="18">
        <v>5.1854999999999998E-2</v>
      </c>
      <c r="O133" s="18">
        <v>17.005143</v>
      </c>
      <c r="P133" s="18">
        <v>28.138357999999997</v>
      </c>
      <c r="Q133" s="18">
        <v>281.17644000000007</v>
      </c>
      <c r="R133" s="18">
        <v>376.09541799999982</v>
      </c>
      <c r="S133" s="18">
        <v>0.288881</v>
      </c>
      <c r="U133" s="30" t="s">
        <v>543</v>
      </c>
    </row>
    <row r="134" spans="1:21">
      <c r="B134" s="30" t="s">
        <v>344</v>
      </c>
      <c r="C134" s="18">
        <v>64.248878999999988</v>
      </c>
      <c r="D134" s="18">
        <v>53.713017999999991</v>
      </c>
      <c r="E134" s="18">
        <v>24.252379000000001</v>
      </c>
      <c r="F134" s="18">
        <v>145.74062300000003</v>
      </c>
      <c r="G134" s="18">
        <v>149.49299699999995</v>
      </c>
      <c r="H134" s="18">
        <v>14.988979</v>
      </c>
      <c r="I134" s="18">
        <v>8.9605999999999991E-2</v>
      </c>
      <c r="J134" s="18">
        <v>68.320642000000007</v>
      </c>
      <c r="K134" s="18">
        <v>1.7906819999999999</v>
      </c>
      <c r="L134" s="18">
        <v>0.96760899999999994</v>
      </c>
      <c r="M134" s="18">
        <v>1.868806</v>
      </c>
      <c r="N134" s="18">
        <v>0.32066699999999998</v>
      </c>
      <c r="O134" s="18">
        <v>17.796953999999992</v>
      </c>
      <c r="P134" s="18">
        <v>34.703471999999998</v>
      </c>
      <c r="Q134" s="18">
        <v>318.12892600000026</v>
      </c>
      <c r="R134" s="18">
        <v>444.7617590000001</v>
      </c>
      <c r="S134" s="18">
        <v>1.0834070000000002</v>
      </c>
      <c r="U134" s="30" t="s">
        <v>544</v>
      </c>
    </row>
    <row r="135" spans="1:21">
      <c r="B135" s="30" t="s">
        <v>345</v>
      </c>
      <c r="C135" s="18">
        <v>55.140613999999992</v>
      </c>
      <c r="D135" s="18">
        <v>47.200136999999998</v>
      </c>
      <c r="E135" s="18">
        <v>23.280473000000001</v>
      </c>
      <c r="F135" s="18">
        <v>107.300253</v>
      </c>
      <c r="G135" s="18">
        <v>129.667204</v>
      </c>
      <c r="H135" s="18">
        <v>12.273693999999999</v>
      </c>
      <c r="I135" s="18">
        <v>0.22185300000000002</v>
      </c>
      <c r="J135" s="18">
        <v>59.682864000000002</v>
      </c>
      <c r="K135" s="18">
        <v>1.6472790000000002</v>
      </c>
      <c r="L135" s="18">
        <v>0.983433</v>
      </c>
      <c r="M135" s="18">
        <v>1.0736679999999998</v>
      </c>
      <c r="N135" s="18">
        <v>8.6650999999999992E-2</v>
      </c>
      <c r="O135" s="18">
        <v>16.193653999999999</v>
      </c>
      <c r="P135" s="18">
        <v>31.131195000000005</v>
      </c>
      <c r="Q135" s="18">
        <v>302.1299469999999</v>
      </c>
      <c r="R135" s="18">
        <v>358.15748299999996</v>
      </c>
      <c r="S135" s="18">
        <v>0.48019500000000004</v>
      </c>
      <c r="U135" s="30" t="s">
        <v>545</v>
      </c>
    </row>
    <row r="136" spans="1:21">
      <c r="B136" s="30" t="s">
        <v>346</v>
      </c>
      <c r="C136" s="18">
        <v>69.437034000000011</v>
      </c>
      <c r="D136" s="18">
        <v>50.562714999999997</v>
      </c>
      <c r="E136" s="18">
        <v>27.392778999999997</v>
      </c>
      <c r="F136" s="18">
        <v>110.950473</v>
      </c>
      <c r="G136" s="18">
        <v>152.59531699999997</v>
      </c>
      <c r="H136" s="18">
        <v>16.566869999999998</v>
      </c>
      <c r="I136" s="18">
        <v>4.9114999999999999E-2</v>
      </c>
      <c r="J136" s="18">
        <v>68.219885999999988</v>
      </c>
      <c r="K136" s="18">
        <v>2.0044719999999998</v>
      </c>
      <c r="L136" s="18">
        <v>1.0360420000000001</v>
      </c>
      <c r="M136" s="18">
        <v>1.5023490000000002</v>
      </c>
      <c r="N136" s="18">
        <v>0.17638400000000001</v>
      </c>
      <c r="O136" s="18">
        <v>20.318693999999994</v>
      </c>
      <c r="P136" s="18">
        <v>35.97285500000001</v>
      </c>
      <c r="Q136" s="18">
        <v>325.19641200000024</v>
      </c>
      <c r="R136" s="18">
        <v>398.38026900000006</v>
      </c>
      <c r="S136" s="18">
        <v>0.41873400000000005</v>
      </c>
      <c r="U136" s="30" t="s">
        <v>546</v>
      </c>
    </row>
    <row r="137" spans="1:21">
      <c r="B137" s="30" t="s">
        <v>347</v>
      </c>
      <c r="C137" s="18">
        <v>41.789687000000022</v>
      </c>
      <c r="D137" s="18">
        <v>42.019023999999995</v>
      </c>
      <c r="E137" s="18">
        <v>24.170393999999998</v>
      </c>
      <c r="F137" s="18">
        <v>83.848742999999999</v>
      </c>
      <c r="G137" s="18">
        <v>97.727757000000025</v>
      </c>
      <c r="H137" s="18">
        <v>8.1203150000000015</v>
      </c>
      <c r="I137" s="18">
        <v>7.9797000000000007E-2</v>
      </c>
      <c r="J137" s="18">
        <v>35.838155</v>
      </c>
      <c r="K137" s="18">
        <v>1.294027</v>
      </c>
      <c r="L137" s="18">
        <v>0.61535399999999996</v>
      </c>
      <c r="M137" s="18">
        <v>0.324679</v>
      </c>
      <c r="N137" s="18">
        <v>7.4429999999999996E-2</v>
      </c>
      <c r="O137" s="18">
        <v>12.133490999999999</v>
      </c>
      <c r="P137" s="18">
        <v>20.482398000000003</v>
      </c>
      <c r="Q137" s="18">
        <v>220.66094000000007</v>
      </c>
      <c r="R137" s="18">
        <v>333.23170099999993</v>
      </c>
      <c r="S137" s="18">
        <v>0.24644300000000002</v>
      </c>
      <c r="U137" s="30" t="s">
        <v>547</v>
      </c>
    </row>
    <row r="138" spans="1:21">
      <c r="B138" s="30" t="s">
        <v>348</v>
      </c>
      <c r="C138" s="18">
        <v>57.342124999999996</v>
      </c>
      <c r="D138" s="18">
        <v>44.458352999999995</v>
      </c>
      <c r="E138" s="18">
        <v>28.569489000000001</v>
      </c>
      <c r="F138" s="18">
        <v>92.321072000000001</v>
      </c>
      <c r="G138" s="18">
        <v>131.95834800000003</v>
      </c>
      <c r="H138" s="18">
        <v>17.189414999999997</v>
      </c>
      <c r="I138" s="18">
        <v>0.17852000000000001</v>
      </c>
      <c r="J138" s="18">
        <v>57.889456999999993</v>
      </c>
      <c r="K138" s="18">
        <v>2.1310210000000001</v>
      </c>
      <c r="L138" s="18">
        <v>0.68042400000000003</v>
      </c>
      <c r="M138" s="18">
        <v>1.4722139999999999</v>
      </c>
      <c r="N138" s="18">
        <v>0.12570900000000002</v>
      </c>
      <c r="O138" s="18">
        <v>15.981769000000002</v>
      </c>
      <c r="P138" s="18">
        <v>33.723799</v>
      </c>
      <c r="Q138" s="18">
        <v>287.99607600000007</v>
      </c>
      <c r="R138" s="18">
        <v>399.90696200000025</v>
      </c>
      <c r="S138" s="18">
        <v>0.45208599999999999</v>
      </c>
      <c r="U138" s="30" t="s">
        <v>548</v>
      </c>
    </row>
    <row r="139" spans="1:21">
      <c r="B139" s="30" t="s">
        <v>349</v>
      </c>
      <c r="C139" s="18">
        <v>69.023739999999989</v>
      </c>
      <c r="D139" s="18">
        <v>45.669578999999999</v>
      </c>
      <c r="E139" s="18">
        <v>32.632699000000002</v>
      </c>
      <c r="F139" s="18">
        <v>120.004009</v>
      </c>
      <c r="G139" s="18">
        <v>151.39354300000002</v>
      </c>
      <c r="H139" s="18">
        <v>16.096087000000001</v>
      </c>
      <c r="I139" s="18">
        <v>4.8066999999999999E-2</v>
      </c>
      <c r="J139" s="18">
        <v>68.246771999999993</v>
      </c>
      <c r="K139" s="18">
        <v>2.7166800000000002</v>
      </c>
      <c r="L139" s="18">
        <v>0.91361200000000009</v>
      </c>
      <c r="M139" s="18">
        <v>2.0133220000000001</v>
      </c>
      <c r="N139" s="18">
        <v>0.232658</v>
      </c>
      <c r="O139" s="18">
        <v>18.760110000000001</v>
      </c>
      <c r="P139" s="18">
        <v>35.691691999999996</v>
      </c>
      <c r="Q139" s="18">
        <v>363.10724600000003</v>
      </c>
      <c r="R139" s="18">
        <v>460.42996000000005</v>
      </c>
      <c r="S139" s="18">
        <v>0.48601099999999997</v>
      </c>
      <c r="U139" s="30" t="s">
        <v>549</v>
      </c>
    </row>
    <row r="140" spans="1:21">
      <c r="B140" s="30" t="s">
        <v>350</v>
      </c>
      <c r="C140" s="18">
        <v>59.394799999999996</v>
      </c>
      <c r="D140" s="18">
        <v>44.362225000000002</v>
      </c>
      <c r="E140" s="18">
        <v>28.352746999999994</v>
      </c>
      <c r="F140" s="18">
        <v>85.301858999999979</v>
      </c>
      <c r="G140" s="18">
        <v>137.52305300000003</v>
      </c>
      <c r="H140" s="18">
        <v>19.403229999999997</v>
      </c>
      <c r="I140" s="18">
        <v>8.8405000000000011E-2</v>
      </c>
      <c r="J140" s="18">
        <v>56.681339999999999</v>
      </c>
      <c r="K140" s="18">
        <v>2.2642610000000003</v>
      </c>
      <c r="L140" s="18">
        <v>0.86409999999999998</v>
      </c>
      <c r="M140" s="18">
        <v>1.0874630000000001</v>
      </c>
      <c r="N140" s="18">
        <v>0.231157</v>
      </c>
      <c r="O140" s="18">
        <v>17.073353999999998</v>
      </c>
      <c r="P140" s="18">
        <v>34.875743</v>
      </c>
      <c r="Q140" s="18">
        <v>344.77552500000002</v>
      </c>
      <c r="R140" s="18">
        <v>430.10251400000004</v>
      </c>
      <c r="S140" s="18">
        <v>0.39160899999999998</v>
      </c>
      <c r="U140" s="30" t="s">
        <v>550</v>
      </c>
    </row>
    <row r="141" spans="1:21">
      <c r="B141" s="30" t="s">
        <v>351</v>
      </c>
      <c r="C141" s="18">
        <v>48.970557999999997</v>
      </c>
      <c r="D141" s="18">
        <v>37.403920999999997</v>
      </c>
      <c r="E141" s="18">
        <v>25.086468</v>
      </c>
      <c r="F141" s="18">
        <v>92.591803999999996</v>
      </c>
      <c r="G141" s="18">
        <v>111.05837399999996</v>
      </c>
      <c r="H141" s="18">
        <v>13.538717</v>
      </c>
      <c r="I141" s="18">
        <v>6.2302999999999997E-2</v>
      </c>
      <c r="J141" s="18">
        <v>42.250956000000002</v>
      </c>
      <c r="K141" s="18">
        <v>0.87706099999999998</v>
      </c>
      <c r="L141" s="18">
        <v>0.72829699999999997</v>
      </c>
      <c r="M141" s="18">
        <v>0.757768</v>
      </c>
      <c r="N141" s="18">
        <v>0.301006</v>
      </c>
      <c r="O141" s="18">
        <v>16.212115999999995</v>
      </c>
      <c r="P141" s="18">
        <v>23.935919999999999</v>
      </c>
      <c r="Q141" s="18">
        <v>306.90303400000005</v>
      </c>
      <c r="R141" s="18">
        <v>348.01204200000006</v>
      </c>
      <c r="S141" s="18">
        <v>0.50914000000000004</v>
      </c>
      <c r="U141" s="30" t="s">
        <v>551</v>
      </c>
    </row>
    <row r="142" spans="1:21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31"/>
      <c r="Q142" s="31"/>
      <c r="R142" s="31"/>
      <c r="S142" s="31"/>
    </row>
    <row r="143" spans="1:21">
      <c r="A143" s="167">
        <v>2020</v>
      </c>
      <c r="B143" s="30" t="s">
        <v>340</v>
      </c>
      <c r="C143" s="18">
        <v>62.464480999999999</v>
      </c>
      <c r="D143" s="18">
        <v>46.569801000000005</v>
      </c>
      <c r="E143" s="18">
        <v>37.722144</v>
      </c>
      <c r="F143" s="18">
        <v>111.36076499999999</v>
      </c>
      <c r="G143" s="18">
        <v>126.93409300000002</v>
      </c>
      <c r="H143" s="18">
        <v>20.129622999999999</v>
      </c>
      <c r="I143" s="18">
        <v>4.0214E-2</v>
      </c>
      <c r="J143" s="18">
        <v>57.922657000000001</v>
      </c>
      <c r="K143" s="18">
        <v>1.6375599999999999</v>
      </c>
      <c r="L143" s="18">
        <v>0.77846800000000005</v>
      </c>
      <c r="M143" s="18">
        <v>1.016554</v>
      </c>
      <c r="N143" s="18">
        <v>0.20935299999999998</v>
      </c>
      <c r="O143" s="18">
        <v>18.802813</v>
      </c>
      <c r="P143" s="18">
        <v>32.060977000000001</v>
      </c>
      <c r="Q143" s="18">
        <v>309.93810000000002</v>
      </c>
      <c r="R143" s="18">
        <v>425.86876100000001</v>
      </c>
      <c r="S143" s="18">
        <v>0.47329300000000002</v>
      </c>
      <c r="T143" s="167">
        <v>2020</v>
      </c>
      <c r="U143" s="30" t="s">
        <v>540</v>
      </c>
    </row>
    <row r="144" spans="1:21">
      <c r="B144" s="30" t="s">
        <v>341</v>
      </c>
      <c r="C144" s="18">
        <v>60.922243000000009</v>
      </c>
      <c r="D144" s="18">
        <v>42.823027000000003</v>
      </c>
      <c r="E144" s="18">
        <v>27.649380999999998</v>
      </c>
      <c r="F144" s="18">
        <v>97.384224000000003</v>
      </c>
      <c r="G144" s="18">
        <v>118.329037</v>
      </c>
      <c r="H144" s="18">
        <v>17.474787000000003</v>
      </c>
      <c r="I144" s="18">
        <v>6.9363000000000008E-2</v>
      </c>
      <c r="J144" s="18">
        <v>62.887349999999998</v>
      </c>
      <c r="K144" s="18">
        <v>1.5871869999999999</v>
      </c>
      <c r="L144" s="18">
        <v>0.81016299999999997</v>
      </c>
      <c r="M144" s="18">
        <v>0.67530400000000002</v>
      </c>
      <c r="N144" s="18">
        <v>0.120057</v>
      </c>
      <c r="O144" s="18">
        <v>16.248632999999998</v>
      </c>
      <c r="P144" s="18">
        <v>30.997695</v>
      </c>
      <c r="Q144" s="18">
        <v>307.30163599999997</v>
      </c>
      <c r="R144" s="18">
        <v>400.27174300000007</v>
      </c>
      <c r="S144" s="18">
        <v>0.54633300000000007</v>
      </c>
      <c r="U144" s="30" t="s">
        <v>541</v>
      </c>
    </row>
    <row r="145" spans="1:21">
      <c r="B145" s="30" t="s">
        <v>342</v>
      </c>
      <c r="C145" s="18">
        <v>55.603318000000002</v>
      </c>
      <c r="D145" s="18">
        <v>44.101883000000001</v>
      </c>
      <c r="E145" s="18">
        <v>25.240355000000008</v>
      </c>
      <c r="F145" s="18">
        <v>96.841804999999994</v>
      </c>
      <c r="G145" s="18">
        <v>129.297045</v>
      </c>
      <c r="H145" s="18">
        <v>13.654915000000001</v>
      </c>
      <c r="I145" s="18">
        <v>2.6786000000000001E-2</v>
      </c>
      <c r="J145" s="18">
        <v>55.567048999999997</v>
      </c>
      <c r="K145" s="18">
        <v>1.6714449999999998</v>
      </c>
      <c r="L145" s="18">
        <v>0.54986900000000005</v>
      </c>
      <c r="M145" s="18">
        <v>1.4702289999999998</v>
      </c>
      <c r="N145" s="18">
        <v>0.117031</v>
      </c>
      <c r="O145" s="18">
        <v>14.837315</v>
      </c>
      <c r="P145" s="18">
        <v>28.677960000000002</v>
      </c>
      <c r="Q145" s="18">
        <v>292.60354200000006</v>
      </c>
      <c r="R145" s="18">
        <v>347.30721500000004</v>
      </c>
      <c r="S145" s="18">
        <v>0.35669899999999999</v>
      </c>
      <c r="U145" s="30" t="s">
        <v>542</v>
      </c>
    </row>
    <row r="146" spans="1:21">
      <c r="B146" s="30" t="s">
        <v>343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U146" s="30" t="s">
        <v>543</v>
      </c>
    </row>
    <row r="147" spans="1:21">
      <c r="B147" s="30" t="s">
        <v>344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U147" s="30" t="s">
        <v>544</v>
      </c>
    </row>
    <row r="148" spans="1:21">
      <c r="B148" s="30" t="s">
        <v>345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U148" s="30" t="s">
        <v>545</v>
      </c>
    </row>
    <row r="149" spans="1:21">
      <c r="B149" s="30" t="s">
        <v>346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U149" s="30" t="s">
        <v>546</v>
      </c>
    </row>
    <row r="150" spans="1:21">
      <c r="B150" s="30" t="s">
        <v>347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U150" s="30" t="s">
        <v>547</v>
      </c>
    </row>
    <row r="151" spans="1:21">
      <c r="B151" s="30" t="s">
        <v>348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U151" s="30" t="s">
        <v>548</v>
      </c>
    </row>
    <row r="152" spans="1:21">
      <c r="B152" s="30" t="s">
        <v>349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U152" s="30" t="s">
        <v>549</v>
      </c>
    </row>
    <row r="153" spans="1:21">
      <c r="B153" s="30" t="s">
        <v>350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U153" s="30" t="s">
        <v>550</v>
      </c>
    </row>
    <row r="154" spans="1:21">
      <c r="B154" s="30" t="s">
        <v>351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U154" s="30" t="s">
        <v>551</v>
      </c>
    </row>
    <row r="155" spans="1:21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31"/>
      <c r="Q155" s="31"/>
      <c r="R155" s="31"/>
      <c r="S155" s="31"/>
    </row>
    <row r="156" spans="1:21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1:2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1:21" s="20" customFormat="1" ht="21" customHeight="1" thickBot="1">
      <c r="A158" s="260" t="s">
        <v>627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174"/>
      <c r="S158" s="174"/>
      <c r="T158" s="174"/>
      <c r="U158" s="174"/>
    </row>
    <row r="159" spans="1:21" s="17" customFormat="1" ht="11.25" customHeight="1" thickBot="1">
      <c r="A159" s="224" t="s">
        <v>162</v>
      </c>
      <c r="B159" s="224" t="s">
        <v>163</v>
      </c>
      <c r="C159" s="257" t="s">
        <v>579</v>
      </c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9"/>
      <c r="P159" s="224" t="s">
        <v>537</v>
      </c>
      <c r="Q159" s="224" t="s">
        <v>524</v>
      </c>
    </row>
    <row r="160" spans="1:21" ht="20.25" customHeight="1" thickBot="1">
      <c r="A160" s="225"/>
      <c r="B160" s="225"/>
      <c r="C160" s="93">
        <v>87</v>
      </c>
      <c r="D160" s="93">
        <v>88</v>
      </c>
      <c r="E160" s="93">
        <v>89</v>
      </c>
      <c r="F160" s="93">
        <v>90</v>
      </c>
      <c r="G160" s="93">
        <v>91</v>
      </c>
      <c r="H160" s="93">
        <v>92</v>
      </c>
      <c r="I160" s="93">
        <v>93</v>
      </c>
      <c r="J160" s="93">
        <v>94</v>
      </c>
      <c r="K160" s="93">
        <v>95</v>
      </c>
      <c r="L160" s="93">
        <v>96</v>
      </c>
      <c r="M160" s="93">
        <v>97</v>
      </c>
      <c r="N160" s="93">
        <v>98</v>
      </c>
      <c r="O160" s="93">
        <v>99</v>
      </c>
      <c r="P160" s="225"/>
      <c r="Q160" s="225"/>
      <c r="T160" s="30"/>
    </row>
    <row r="161" spans="1:17">
      <c r="A161" s="167">
        <v>2019</v>
      </c>
      <c r="B161" s="30" t="s">
        <v>340</v>
      </c>
      <c r="C161" s="18">
        <v>837.43369900000005</v>
      </c>
      <c r="D161" s="18">
        <v>16.354061000000002</v>
      </c>
      <c r="E161" s="18">
        <v>4.9496339999999996</v>
      </c>
      <c r="F161" s="18">
        <v>127.36943899999999</v>
      </c>
      <c r="G161" s="18">
        <v>10.538792999999998</v>
      </c>
      <c r="H161" s="18">
        <v>0.57802200000000004</v>
      </c>
      <c r="I161" s="18">
        <v>3.3341220000000003</v>
      </c>
      <c r="J161" s="18">
        <v>160.17368999999999</v>
      </c>
      <c r="K161" s="18">
        <v>3.3649100000000001</v>
      </c>
      <c r="L161" s="18">
        <v>9.8712159999999987</v>
      </c>
      <c r="M161" s="18">
        <v>0.20824299999999996</v>
      </c>
      <c r="N161" s="18">
        <v>0</v>
      </c>
      <c r="O161" s="18">
        <v>6.0649639999999998</v>
      </c>
      <c r="P161" s="167">
        <v>2019</v>
      </c>
      <c r="Q161" s="30" t="s">
        <v>540</v>
      </c>
    </row>
    <row r="162" spans="1:17">
      <c r="B162" s="30" t="s">
        <v>341</v>
      </c>
      <c r="C162" s="18">
        <v>804.56197699999996</v>
      </c>
      <c r="D162" s="18">
        <v>24.666848000000002</v>
      </c>
      <c r="E162" s="18">
        <v>4.1283760000000003</v>
      </c>
      <c r="F162" s="18">
        <v>130.36448300000001</v>
      </c>
      <c r="G162" s="18">
        <v>11.096654000000003</v>
      </c>
      <c r="H162" s="18">
        <v>0.70292900000000003</v>
      </c>
      <c r="I162" s="18">
        <v>1.946348</v>
      </c>
      <c r="J162" s="18">
        <v>168.94949199999996</v>
      </c>
      <c r="K162" s="18">
        <v>4.929913</v>
      </c>
      <c r="L162" s="18">
        <v>9.8169779999999989</v>
      </c>
      <c r="M162" s="18">
        <v>0.66404499999999989</v>
      </c>
      <c r="N162" s="18">
        <v>0</v>
      </c>
      <c r="O162" s="18">
        <v>5.1949640000000006</v>
      </c>
      <c r="P162" s="28"/>
      <c r="Q162" s="30" t="s">
        <v>541</v>
      </c>
    </row>
    <row r="163" spans="1:17">
      <c r="B163" s="30" t="s">
        <v>342</v>
      </c>
      <c r="C163" s="18">
        <v>824.828259</v>
      </c>
      <c r="D163" s="18">
        <v>17.792745</v>
      </c>
      <c r="E163" s="18">
        <v>38.212572000000002</v>
      </c>
      <c r="F163" s="18">
        <v>133.550152</v>
      </c>
      <c r="G163" s="18">
        <v>11.053632999999998</v>
      </c>
      <c r="H163" s="18">
        <v>0.80189900000000003</v>
      </c>
      <c r="I163" s="18">
        <v>6.4689530000000008</v>
      </c>
      <c r="J163" s="18">
        <v>175.80665299999998</v>
      </c>
      <c r="K163" s="18">
        <v>4.9347510000000003</v>
      </c>
      <c r="L163" s="18">
        <v>9.8228369999999998</v>
      </c>
      <c r="M163" s="18">
        <v>0.76247600000000004</v>
      </c>
      <c r="N163" s="18">
        <v>0</v>
      </c>
      <c r="O163" s="18">
        <v>7.0116019999999999</v>
      </c>
      <c r="P163" s="28"/>
      <c r="Q163" s="30" t="s">
        <v>542</v>
      </c>
    </row>
    <row r="164" spans="1:17">
      <c r="B164" s="30" t="s">
        <v>343</v>
      </c>
      <c r="C164" s="18">
        <v>755.14017000000001</v>
      </c>
      <c r="D164" s="18">
        <v>114.70049099999999</v>
      </c>
      <c r="E164" s="18">
        <v>5.3483009999999993</v>
      </c>
      <c r="F164" s="18">
        <v>115.34397</v>
      </c>
      <c r="G164" s="18">
        <v>11.511831000000001</v>
      </c>
      <c r="H164" s="18">
        <v>0.58465699999999998</v>
      </c>
      <c r="I164" s="18">
        <v>2.8022309999999999</v>
      </c>
      <c r="J164" s="18">
        <v>167.64392900000001</v>
      </c>
      <c r="K164" s="18">
        <v>6.1558660000000005</v>
      </c>
      <c r="L164" s="18">
        <v>10.137540999999999</v>
      </c>
      <c r="M164" s="18">
        <v>0.98284499999999997</v>
      </c>
      <c r="N164" s="18">
        <v>0</v>
      </c>
      <c r="O164" s="18">
        <v>7.5203490000000004</v>
      </c>
      <c r="P164" s="28"/>
      <c r="Q164" s="30" t="s">
        <v>543</v>
      </c>
    </row>
    <row r="165" spans="1:17">
      <c r="B165" s="30" t="s">
        <v>344</v>
      </c>
      <c r="C165" s="18">
        <v>848.99336100000005</v>
      </c>
      <c r="D165" s="18">
        <v>93.838363000000001</v>
      </c>
      <c r="E165" s="18">
        <v>5.4025850000000002</v>
      </c>
      <c r="F165" s="18">
        <v>139.53067899999999</v>
      </c>
      <c r="G165" s="18">
        <v>14.394755999999997</v>
      </c>
      <c r="H165" s="18">
        <v>0.85014600000000007</v>
      </c>
      <c r="I165" s="18">
        <v>6.587529</v>
      </c>
      <c r="J165" s="18">
        <v>189.42029200000002</v>
      </c>
      <c r="K165" s="18">
        <v>5.9920939999999998</v>
      </c>
      <c r="L165" s="18">
        <v>9.9571780000000008</v>
      </c>
      <c r="M165" s="18">
        <v>0.8244459999999999</v>
      </c>
      <c r="N165" s="18">
        <v>0</v>
      </c>
      <c r="O165" s="18">
        <v>9.4322669999999995</v>
      </c>
      <c r="P165" s="28"/>
      <c r="Q165" s="30" t="s">
        <v>544</v>
      </c>
    </row>
    <row r="166" spans="1:17">
      <c r="B166" s="30" t="s">
        <v>345</v>
      </c>
      <c r="C166" s="18">
        <v>735.83868600000005</v>
      </c>
      <c r="D166" s="18">
        <v>16.523592999999995</v>
      </c>
      <c r="E166" s="18">
        <v>8.5668020000000009</v>
      </c>
      <c r="F166" s="18">
        <v>120.343006</v>
      </c>
      <c r="G166" s="18">
        <v>10.553381999999997</v>
      </c>
      <c r="H166" s="18">
        <v>0.53426799999999997</v>
      </c>
      <c r="I166" s="18">
        <v>3.9285039999999998</v>
      </c>
      <c r="J166" s="18">
        <v>158.03588299999998</v>
      </c>
      <c r="K166" s="18">
        <v>6.8700979999999996</v>
      </c>
      <c r="L166" s="18">
        <v>8.7139679999999995</v>
      </c>
      <c r="M166" s="18">
        <v>1.0570919999999999</v>
      </c>
      <c r="N166" s="18">
        <v>0</v>
      </c>
      <c r="O166" s="18">
        <v>7.5521010000000004</v>
      </c>
      <c r="P166" s="28"/>
      <c r="Q166" s="30" t="s">
        <v>545</v>
      </c>
    </row>
    <row r="167" spans="1:17">
      <c r="B167" s="30" t="s">
        <v>346</v>
      </c>
      <c r="C167" s="18">
        <v>717.48283600000002</v>
      </c>
      <c r="D167" s="18">
        <v>34.968671000000001</v>
      </c>
      <c r="E167" s="18">
        <v>11.524131000000001</v>
      </c>
      <c r="F167" s="18">
        <v>122.57455800000002</v>
      </c>
      <c r="G167" s="18">
        <v>14.432110000000003</v>
      </c>
      <c r="H167" s="18">
        <v>0.51130200000000003</v>
      </c>
      <c r="I167" s="18">
        <v>3.7947250000000001</v>
      </c>
      <c r="J167" s="18">
        <v>181.25118399999997</v>
      </c>
      <c r="K167" s="18">
        <v>6.6890059999999991</v>
      </c>
      <c r="L167" s="18">
        <v>10.938103999999999</v>
      </c>
      <c r="M167" s="18">
        <v>0.61578199999999994</v>
      </c>
      <c r="N167" s="18">
        <v>0</v>
      </c>
      <c r="O167" s="18">
        <v>9.8598859999999995</v>
      </c>
      <c r="P167" s="28"/>
      <c r="Q167" s="30" t="s">
        <v>546</v>
      </c>
    </row>
    <row r="168" spans="1:17">
      <c r="B168" s="30" t="s">
        <v>347</v>
      </c>
      <c r="C168" s="18">
        <v>401.85690199999999</v>
      </c>
      <c r="D168" s="18">
        <v>20.947397999999996</v>
      </c>
      <c r="E168" s="18">
        <v>2.190391</v>
      </c>
      <c r="F168" s="18">
        <v>113.10110900000001</v>
      </c>
      <c r="G168" s="18">
        <v>9.8631030000000042</v>
      </c>
      <c r="H168" s="18">
        <v>0.94963700000000006</v>
      </c>
      <c r="I168" s="18">
        <v>4.2093299999999996</v>
      </c>
      <c r="J168" s="18">
        <v>116.81723000000001</v>
      </c>
      <c r="K168" s="18">
        <v>4.2639510000000005</v>
      </c>
      <c r="L168" s="18">
        <v>8.9773619999999994</v>
      </c>
      <c r="M168" s="18">
        <v>0.57878999999999992</v>
      </c>
      <c r="N168" s="18">
        <v>0</v>
      </c>
      <c r="O168" s="18">
        <v>8.1383299999999998</v>
      </c>
      <c r="P168" s="28"/>
      <c r="Q168" s="30" t="s">
        <v>547</v>
      </c>
    </row>
    <row r="169" spans="1:17">
      <c r="B169" s="30" t="s">
        <v>348</v>
      </c>
      <c r="C169" s="18">
        <v>807.68494100000009</v>
      </c>
      <c r="D169" s="18">
        <v>96.68214500000002</v>
      </c>
      <c r="E169" s="18">
        <v>3.033668</v>
      </c>
      <c r="F169" s="18">
        <v>137.93307000000001</v>
      </c>
      <c r="G169" s="18">
        <v>13.612815000000001</v>
      </c>
      <c r="H169" s="18">
        <v>0.77904300000000004</v>
      </c>
      <c r="I169" s="18">
        <v>2.5273189999999999</v>
      </c>
      <c r="J169" s="18">
        <v>164.38189999999997</v>
      </c>
      <c r="K169" s="18">
        <v>6.5817640000000015</v>
      </c>
      <c r="L169" s="18">
        <v>10.84197</v>
      </c>
      <c r="M169" s="18">
        <v>1.1192169999999999</v>
      </c>
      <c r="N169" s="18">
        <v>0</v>
      </c>
      <c r="O169" s="18">
        <v>8.1718430000000009</v>
      </c>
      <c r="P169" s="28"/>
      <c r="Q169" s="30" t="s">
        <v>548</v>
      </c>
    </row>
    <row r="170" spans="1:17">
      <c r="B170" s="30" t="s">
        <v>349</v>
      </c>
      <c r="C170" s="18">
        <v>790.60204899999997</v>
      </c>
      <c r="D170" s="18">
        <v>103.79958700000002</v>
      </c>
      <c r="E170" s="18">
        <v>3.1802109999999999</v>
      </c>
      <c r="F170" s="18">
        <v>159.314829</v>
      </c>
      <c r="G170" s="18">
        <v>15.308731000000003</v>
      </c>
      <c r="H170" s="18">
        <v>0.835762</v>
      </c>
      <c r="I170" s="18">
        <v>6.2831630000000009</v>
      </c>
      <c r="J170" s="18">
        <v>195.23310999999998</v>
      </c>
      <c r="K170" s="18">
        <v>8.0045889999999993</v>
      </c>
      <c r="L170" s="18">
        <v>12.524857999999995</v>
      </c>
      <c r="M170" s="18">
        <v>0.25297500000000001</v>
      </c>
      <c r="N170" s="18">
        <v>0</v>
      </c>
      <c r="O170" s="18">
        <v>9.1998380000000015</v>
      </c>
      <c r="P170" s="28"/>
      <c r="Q170" s="30" t="s">
        <v>549</v>
      </c>
    </row>
    <row r="171" spans="1:17">
      <c r="B171" s="30" t="s">
        <v>350</v>
      </c>
      <c r="C171" s="18">
        <v>861.25293700000009</v>
      </c>
      <c r="D171" s="18">
        <v>18.999396999999998</v>
      </c>
      <c r="E171" s="18">
        <v>3.7313349999999996</v>
      </c>
      <c r="F171" s="18">
        <v>161.93364699999995</v>
      </c>
      <c r="G171" s="18">
        <v>11.369132</v>
      </c>
      <c r="H171" s="18">
        <v>1.1702379999999999</v>
      </c>
      <c r="I171" s="18">
        <v>4.6778949999999995</v>
      </c>
      <c r="J171" s="18">
        <v>179.24948899999998</v>
      </c>
      <c r="K171" s="18">
        <v>8.3392459999999993</v>
      </c>
      <c r="L171" s="18">
        <v>9.8727720000000012</v>
      </c>
      <c r="M171" s="18">
        <v>0.55224700000000004</v>
      </c>
      <c r="N171" s="18">
        <v>0</v>
      </c>
      <c r="O171" s="18">
        <v>7.2653260000000008</v>
      </c>
      <c r="P171" s="28"/>
      <c r="Q171" s="30" t="s">
        <v>550</v>
      </c>
    </row>
    <row r="172" spans="1:17">
      <c r="B172" s="30" t="s">
        <v>351</v>
      </c>
      <c r="C172" s="18">
        <v>619.24712800000009</v>
      </c>
      <c r="D172" s="18">
        <v>67.668463000000003</v>
      </c>
      <c r="E172" s="18">
        <v>9.5793360000000014</v>
      </c>
      <c r="F172" s="18">
        <v>125.50229999999996</v>
      </c>
      <c r="G172" s="18">
        <v>17.445288999999995</v>
      </c>
      <c r="H172" s="18">
        <v>0.64791299999999996</v>
      </c>
      <c r="I172" s="18">
        <v>5.6651240000000005</v>
      </c>
      <c r="J172" s="18">
        <v>144.90921599999999</v>
      </c>
      <c r="K172" s="18">
        <v>7.3016120000000004</v>
      </c>
      <c r="L172" s="18">
        <v>8.5656169999999996</v>
      </c>
      <c r="M172" s="18">
        <v>1.042233</v>
      </c>
      <c r="N172" s="18">
        <v>0</v>
      </c>
      <c r="O172" s="18">
        <v>7.065029</v>
      </c>
      <c r="P172" s="28"/>
      <c r="Q172" s="30" t="s">
        <v>551</v>
      </c>
    </row>
    <row r="173" spans="1:17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28"/>
    </row>
    <row r="174" spans="1:17">
      <c r="A174" s="167">
        <v>2020</v>
      </c>
      <c r="B174" s="30" t="s">
        <v>340</v>
      </c>
      <c r="C174" s="18">
        <v>792.72681</v>
      </c>
      <c r="D174" s="18">
        <v>24.803348000000007</v>
      </c>
      <c r="E174" s="18">
        <v>4.0072720000000004</v>
      </c>
      <c r="F174" s="18">
        <v>137.711817</v>
      </c>
      <c r="G174" s="18">
        <v>10.817547999999995</v>
      </c>
      <c r="H174" s="18">
        <v>0.72758</v>
      </c>
      <c r="I174" s="18">
        <v>4.7898529999999999</v>
      </c>
      <c r="J174" s="18">
        <v>168.03775400000004</v>
      </c>
      <c r="K174" s="18">
        <v>5.1908760000000003</v>
      </c>
      <c r="L174" s="18">
        <v>10.886004</v>
      </c>
      <c r="M174" s="18">
        <v>1.4241080000000002</v>
      </c>
      <c r="N174" s="18">
        <v>0</v>
      </c>
      <c r="O174" s="18">
        <v>6.8431300000000004</v>
      </c>
      <c r="P174" s="167">
        <v>2020</v>
      </c>
      <c r="Q174" s="30" t="s">
        <v>540</v>
      </c>
    </row>
    <row r="175" spans="1:17">
      <c r="B175" s="30" t="s">
        <v>341</v>
      </c>
      <c r="C175" s="18">
        <v>823.86716100000001</v>
      </c>
      <c r="D175" s="18">
        <v>18.429648</v>
      </c>
      <c r="E175" s="18">
        <v>4.8919560000000004</v>
      </c>
      <c r="F175" s="18">
        <v>146.95285900000002</v>
      </c>
      <c r="G175" s="18">
        <v>14.447236999999998</v>
      </c>
      <c r="H175" s="18">
        <v>0.85950500000000007</v>
      </c>
      <c r="I175" s="18">
        <v>2.95479</v>
      </c>
      <c r="J175" s="18">
        <v>173.32539300000002</v>
      </c>
      <c r="K175" s="18">
        <v>5.0037489999999991</v>
      </c>
      <c r="L175" s="18">
        <v>10.677693</v>
      </c>
      <c r="M175" s="18">
        <v>1.4140329999999994</v>
      </c>
      <c r="N175" s="18">
        <v>0</v>
      </c>
      <c r="O175" s="18">
        <v>7.0081009999999999</v>
      </c>
      <c r="P175" s="28"/>
      <c r="Q175" s="30" t="s">
        <v>541</v>
      </c>
    </row>
    <row r="176" spans="1:17">
      <c r="B176" s="30" t="s">
        <v>342</v>
      </c>
      <c r="C176" s="18">
        <v>531.59076299999992</v>
      </c>
      <c r="D176" s="18">
        <v>22.535131999999997</v>
      </c>
      <c r="E176" s="18">
        <v>5.0906560000000001</v>
      </c>
      <c r="F176" s="18">
        <v>113.89606899999998</v>
      </c>
      <c r="G176" s="18">
        <v>9.4329029999999996</v>
      </c>
      <c r="H176" s="18">
        <v>0.75920300000000007</v>
      </c>
      <c r="I176" s="18">
        <v>4.4223909999999993</v>
      </c>
      <c r="J176" s="18">
        <v>123.422173</v>
      </c>
      <c r="K176" s="18">
        <v>4.6568769999999997</v>
      </c>
      <c r="L176" s="18">
        <v>8.9660429999999991</v>
      </c>
      <c r="M176" s="18">
        <v>1.6984189999999999</v>
      </c>
      <c r="N176" s="18">
        <v>0</v>
      </c>
      <c r="O176" s="18">
        <v>9.0370199999999983</v>
      </c>
      <c r="P176" s="28"/>
      <c r="Q176" s="30" t="s">
        <v>542</v>
      </c>
    </row>
    <row r="177" spans="2:19">
      <c r="B177" s="30" t="s">
        <v>343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28"/>
      <c r="Q177" s="30" t="s">
        <v>543</v>
      </c>
    </row>
    <row r="178" spans="2:19">
      <c r="B178" s="30" t="s">
        <v>344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8"/>
      <c r="Q178" s="30" t="s">
        <v>544</v>
      </c>
    </row>
    <row r="179" spans="2:19">
      <c r="B179" s="30" t="s">
        <v>345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28"/>
      <c r="Q179" s="30" t="s">
        <v>545</v>
      </c>
      <c r="R179" s="31"/>
      <c r="S179" s="31"/>
    </row>
    <row r="180" spans="2:19">
      <c r="B180" s="30" t="s">
        <v>346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8"/>
      <c r="Q180" s="30" t="s">
        <v>546</v>
      </c>
      <c r="R180" s="31"/>
      <c r="S180" s="31"/>
    </row>
    <row r="181" spans="2:19">
      <c r="B181" s="30" t="s">
        <v>347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28"/>
      <c r="Q181" s="30" t="s">
        <v>547</v>
      </c>
      <c r="R181" s="31"/>
      <c r="S181" s="31"/>
    </row>
    <row r="182" spans="2:19">
      <c r="B182" s="30" t="s">
        <v>348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28"/>
      <c r="Q182" s="30" t="s">
        <v>548</v>
      </c>
      <c r="R182" s="31"/>
      <c r="S182" s="31"/>
    </row>
    <row r="183" spans="2:19">
      <c r="B183" s="30" t="s">
        <v>349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28"/>
      <c r="Q183" s="30" t="s">
        <v>549</v>
      </c>
      <c r="R183" s="31"/>
      <c r="S183" s="31"/>
    </row>
    <row r="184" spans="2:19">
      <c r="B184" s="30" t="s">
        <v>350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28"/>
      <c r="Q184" s="30" t="s">
        <v>550</v>
      </c>
      <c r="R184" s="31"/>
      <c r="S184" s="31"/>
    </row>
    <row r="185" spans="2:19">
      <c r="B185" s="30" t="s">
        <v>351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8"/>
      <c r="Q185" s="30" t="s">
        <v>551</v>
      </c>
      <c r="R185" s="31"/>
      <c r="S185" s="31"/>
    </row>
    <row r="186" spans="2:19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2:19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9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</sheetData>
  <mergeCells count="37">
    <mergeCell ref="A2:U2"/>
    <mergeCell ref="A3:U3"/>
    <mergeCell ref="A4:A5"/>
    <mergeCell ref="B4:B5"/>
    <mergeCell ref="C4:S4"/>
    <mergeCell ref="T4:T5"/>
    <mergeCell ref="U4:U5"/>
    <mergeCell ref="A34:U34"/>
    <mergeCell ref="A35:A36"/>
    <mergeCell ref="B35:B36"/>
    <mergeCell ref="C35:S35"/>
    <mergeCell ref="T35:T36"/>
    <mergeCell ref="U35:U36"/>
    <mergeCell ref="A65:U65"/>
    <mergeCell ref="A66:A67"/>
    <mergeCell ref="B66:B67"/>
    <mergeCell ref="C66:S66"/>
    <mergeCell ref="T66:T67"/>
    <mergeCell ref="U66:U67"/>
    <mergeCell ref="A96:U96"/>
    <mergeCell ref="A97:A98"/>
    <mergeCell ref="B97:B98"/>
    <mergeCell ref="C97:S97"/>
    <mergeCell ref="T97:T98"/>
    <mergeCell ref="U97:U98"/>
    <mergeCell ref="A127:U127"/>
    <mergeCell ref="A128:A129"/>
    <mergeCell ref="B128:B129"/>
    <mergeCell ref="C128:S128"/>
    <mergeCell ref="T128:T129"/>
    <mergeCell ref="U128:U129"/>
    <mergeCell ref="A158:Q158"/>
    <mergeCell ref="A159:A160"/>
    <mergeCell ref="B159:B160"/>
    <mergeCell ref="C159:O159"/>
    <mergeCell ref="P159:P160"/>
    <mergeCell ref="Q159:Q160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42.5703125" style="10" customWidth="1"/>
    <col min="2" max="2" width="12.28515625" style="10" customWidth="1"/>
    <col min="3" max="3" width="9.28515625" style="10" customWidth="1"/>
    <col min="4" max="4" width="12.28515625" style="10" customWidth="1"/>
    <col min="5" max="5" width="9.28515625" style="10" customWidth="1"/>
    <col min="6" max="6" width="11.7109375" style="10" customWidth="1"/>
    <col min="7" max="7" width="12.28515625" style="10" customWidth="1"/>
    <col min="8" max="8" width="9.28515625" style="10" customWidth="1"/>
    <col min="9" max="9" width="12.28515625" style="10" customWidth="1"/>
    <col min="10" max="10" width="9.28515625" style="10" customWidth="1"/>
    <col min="11" max="11" width="11.7109375" style="10" customWidth="1"/>
    <col min="12" max="12" width="2" style="10" customWidth="1"/>
    <col min="13" max="13" width="40.42578125" style="10" customWidth="1"/>
    <col min="14" max="16384" width="9.140625" style="10"/>
  </cols>
  <sheetData>
    <row r="1" spans="1:13" hidden="1">
      <c r="A1" s="32"/>
    </row>
    <row r="2" spans="1:13" ht="25.5" customHeight="1">
      <c r="A2" s="264" t="s">
        <v>650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>
      <c r="A3" s="206" t="s">
        <v>705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1" t="s">
        <v>901</v>
      </c>
    </row>
    <row r="4" spans="1:13" ht="26.25" customHeight="1">
      <c r="A4" s="266" t="s">
        <v>309</v>
      </c>
      <c r="B4" s="269" t="s">
        <v>623</v>
      </c>
      <c r="C4" s="270"/>
      <c r="D4" s="270"/>
      <c r="E4" s="270"/>
      <c r="F4" s="271"/>
      <c r="G4" s="269" t="s">
        <v>624</v>
      </c>
      <c r="H4" s="270"/>
      <c r="I4" s="270"/>
      <c r="J4" s="270"/>
      <c r="K4" s="271"/>
      <c r="L4" s="183"/>
      <c r="M4" s="261" t="s">
        <v>605</v>
      </c>
    </row>
    <row r="5" spans="1:13" ht="56.25" customHeight="1">
      <c r="A5" s="267"/>
      <c r="B5" s="272">
        <v>2019</v>
      </c>
      <c r="C5" s="273"/>
      <c r="D5" s="272">
        <v>2020</v>
      </c>
      <c r="E5" s="273"/>
      <c r="F5" s="159" t="s">
        <v>649</v>
      </c>
      <c r="G5" s="272">
        <v>2019</v>
      </c>
      <c r="H5" s="273"/>
      <c r="I5" s="272">
        <v>2020</v>
      </c>
      <c r="J5" s="273"/>
      <c r="K5" s="159" t="s">
        <v>649</v>
      </c>
      <c r="L5" s="184"/>
      <c r="M5" s="262"/>
    </row>
    <row r="6" spans="1:13" ht="24" customHeight="1">
      <c r="A6" s="268"/>
      <c r="B6" s="150" t="s">
        <v>625</v>
      </c>
      <c r="C6" s="95" t="s">
        <v>297</v>
      </c>
      <c r="D6" s="150" t="s">
        <v>625</v>
      </c>
      <c r="E6" s="96" t="s">
        <v>297</v>
      </c>
      <c r="F6" s="94"/>
      <c r="G6" s="150" t="s">
        <v>625</v>
      </c>
      <c r="H6" s="95" t="s">
        <v>297</v>
      </c>
      <c r="I6" s="150" t="s">
        <v>625</v>
      </c>
      <c r="J6" s="274" t="s">
        <v>297</v>
      </c>
      <c r="K6" s="275"/>
      <c r="L6" s="185"/>
      <c r="M6" s="263"/>
    </row>
    <row r="7" spans="1:13">
      <c r="A7" s="34" t="s">
        <v>298</v>
      </c>
      <c r="B7" s="35">
        <f>SUM(B9:B25)</f>
        <v>20012.894063000003</v>
      </c>
      <c r="C7" s="35">
        <f>SUM(C9:C25)</f>
        <v>99.999999999999972</v>
      </c>
      <c r="D7" s="35">
        <f>SUM(D9:D25)</f>
        <v>19214.620162000003</v>
      </c>
      <c r="E7" s="35">
        <f>SUM(E9:E25)</f>
        <v>99.999999999999986</v>
      </c>
      <c r="F7" s="35">
        <f>D7/B7*100-100</f>
        <v>-3.9887979144198624</v>
      </c>
      <c r="G7" s="35">
        <f>SUM(G9:G25)</f>
        <v>15020.609494</v>
      </c>
      <c r="H7" s="35">
        <f>SUM(H9:H25)</f>
        <v>100</v>
      </c>
      <c r="I7" s="35">
        <f>SUM(I9:I25)</f>
        <v>14568.06999</v>
      </c>
      <c r="J7" s="35">
        <f>SUM(J9:J25)</f>
        <v>100</v>
      </c>
      <c r="K7" s="35">
        <f>I7/G7*100-100</f>
        <v>-3.0127905540768438</v>
      </c>
      <c r="L7" s="35"/>
      <c r="M7" s="34" t="s">
        <v>298</v>
      </c>
    </row>
    <row r="8" spans="1:13">
      <c r="M8" s="175"/>
    </row>
    <row r="9" spans="1:13">
      <c r="A9" s="36" t="s">
        <v>299</v>
      </c>
      <c r="B9" s="37">
        <v>1863.702395</v>
      </c>
      <c r="C9" s="37">
        <f t="shared" ref="C9:C25" si="0">B9/$B$7*100</f>
        <v>9.3125081716473357</v>
      </c>
      <c r="D9" s="37">
        <v>1893.4185620000001</v>
      </c>
      <c r="E9" s="37">
        <f>D9/$D$7*100</f>
        <v>9.8540514776583468</v>
      </c>
      <c r="F9" s="37">
        <f>D9/B9*100-100</f>
        <v>1.5944695397571707</v>
      </c>
      <c r="G9" s="37">
        <v>961.82229400000006</v>
      </c>
      <c r="H9" s="37">
        <f>G9/$G$7*100</f>
        <v>6.4033506388951862</v>
      </c>
      <c r="I9" s="37">
        <v>979.46761400000003</v>
      </c>
      <c r="J9" s="37">
        <f>I9/$I$7*100</f>
        <v>6.7233862458948828</v>
      </c>
      <c r="K9" s="37">
        <f>I9/G9*100-100</f>
        <v>1.8345717405464939</v>
      </c>
      <c r="L9" s="37"/>
      <c r="M9" s="36" t="s">
        <v>606</v>
      </c>
    </row>
    <row r="10" spans="1:13">
      <c r="A10" s="36" t="s">
        <v>300</v>
      </c>
      <c r="B10" s="37">
        <v>719.30958599999997</v>
      </c>
      <c r="C10" s="37">
        <f t="shared" si="0"/>
        <v>3.5942307181341913</v>
      </c>
      <c r="D10" s="37">
        <v>765.69017499999995</v>
      </c>
      <c r="E10" s="37">
        <f t="shared" ref="E10:E25" si="1">D10/$D$7*100</f>
        <v>3.9849352656696029</v>
      </c>
      <c r="F10" s="37">
        <f t="shared" ref="F10:F25" si="2">D10/B10*100-100</f>
        <v>6.4479314474199043</v>
      </c>
      <c r="G10" s="37">
        <v>639.32111399999997</v>
      </c>
      <c r="H10" s="37">
        <f t="shared" ref="H10:H25" si="3">G10/$G$7*100</f>
        <v>4.2562927573303702</v>
      </c>
      <c r="I10" s="37">
        <v>674.98048600000004</v>
      </c>
      <c r="J10" s="37">
        <f t="shared" ref="J10:J25" si="4">I10/$I$7*100</f>
        <v>4.6332869519663813</v>
      </c>
      <c r="K10" s="37">
        <f t="shared" ref="K10:K25" si="5">I10/G10*100-100</f>
        <v>5.5776934656345674</v>
      </c>
      <c r="L10" s="37"/>
      <c r="M10" s="36" t="s">
        <v>607</v>
      </c>
    </row>
    <row r="11" spans="1:13">
      <c r="A11" s="36" t="s">
        <v>301</v>
      </c>
      <c r="B11" s="37">
        <v>2236.5122540000002</v>
      </c>
      <c r="C11" s="37">
        <f t="shared" si="0"/>
        <v>11.175356482473376</v>
      </c>
      <c r="D11" s="37">
        <v>2306.4790819999998</v>
      </c>
      <c r="E11" s="37">
        <f t="shared" si="1"/>
        <v>12.003771412361472</v>
      </c>
      <c r="F11" s="37">
        <f t="shared" si="2"/>
        <v>3.1283901027085363</v>
      </c>
      <c r="G11" s="37">
        <v>767.609782</v>
      </c>
      <c r="H11" s="37">
        <f t="shared" si="3"/>
        <v>5.1103770609749395</v>
      </c>
      <c r="I11" s="37">
        <v>977.14185799999996</v>
      </c>
      <c r="J11" s="37">
        <f t="shared" si="4"/>
        <v>6.7074214955772593</v>
      </c>
      <c r="K11" s="37">
        <f t="shared" si="5"/>
        <v>27.296691745389978</v>
      </c>
      <c r="L11" s="37"/>
      <c r="M11" s="36" t="s">
        <v>608</v>
      </c>
    </row>
    <row r="12" spans="1:13">
      <c r="A12" s="36" t="s">
        <v>302</v>
      </c>
      <c r="B12" s="37">
        <v>2081.9868799999999</v>
      </c>
      <c r="C12" s="37">
        <f t="shared" si="0"/>
        <v>10.403227406520847</v>
      </c>
      <c r="D12" s="37">
        <v>2281.5716849999999</v>
      </c>
      <c r="E12" s="37">
        <f t="shared" si="1"/>
        <v>11.874144093215927</v>
      </c>
      <c r="F12" s="37">
        <f t="shared" si="2"/>
        <v>9.586266220851499</v>
      </c>
      <c r="G12" s="37">
        <v>807.83992499999999</v>
      </c>
      <c r="H12" s="37">
        <f t="shared" si="3"/>
        <v>5.3782100208562946</v>
      </c>
      <c r="I12" s="37">
        <v>784.73797500000001</v>
      </c>
      <c r="J12" s="37">
        <f t="shared" si="4"/>
        <v>5.3866982760150783</v>
      </c>
      <c r="K12" s="37">
        <f t="shared" si="5"/>
        <v>-2.8597187741123236</v>
      </c>
      <c r="L12" s="37"/>
      <c r="M12" s="36" t="s">
        <v>609</v>
      </c>
    </row>
    <row r="13" spans="1:13">
      <c r="A13" s="36" t="s">
        <v>359</v>
      </c>
      <c r="B13" s="37">
        <v>1206.06223</v>
      </c>
      <c r="C13" s="37">
        <f t="shared" si="0"/>
        <v>6.0264258942427391</v>
      </c>
      <c r="D13" s="37">
        <v>1097.0820040000001</v>
      </c>
      <c r="E13" s="37">
        <f t="shared" si="1"/>
        <v>5.7096210841037385</v>
      </c>
      <c r="F13" s="37">
        <f t="shared" si="2"/>
        <v>-9.0360367225827076</v>
      </c>
      <c r="G13" s="37">
        <v>1062.980012</v>
      </c>
      <c r="H13" s="37">
        <f t="shared" si="3"/>
        <v>7.0768101149597724</v>
      </c>
      <c r="I13" s="37">
        <v>1030.4521500000001</v>
      </c>
      <c r="J13" s="37">
        <f t="shared" si="4"/>
        <v>7.0733607863453161</v>
      </c>
      <c r="K13" s="37">
        <f t="shared" si="5"/>
        <v>-3.0600633721041106</v>
      </c>
      <c r="L13" s="37"/>
      <c r="M13" s="36" t="s">
        <v>610</v>
      </c>
    </row>
    <row r="14" spans="1:13">
      <c r="A14" s="36" t="s">
        <v>360</v>
      </c>
      <c r="B14" s="37">
        <v>196.413141</v>
      </c>
      <c r="C14" s="37">
        <f t="shared" si="0"/>
        <v>0.98143297207139157</v>
      </c>
      <c r="D14" s="37">
        <v>180.61569800000001</v>
      </c>
      <c r="E14" s="37">
        <f t="shared" si="1"/>
        <v>0.93999098851403029</v>
      </c>
      <c r="F14" s="37">
        <f t="shared" si="2"/>
        <v>-8.0429664326787531</v>
      </c>
      <c r="G14" s="37">
        <v>71.083636999999996</v>
      </c>
      <c r="H14" s="37">
        <f t="shared" si="3"/>
        <v>0.47324069658021828</v>
      </c>
      <c r="I14" s="37">
        <v>71.499295000000004</v>
      </c>
      <c r="J14" s="37">
        <f t="shared" si="4"/>
        <v>0.49079455994568572</v>
      </c>
      <c r="K14" s="37">
        <f t="shared" si="5"/>
        <v>0.58474498146459553</v>
      </c>
      <c r="L14" s="37"/>
      <c r="M14" s="36" t="s">
        <v>611</v>
      </c>
    </row>
    <row r="15" spans="1:13">
      <c r="A15" s="36" t="s">
        <v>361</v>
      </c>
      <c r="B15" s="37">
        <v>252.40558899999999</v>
      </c>
      <c r="C15" s="37">
        <f t="shared" si="0"/>
        <v>1.2612148358225181</v>
      </c>
      <c r="D15" s="37">
        <v>251.963784</v>
      </c>
      <c r="E15" s="37">
        <f t="shared" si="1"/>
        <v>1.3113128538356373</v>
      </c>
      <c r="F15" s="37">
        <f t="shared" si="2"/>
        <v>-0.17503772469950718</v>
      </c>
      <c r="G15" s="37">
        <v>446.312726</v>
      </c>
      <c r="H15" s="37">
        <f t="shared" si="3"/>
        <v>2.9713356583717867</v>
      </c>
      <c r="I15" s="37">
        <v>451.533861</v>
      </c>
      <c r="J15" s="37">
        <f t="shared" si="4"/>
        <v>3.0994761921788379</v>
      </c>
      <c r="K15" s="37">
        <f t="shared" si="5"/>
        <v>1.1698378056107686</v>
      </c>
      <c r="L15" s="37"/>
      <c r="M15" s="36" t="s">
        <v>612</v>
      </c>
    </row>
    <row r="16" spans="1:13">
      <c r="A16" s="36" t="s">
        <v>362</v>
      </c>
      <c r="B16" s="37">
        <v>344.11129</v>
      </c>
      <c r="C16" s="37">
        <f t="shared" si="0"/>
        <v>1.7194479165119636</v>
      </c>
      <c r="D16" s="37">
        <v>336.99947500000002</v>
      </c>
      <c r="E16" s="37">
        <f t="shared" si="1"/>
        <v>1.7538700851681193</v>
      </c>
      <c r="F16" s="37">
        <f t="shared" si="2"/>
        <v>-2.0667194616020907</v>
      </c>
      <c r="G16" s="37">
        <v>692.65352600000006</v>
      </c>
      <c r="H16" s="37">
        <f t="shared" si="3"/>
        <v>4.6113543280429559</v>
      </c>
      <c r="I16" s="37">
        <v>654.73323000000005</v>
      </c>
      <c r="J16" s="37">
        <f t="shared" si="4"/>
        <v>4.4943031606069326</v>
      </c>
      <c r="K16" s="37">
        <f t="shared" si="5"/>
        <v>-5.4746412999563603</v>
      </c>
      <c r="L16" s="37"/>
      <c r="M16" s="36" t="s">
        <v>613</v>
      </c>
    </row>
    <row r="17" spans="1:13">
      <c r="A17" s="36" t="s">
        <v>303</v>
      </c>
      <c r="B17" s="37">
        <v>537.75529700000004</v>
      </c>
      <c r="C17" s="37">
        <f t="shared" si="0"/>
        <v>2.6870441391792821</v>
      </c>
      <c r="D17" s="37">
        <v>509.68730699999998</v>
      </c>
      <c r="E17" s="37">
        <f t="shared" si="1"/>
        <v>2.6526015227091948</v>
      </c>
      <c r="F17" s="37">
        <f t="shared" si="2"/>
        <v>-5.2194725289707549</v>
      </c>
      <c r="G17" s="37">
        <v>546.70679199999995</v>
      </c>
      <c r="H17" s="37">
        <f t="shared" si="3"/>
        <v>3.6397111063860796</v>
      </c>
      <c r="I17" s="37">
        <v>525.48915399999998</v>
      </c>
      <c r="J17" s="37">
        <f t="shared" si="4"/>
        <v>3.6071295261535186</v>
      </c>
      <c r="K17" s="37">
        <f t="shared" si="5"/>
        <v>-3.8809903792085976</v>
      </c>
      <c r="L17" s="37"/>
      <c r="M17" s="36" t="s">
        <v>614</v>
      </c>
    </row>
    <row r="18" spans="1:13">
      <c r="A18" s="36" t="s">
        <v>304</v>
      </c>
      <c r="B18" s="37">
        <v>582.14433899999995</v>
      </c>
      <c r="C18" s="37">
        <f t="shared" si="0"/>
        <v>2.9088463525936161</v>
      </c>
      <c r="D18" s="37">
        <v>503.46885700000001</v>
      </c>
      <c r="E18" s="37">
        <f t="shared" si="1"/>
        <v>2.6202384057307078</v>
      </c>
      <c r="F18" s="37">
        <f t="shared" si="2"/>
        <v>-13.514772321783227</v>
      </c>
      <c r="G18" s="37">
        <v>817.88998900000001</v>
      </c>
      <c r="H18" s="37">
        <f t="shared" si="3"/>
        <v>5.4451185175056125</v>
      </c>
      <c r="I18" s="37">
        <v>751.87931700000001</v>
      </c>
      <c r="J18" s="37">
        <f t="shared" si="4"/>
        <v>5.161145694083805</v>
      </c>
      <c r="K18" s="37">
        <f t="shared" si="5"/>
        <v>-8.0708497338020351</v>
      </c>
      <c r="L18" s="37"/>
      <c r="M18" s="36" t="s">
        <v>615</v>
      </c>
    </row>
    <row r="19" spans="1:13">
      <c r="A19" s="36" t="s">
        <v>305</v>
      </c>
      <c r="B19" s="37">
        <v>235.781227</v>
      </c>
      <c r="C19" s="37">
        <f t="shared" si="0"/>
        <v>1.1781465801885904</v>
      </c>
      <c r="D19" s="37">
        <v>206.936531</v>
      </c>
      <c r="E19" s="37">
        <f t="shared" si="1"/>
        <v>1.0769743521094954</v>
      </c>
      <c r="F19" s="37">
        <f t="shared" si="2"/>
        <v>-12.233669477002081</v>
      </c>
      <c r="G19" s="37">
        <v>476.65293100000002</v>
      </c>
      <c r="H19" s="37">
        <f t="shared" si="3"/>
        <v>3.1733261635647976</v>
      </c>
      <c r="I19" s="37">
        <v>443.54410000000001</v>
      </c>
      <c r="J19" s="37">
        <f t="shared" si="4"/>
        <v>3.0446318579225884</v>
      </c>
      <c r="K19" s="37">
        <f t="shared" si="5"/>
        <v>-6.9461087610515477</v>
      </c>
      <c r="L19" s="37"/>
      <c r="M19" s="36" t="s">
        <v>616</v>
      </c>
    </row>
    <row r="20" spans="1:13">
      <c r="A20" s="36" t="s">
        <v>363</v>
      </c>
      <c r="B20" s="37">
        <v>288.85260199999999</v>
      </c>
      <c r="C20" s="37">
        <f t="shared" si="0"/>
        <v>1.4433324889978454</v>
      </c>
      <c r="D20" s="37">
        <v>274.51789100000002</v>
      </c>
      <c r="E20" s="37">
        <f t="shared" si="1"/>
        <v>1.4286927802138043</v>
      </c>
      <c r="F20" s="37">
        <f t="shared" si="2"/>
        <v>-4.962638695565559</v>
      </c>
      <c r="G20" s="37">
        <v>657.27656899999999</v>
      </c>
      <c r="H20" s="37">
        <f t="shared" si="3"/>
        <v>4.3758315483972199</v>
      </c>
      <c r="I20" s="37">
        <v>589.97964200000001</v>
      </c>
      <c r="J20" s="37">
        <f t="shared" si="4"/>
        <v>4.0498133411287931</v>
      </c>
      <c r="K20" s="37">
        <f t="shared" si="5"/>
        <v>-10.238753391496601</v>
      </c>
      <c r="L20" s="37"/>
      <c r="M20" s="36" t="s">
        <v>617</v>
      </c>
    </row>
    <row r="21" spans="1:13">
      <c r="A21" s="36" t="s">
        <v>306</v>
      </c>
      <c r="B21" s="37">
        <v>1596.6808470000001</v>
      </c>
      <c r="C21" s="37">
        <f t="shared" si="0"/>
        <v>7.9782606252433848</v>
      </c>
      <c r="D21" s="37">
        <v>1451.1841790000001</v>
      </c>
      <c r="E21" s="37">
        <f t="shared" si="1"/>
        <v>7.5524999545395639</v>
      </c>
      <c r="F21" s="37">
        <f t="shared" si="2"/>
        <v>-9.11244524999303</v>
      </c>
      <c r="G21" s="37">
        <v>1179.198326</v>
      </c>
      <c r="H21" s="37">
        <f t="shared" si="3"/>
        <v>7.8505358019661724</v>
      </c>
      <c r="I21" s="37">
        <v>1060.188326</v>
      </c>
      <c r="J21" s="37">
        <f t="shared" si="4"/>
        <v>7.2774796299561153</v>
      </c>
      <c r="K21" s="37">
        <f t="shared" si="5"/>
        <v>-10.092449876832674</v>
      </c>
      <c r="L21" s="37"/>
      <c r="M21" s="36" t="s">
        <v>618</v>
      </c>
    </row>
    <row r="22" spans="1:13">
      <c r="A22" s="36" t="s">
        <v>364</v>
      </c>
      <c r="B22" s="37">
        <v>3564.9224119999999</v>
      </c>
      <c r="C22" s="37">
        <f t="shared" si="0"/>
        <v>17.813127880344183</v>
      </c>
      <c r="D22" s="37">
        <v>3309.4725400000002</v>
      </c>
      <c r="E22" s="37">
        <f t="shared" si="1"/>
        <v>17.223720854732345</v>
      </c>
      <c r="F22" s="37">
        <f t="shared" si="2"/>
        <v>-7.1656502576359458</v>
      </c>
      <c r="G22" s="37">
        <v>2072.3013310000001</v>
      </c>
      <c r="H22" s="37">
        <f t="shared" si="3"/>
        <v>13.796386437100194</v>
      </c>
      <c r="I22" s="37">
        <v>2083.2909970000001</v>
      </c>
      <c r="J22" s="37">
        <f t="shared" si="4"/>
        <v>14.300391187233718</v>
      </c>
      <c r="K22" s="37">
        <f t="shared" si="5"/>
        <v>0.53031216240626122</v>
      </c>
      <c r="L22" s="37"/>
      <c r="M22" s="36" t="s">
        <v>619</v>
      </c>
    </row>
    <row r="23" spans="1:13">
      <c r="A23" s="36" t="s">
        <v>365</v>
      </c>
      <c r="B23" s="37">
        <v>3242.2916799999998</v>
      </c>
      <c r="C23" s="37">
        <f t="shared" si="0"/>
        <v>16.201013555527556</v>
      </c>
      <c r="D23" s="37">
        <v>2769.7147380000001</v>
      </c>
      <c r="E23" s="37">
        <f t="shared" si="1"/>
        <v>14.414621338586519</v>
      </c>
      <c r="F23" s="37">
        <f t="shared" si="2"/>
        <v>-14.575398780901764</v>
      </c>
      <c r="G23" s="37">
        <v>2573.9700739999998</v>
      </c>
      <c r="H23" s="37">
        <f t="shared" si="3"/>
        <v>17.136255855850425</v>
      </c>
      <c r="I23" s="37">
        <v>2229.3190709999999</v>
      </c>
      <c r="J23" s="37">
        <f t="shared" si="4"/>
        <v>15.302775676738767</v>
      </c>
      <c r="K23" s="37">
        <f t="shared" si="5"/>
        <v>-13.389860530289909</v>
      </c>
      <c r="L23" s="37"/>
      <c r="M23" s="36" t="s">
        <v>620</v>
      </c>
    </row>
    <row r="24" spans="1:13">
      <c r="A24" s="36" t="s">
        <v>327</v>
      </c>
      <c r="B24" s="37">
        <v>469.994507</v>
      </c>
      <c r="C24" s="37">
        <f t="shared" si="0"/>
        <v>2.3484584764226057</v>
      </c>
      <c r="D24" s="37">
        <v>453.04902600000003</v>
      </c>
      <c r="E24" s="37">
        <f t="shared" si="1"/>
        <v>2.3578349307990862</v>
      </c>
      <c r="F24" s="37">
        <f t="shared" si="2"/>
        <v>-3.605463627258942</v>
      </c>
      <c r="G24" s="37">
        <v>426.05600399999997</v>
      </c>
      <c r="H24" s="37">
        <f t="shared" si="3"/>
        <v>2.83647613747091</v>
      </c>
      <c r="I24" s="37">
        <v>435.60472099999998</v>
      </c>
      <c r="J24" s="37">
        <f t="shared" si="4"/>
        <v>2.990133362202497</v>
      </c>
      <c r="K24" s="37">
        <f t="shared" si="5"/>
        <v>2.2411882265130743</v>
      </c>
      <c r="L24" s="37"/>
      <c r="M24" s="36" t="s">
        <v>621</v>
      </c>
    </row>
    <row r="25" spans="1:13">
      <c r="A25" s="36" t="s">
        <v>307</v>
      </c>
      <c r="B25" s="37">
        <v>593.96778700000004</v>
      </c>
      <c r="C25" s="37">
        <f t="shared" si="0"/>
        <v>2.967925504078555</v>
      </c>
      <c r="D25" s="37">
        <v>622.76862800000004</v>
      </c>
      <c r="E25" s="37">
        <f t="shared" si="1"/>
        <v>3.2411186000523964</v>
      </c>
      <c r="F25" s="37">
        <f t="shared" si="2"/>
        <v>4.848889389349992</v>
      </c>
      <c r="G25" s="37">
        <v>820.93446200000005</v>
      </c>
      <c r="H25" s="37">
        <f t="shared" si="3"/>
        <v>5.4653871557470639</v>
      </c>
      <c r="I25" s="37">
        <v>824.22819300000003</v>
      </c>
      <c r="J25" s="37">
        <f t="shared" si="4"/>
        <v>5.6577720560498213</v>
      </c>
      <c r="K25" s="37">
        <f t="shared" si="5"/>
        <v>0.40121728986449057</v>
      </c>
      <c r="L25" s="37"/>
      <c r="M25" s="36" t="s">
        <v>622</v>
      </c>
    </row>
    <row r="27" spans="1:13">
      <c r="A27" s="49"/>
    </row>
    <row r="28" spans="1:13">
      <c r="A28" s="49" t="s">
        <v>366</v>
      </c>
    </row>
    <row r="32" spans="1:13">
      <c r="A32" s="265"/>
      <c r="B32" s="265"/>
    </row>
    <row r="34" spans="1:3">
      <c r="A34" s="220"/>
      <c r="B34" s="220"/>
      <c r="C34" s="154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8"/>
  <sheetViews>
    <sheetView showGridLines="0" topLeftCell="A2" zoomScale="90" zoomScaleNormal="90" workbookViewId="0">
      <selection activeCell="A2" sqref="A2:M2"/>
    </sheetView>
  </sheetViews>
  <sheetFormatPr defaultRowHeight="12.75"/>
  <cols>
    <col min="1" max="1" width="37.85546875" style="10" customWidth="1"/>
    <col min="2" max="2" width="12.85546875" style="53" customWidth="1"/>
    <col min="3" max="3" width="6.85546875" style="54" customWidth="1"/>
    <col min="4" max="4" width="12.85546875" style="10" customWidth="1"/>
    <col min="5" max="5" width="6.85546875" style="37" customWidth="1"/>
    <col min="6" max="6" width="12.85546875" style="10" customWidth="1"/>
    <col min="7" max="7" width="6.85546875" style="37" customWidth="1"/>
    <col min="8" max="8" width="12.85546875" style="10" customWidth="1"/>
    <col min="9" max="9" width="6.85546875" style="37" customWidth="1"/>
    <col min="10" max="11" width="10.7109375" style="10" customWidth="1"/>
    <col min="12" max="12" width="2.5703125" style="10" customWidth="1"/>
    <col min="13" max="13" width="37.85546875" style="49" customWidth="1"/>
    <col min="14" max="14" width="3.7109375" style="10" customWidth="1"/>
    <col min="15" max="16384" width="9.140625" style="10"/>
  </cols>
  <sheetData>
    <row r="1" spans="1:15" s="15" customFormat="1" ht="10.5" hidden="1">
      <c r="B1" s="38"/>
      <c r="C1" s="39"/>
      <c r="E1" s="40"/>
      <c r="G1" s="40"/>
      <c r="I1" s="40"/>
    </row>
    <row r="2" spans="1:15" s="15" customFormat="1" ht="30" customHeight="1">
      <c r="A2" s="264" t="s">
        <v>628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5" s="15" customFormat="1" ht="15" customHeight="1">
      <c r="A3" s="206" t="s">
        <v>705</v>
      </c>
      <c r="B3" s="41"/>
      <c r="C3" s="39"/>
      <c r="D3" s="42"/>
      <c r="E3" s="43"/>
      <c r="F3" s="42"/>
      <c r="G3" s="43"/>
      <c r="H3" s="42"/>
      <c r="I3" s="43"/>
      <c r="J3" s="42"/>
      <c r="K3" s="44"/>
      <c r="L3" s="44"/>
      <c r="M3" s="41" t="s">
        <v>901</v>
      </c>
    </row>
    <row r="4" spans="1:15" s="45" customFormat="1" ht="33.75" customHeight="1">
      <c r="A4" s="278" t="s">
        <v>308</v>
      </c>
      <c r="B4" s="269" t="s">
        <v>623</v>
      </c>
      <c r="C4" s="270"/>
      <c r="D4" s="270"/>
      <c r="E4" s="271"/>
      <c r="F4" s="269" t="s">
        <v>629</v>
      </c>
      <c r="G4" s="270"/>
      <c r="H4" s="270"/>
      <c r="I4" s="271"/>
      <c r="J4" s="269" t="s">
        <v>631</v>
      </c>
      <c r="K4" s="271"/>
      <c r="L4" s="187"/>
      <c r="M4" s="277" t="s">
        <v>632</v>
      </c>
    </row>
    <row r="5" spans="1:15" s="45" customFormat="1" ht="10.5">
      <c r="A5" s="278"/>
      <c r="B5" s="274">
        <v>2019</v>
      </c>
      <c r="C5" s="275"/>
      <c r="D5" s="274">
        <v>2020</v>
      </c>
      <c r="E5" s="275"/>
      <c r="F5" s="274">
        <v>2019</v>
      </c>
      <c r="G5" s="275"/>
      <c r="H5" s="274">
        <v>2020</v>
      </c>
      <c r="I5" s="275"/>
      <c r="J5" s="94">
        <v>2019</v>
      </c>
      <c r="K5" s="179">
        <v>2020</v>
      </c>
      <c r="L5" s="186"/>
      <c r="M5" s="277"/>
    </row>
    <row r="6" spans="1:15" s="45" customFormat="1" ht="21" customHeight="1">
      <c r="A6" s="278"/>
      <c r="B6" s="159" t="s">
        <v>630</v>
      </c>
      <c r="C6" s="97" t="s">
        <v>297</v>
      </c>
      <c r="D6" s="159" t="s">
        <v>630</v>
      </c>
      <c r="E6" s="97" t="s">
        <v>297</v>
      </c>
      <c r="F6" s="159" t="s">
        <v>630</v>
      </c>
      <c r="G6" s="97" t="s">
        <v>297</v>
      </c>
      <c r="H6" s="159" t="s">
        <v>630</v>
      </c>
      <c r="I6" s="97" t="s">
        <v>297</v>
      </c>
      <c r="J6" s="276" t="s">
        <v>630</v>
      </c>
      <c r="K6" s="271"/>
      <c r="L6" s="188"/>
      <c r="M6" s="277"/>
      <c r="N6" s="194"/>
    </row>
    <row r="7" spans="1:15" s="45" customFormat="1" ht="12.75" customHeight="1">
      <c r="A7" s="180"/>
      <c r="B7" s="180"/>
      <c r="C7" s="181"/>
      <c r="D7" s="180"/>
      <c r="E7" s="181"/>
      <c r="F7" s="180"/>
      <c r="G7" s="181"/>
      <c r="H7" s="180"/>
      <c r="I7" s="181"/>
      <c r="J7" s="182"/>
      <c r="K7" s="182"/>
      <c r="L7" s="182"/>
      <c r="M7" s="180"/>
      <c r="N7" s="157"/>
    </row>
    <row r="8" spans="1:15" s="45" customFormat="1" ht="12.75" customHeight="1">
      <c r="A8" s="46" t="s">
        <v>675</v>
      </c>
      <c r="B8" s="197">
        <v>15241808.003999999</v>
      </c>
      <c r="C8" s="198"/>
      <c r="D8" s="197">
        <v>14379582.223000001</v>
      </c>
      <c r="E8" s="198"/>
      <c r="F8" s="197">
        <v>11762677.348999999</v>
      </c>
      <c r="G8" s="198"/>
      <c r="H8" s="197">
        <v>11239333.471000001</v>
      </c>
      <c r="I8" s="198"/>
      <c r="J8" s="47">
        <f>F8-B8</f>
        <v>-3479130.6549999993</v>
      </c>
      <c r="K8" s="47">
        <f>H8-D8</f>
        <v>-3140248.7520000003</v>
      </c>
      <c r="L8" s="182"/>
      <c r="M8" s="46" t="s">
        <v>679</v>
      </c>
      <c r="N8" s="157"/>
      <c r="O8" s="195" t="str">
        <f>"(1) - UE28/EU28 (inclui GB REINO UNIDO) / (includes GB UNITED KINGDOM)"</f>
        <v>(1) - UE28/EU28 (inclui GB REINO UNIDO) / (includes GB UNITED KINGDOM)</v>
      </c>
    </row>
    <row r="9" spans="1:15" s="45" customFormat="1" ht="12.75" customHeight="1">
      <c r="A9" s="46" t="s">
        <v>676</v>
      </c>
      <c r="B9" s="197">
        <v>14761839.484999999</v>
      </c>
      <c r="C9" s="198"/>
      <c r="D9" s="197">
        <v>13822511.511</v>
      </c>
      <c r="E9" s="198"/>
      <c r="F9" s="197">
        <v>10800290.487</v>
      </c>
      <c r="G9" s="198"/>
      <c r="H9" s="197">
        <v>10390789.891000003</v>
      </c>
      <c r="I9" s="198"/>
      <c r="J9" s="47">
        <f>F9-B9</f>
        <v>-3961548.9979999997</v>
      </c>
      <c r="K9" s="47">
        <f>H9-D9</f>
        <v>-3431721.6199999973</v>
      </c>
      <c r="L9" s="182"/>
      <c r="M9" s="46" t="s">
        <v>680</v>
      </c>
      <c r="N9" s="157"/>
      <c r="O9" s="195" t="str">
        <f>"(2) - UE27/EU27 (exclui GB REINO UNIDO) / (excludes GB UNITED KINGDOM)"</f>
        <v>(2) - UE27/EU27 (exclui GB REINO UNIDO) / (excludes GB UNITED KINGDOM)</v>
      </c>
    </row>
    <row r="10" spans="1:15" s="45" customFormat="1" ht="12.75" customHeight="1">
      <c r="A10" s="180"/>
      <c r="B10" s="197"/>
      <c r="C10" s="198"/>
      <c r="D10" s="200"/>
      <c r="E10" s="198"/>
      <c r="F10" s="197"/>
      <c r="G10" s="198"/>
      <c r="H10" s="200"/>
      <c r="I10" s="198"/>
      <c r="J10" s="199"/>
      <c r="K10" s="199"/>
      <c r="L10" s="182"/>
      <c r="M10" s="180"/>
      <c r="N10" s="157"/>
      <c r="O10" s="195"/>
    </row>
    <row r="11" spans="1:15" s="45" customFormat="1" ht="12.75" customHeight="1">
      <c r="A11" s="46" t="s">
        <v>677</v>
      </c>
      <c r="B11" s="197">
        <v>4771086.0590000013</v>
      </c>
      <c r="C11" s="48"/>
      <c r="D11" s="197">
        <v>4835037.9389999993</v>
      </c>
      <c r="E11" s="198"/>
      <c r="F11" s="197">
        <v>3257932.1450000005</v>
      </c>
      <c r="G11" s="48"/>
      <c r="H11" s="197">
        <v>3328736.5189999999</v>
      </c>
      <c r="I11" s="198"/>
      <c r="J11" s="47">
        <f>F11-B11</f>
        <v>-1513153.9140000008</v>
      </c>
      <c r="K11" s="47">
        <f>H11-D11</f>
        <v>-1506301.4199999995</v>
      </c>
      <c r="L11" s="182"/>
      <c r="M11" s="46" t="s">
        <v>681</v>
      </c>
      <c r="N11" s="157"/>
      <c r="O11" s="195"/>
    </row>
    <row r="12" spans="1:15">
      <c r="A12" s="46" t="s">
        <v>678</v>
      </c>
      <c r="B12" s="197">
        <v>5251054.5780000007</v>
      </c>
      <c r="C12" s="48"/>
      <c r="D12" s="197">
        <v>5392108.6509999987</v>
      </c>
      <c r="E12" s="48"/>
      <c r="F12" s="197">
        <v>4220319.0070000011</v>
      </c>
      <c r="G12" s="48"/>
      <c r="H12" s="197">
        <v>4177280.0989999995</v>
      </c>
      <c r="I12" s="48"/>
      <c r="J12" s="47">
        <f>F12-B12</f>
        <v>-1030735.5709999995</v>
      </c>
      <c r="K12" s="47">
        <f>H12-D12</f>
        <v>-1214828.5519999992</v>
      </c>
      <c r="L12" s="47"/>
      <c r="M12" s="46" t="s">
        <v>682</v>
      </c>
      <c r="O12" s="16"/>
    </row>
    <row r="13" spans="1:15">
      <c r="A13" s="49" t="s">
        <v>706</v>
      </c>
      <c r="B13" s="50">
        <v>126854.45400000001</v>
      </c>
      <c r="C13" s="51">
        <v>2.6588171420783011</v>
      </c>
      <c r="D13" s="50">
        <v>175289.80099999998</v>
      </c>
      <c r="E13" s="51">
        <v>3.6254069401625828</v>
      </c>
      <c r="F13" s="50">
        <v>227236.41700000002</v>
      </c>
      <c r="G13" s="51">
        <v>6.974866476232271</v>
      </c>
      <c r="H13" s="50">
        <v>207491.761</v>
      </c>
      <c r="I13" s="51">
        <v>6.2333488942625461</v>
      </c>
      <c r="J13" s="50">
        <v>100381.963</v>
      </c>
      <c r="K13" s="50">
        <v>32201.960000000021</v>
      </c>
      <c r="L13" s="50"/>
      <c r="M13" s="49" t="s">
        <v>706</v>
      </c>
      <c r="O13" s="195" t="str">
        <f>"(3) - UE28/EU28 (exclui GB REINO UNIDO) / (excludes GB UNITED KINGDOM)"</f>
        <v>(3) - UE28/EU28 (exclui GB REINO UNIDO) / (excludes GB UNITED KINGDOM)</v>
      </c>
    </row>
    <row r="14" spans="1:15">
      <c r="A14" s="49" t="s">
        <v>707</v>
      </c>
      <c r="B14" s="50">
        <v>73850.119000000006</v>
      </c>
      <c r="C14" s="51">
        <v>1.5478680972583152</v>
      </c>
      <c r="D14" s="50">
        <v>91756.692999999999</v>
      </c>
      <c r="E14" s="51">
        <v>1.8977450468357113</v>
      </c>
      <c r="F14" s="50">
        <v>172262.93799999999</v>
      </c>
      <c r="G14" s="51">
        <v>5.2874931193510148</v>
      </c>
      <c r="H14" s="50">
        <v>165493.81400000001</v>
      </c>
      <c r="I14" s="51">
        <v>4.9716705739665077</v>
      </c>
      <c r="J14" s="50">
        <v>98412.818999999989</v>
      </c>
      <c r="K14" s="50">
        <v>73737.121000000014</v>
      </c>
      <c r="L14" s="50"/>
      <c r="M14" s="49" t="s">
        <v>902</v>
      </c>
      <c r="N14" s="177"/>
      <c r="O14" s="195" t="str">
        <f>"(4) - UE27/EU27 (inclui GB REINO UNIDO) / (includes GB UNITED KINGDOM)"</f>
        <v>(4) - UE27/EU27 (inclui GB REINO UNIDO) / (includes GB UNITED KINGDOM)</v>
      </c>
    </row>
    <row r="15" spans="1:15">
      <c r="A15" s="49" t="s">
        <v>708</v>
      </c>
      <c r="B15" s="50">
        <v>4238.5959999999995</v>
      </c>
      <c r="C15" s="51">
        <v>8.8839227538234616E-2</v>
      </c>
      <c r="D15" s="50">
        <v>6594.6289999999999</v>
      </c>
      <c r="E15" s="51">
        <v>0.1363924974984565</v>
      </c>
      <c r="F15" s="50">
        <v>1873.2760000000001</v>
      </c>
      <c r="G15" s="51">
        <v>5.7498926209219724E-2</v>
      </c>
      <c r="H15" s="50">
        <v>2594.136</v>
      </c>
      <c r="I15" s="51">
        <v>7.7931551061281232E-2</v>
      </c>
      <c r="J15" s="50">
        <v>-2365.3199999999997</v>
      </c>
      <c r="K15" s="50">
        <v>-4000.4929999999999</v>
      </c>
      <c r="L15" s="50"/>
      <c r="M15" s="49" t="s">
        <v>903</v>
      </c>
    </row>
    <row r="16" spans="1:15">
      <c r="A16" s="49" t="s">
        <v>709</v>
      </c>
      <c r="B16" s="50">
        <v>14.645</v>
      </c>
      <c r="C16" s="51">
        <v>3.0695317206392073E-4</v>
      </c>
      <c r="D16" s="50">
        <v>37.01</v>
      </c>
      <c r="E16" s="51">
        <v>7.6545417982086246E-4</v>
      </c>
      <c r="F16" s="50">
        <v>42.918999999999997</v>
      </c>
      <c r="G16" s="51">
        <v>1.3173693646710367E-3</v>
      </c>
      <c r="H16" s="50">
        <v>41.509</v>
      </c>
      <c r="I16" s="51">
        <v>1.2469896539744729E-3</v>
      </c>
      <c r="J16" s="50">
        <v>28.273999999999997</v>
      </c>
      <c r="K16" s="50">
        <v>4.4990000000000023</v>
      </c>
      <c r="L16" s="50"/>
      <c r="M16" s="49" t="s">
        <v>904</v>
      </c>
    </row>
    <row r="17" spans="1:13">
      <c r="A17" s="49" t="s">
        <v>710</v>
      </c>
      <c r="B17" s="50">
        <v>48751.093999999997</v>
      </c>
      <c r="C17" s="51">
        <v>1.0218028641096875</v>
      </c>
      <c r="D17" s="50">
        <v>76901.468999999997</v>
      </c>
      <c r="E17" s="51">
        <v>1.5905039416485947</v>
      </c>
      <c r="F17" s="50">
        <v>53057.284</v>
      </c>
      <c r="G17" s="51">
        <v>1.6285570613073643</v>
      </c>
      <c r="H17" s="50">
        <v>39362.302000000003</v>
      </c>
      <c r="I17" s="51">
        <v>1.1824997795807826</v>
      </c>
      <c r="J17" s="50">
        <v>4306.1900000000023</v>
      </c>
      <c r="K17" s="50">
        <v>-37539.166999999994</v>
      </c>
      <c r="L17" s="50"/>
      <c r="M17" s="49" t="s">
        <v>905</v>
      </c>
    </row>
    <row r="18" spans="1:13">
      <c r="A18" s="49" t="s">
        <v>711</v>
      </c>
      <c r="B18" s="50">
        <v>985224.69900000014</v>
      </c>
      <c r="C18" s="51">
        <v>20.649904168915779</v>
      </c>
      <c r="D18" s="50">
        <v>1113104.5579999997</v>
      </c>
      <c r="E18" s="51">
        <v>23.02163027556751</v>
      </c>
      <c r="F18" s="50">
        <v>454841.68499999994</v>
      </c>
      <c r="G18" s="51">
        <v>13.961054581755256</v>
      </c>
      <c r="H18" s="50">
        <v>396065.91</v>
      </c>
      <c r="I18" s="51">
        <v>11.898385700980141</v>
      </c>
      <c r="J18" s="50">
        <v>-530383.0140000002</v>
      </c>
      <c r="K18" s="50">
        <v>-717038.64799999981</v>
      </c>
      <c r="L18" s="50"/>
      <c r="M18" s="49" t="s">
        <v>906</v>
      </c>
    </row>
    <row r="19" spans="1:13">
      <c r="A19" s="49" t="s">
        <v>712</v>
      </c>
      <c r="B19" s="50">
        <v>3478.5419999999999</v>
      </c>
      <c r="C19" s="51">
        <v>7.2908808539267664E-2</v>
      </c>
      <c r="D19" s="50">
        <v>2502.163</v>
      </c>
      <c r="E19" s="51">
        <v>5.1750638393491193E-2</v>
      </c>
      <c r="F19" s="50">
        <v>39054.154000000002</v>
      </c>
      <c r="G19" s="51">
        <v>1.1987405587908579</v>
      </c>
      <c r="H19" s="50">
        <v>54241.821000000004</v>
      </c>
      <c r="I19" s="51">
        <v>1.6295017851486497</v>
      </c>
      <c r="J19" s="50">
        <v>35575.612000000001</v>
      </c>
      <c r="K19" s="50">
        <v>51739.658000000003</v>
      </c>
      <c r="L19" s="50"/>
      <c r="M19" s="49" t="s">
        <v>907</v>
      </c>
    </row>
    <row r="20" spans="1:13">
      <c r="A20" s="49" t="s">
        <v>713</v>
      </c>
      <c r="B20" s="50">
        <v>235293.905</v>
      </c>
      <c r="C20" s="51">
        <v>4.9316634009598372</v>
      </c>
      <c r="D20" s="50">
        <v>242431.66899999999</v>
      </c>
      <c r="E20" s="51">
        <v>5.0140592909213133</v>
      </c>
      <c r="F20" s="50">
        <v>287792.18800000002</v>
      </c>
      <c r="G20" s="51">
        <v>8.8335844698815826</v>
      </c>
      <c r="H20" s="50">
        <v>224728.94</v>
      </c>
      <c r="I20" s="51">
        <v>6.7511783740550264</v>
      </c>
      <c r="J20" s="50">
        <v>52498.283000000025</v>
      </c>
      <c r="K20" s="50">
        <v>-17702.728999999992</v>
      </c>
      <c r="L20" s="50"/>
      <c r="M20" s="49" t="s">
        <v>908</v>
      </c>
    </row>
    <row r="21" spans="1:13">
      <c r="A21" s="49" t="s">
        <v>714</v>
      </c>
      <c r="B21" s="50">
        <v>13622.084000000001</v>
      </c>
      <c r="C21" s="51">
        <v>0.28551327373992363</v>
      </c>
      <c r="D21" s="50">
        <v>948.17700000000002</v>
      </c>
      <c r="E21" s="51">
        <v>1.9610538985679708E-2</v>
      </c>
      <c r="F21" s="50">
        <v>3442.3119999999999</v>
      </c>
      <c r="G21" s="51">
        <v>0.10565941360328726</v>
      </c>
      <c r="H21" s="50">
        <v>2148.48</v>
      </c>
      <c r="I21" s="51">
        <v>6.4543408219207288E-2</v>
      </c>
      <c r="J21" s="50">
        <v>-10179.772000000001</v>
      </c>
      <c r="K21" s="50">
        <v>1200.3029999999999</v>
      </c>
      <c r="L21" s="50"/>
      <c r="M21" s="49" t="s">
        <v>909</v>
      </c>
    </row>
    <row r="22" spans="1:13">
      <c r="A22" s="49" t="s">
        <v>715</v>
      </c>
      <c r="B22" s="50">
        <v>151369.54399999999</v>
      </c>
      <c r="C22" s="51">
        <v>3.1726433379767305</v>
      </c>
      <c r="D22" s="50">
        <v>190710.283</v>
      </c>
      <c r="E22" s="51">
        <v>3.9443389153517852</v>
      </c>
      <c r="F22" s="50">
        <v>57933.52</v>
      </c>
      <c r="G22" s="51">
        <v>1.7782297918301171</v>
      </c>
      <c r="H22" s="50">
        <v>47994.964999999997</v>
      </c>
      <c r="I22" s="51">
        <v>1.4418373075204638</v>
      </c>
      <c r="J22" s="50">
        <v>-93436.024000000005</v>
      </c>
      <c r="K22" s="50">
        <v>-142715.318</v>
      </c>
      <c r="L22" s="50"/>
      <c r="M22" s="49" t="s">
        <v>910</v>
      </c>
    </row>
    <row r="23" spans="1:13">
      <c r="A23" s="49" t="s">
        <v>716</v>
      </c>
      <c r="B23" s="50">
        <v>6973.7489999999998</v>
      </c>
      <c r="C23" s="51">
        <v>0.14616690861915976</v>
      </c>
      <c r="D23" s="50">
        <v>8287.1139999999996</v>
      </c>
      <c r="E23" s="51">
        <v>0.17139708321945385</v>
      </c>
      <c r="F23" s="50">
        <v>3631.6750000000002</v>
      </c>
      <c r="G23" s="51">
        <v>0.11147178143576711</v>
      </c>
      <c r="H23" s="50">
        <v>3954.2179999999998</v>
      </c>
      <c r="I23" s="51">
        <v>0.11879035716494332</v>
      </c>
      <c r="J23" s="50">
        <v>-3342.0739999999996</v>
      </c>
      <c r="K23" s="50">
        <v>-4332.8959999999997</v>
      </c>
      <c r="L23" s="50"/>
      <c r="M23" s="49" t="s">
        <v>911</v>
      </c>
    </row>
    <row r="24" spans="1:13">
      <c r="A24" s="49" t="s">
        <v>717</v>
      </c>
      <c r="B24" s="50">
        <v>804.63599999999997</v>
      </c>
      <c r="C24" s="51">
        <v>1.6864839368851137E-2</v>
      </c>
      <c r="D24" s="50">
        <v>734.33</v>
      </c>
      <c r="E24" s="51">
        <v>1.5187678137472413E-2</v>
      </c>
      <c r="F24" s="50">
        <v>3099.0990000000002</v>
      </c>
      <c r="G24" s="51">
        <v>9.5124725195895654E-2</v>
      </c>
      <c r="H24" s="50">
        <v>1936.654</v>
      </c>
      <c r="I24" s="51">
        <v>5.817985259409475E-2</v>
      </c>
      <c r="J24" s="50">
        <v>2294.4630000000002</v>
      </c>
      <c r="K24" s="50">
        <v>1202.3240000000001</v>
      </c>
      <c r="L24" s="50"/>
      <c r="M24" s="49" t="s">
        <v>912</v>
      </c>
    </row>
    <row r="25" spans="1:13">
      <c r="A25" s="49" t="s">
        <v>718</v>
      </c>
      <c r="B25" s="50">
        <v>56136.135000000002</v>
      </c>
      <c r="C25" s="51">
        <v>1.1765902837595412</v>
      </c>
      <c r="D25" s="50">
        <v>221906.25899999999</v>
      </c>
      <c r="E25" s="51">
        <v>4.5895453520659517</v>
      </c>
      <c r="F25" s="50">
        <v>3201.598</v>
      </c>
      <c r="G25" s="51">
        <v>9.8270861930428527E-2</v>
      </c>
      <c r="H25" s="50">
        <v>738.11400000000003</v>
      </c>
      <c r="I25" s="51">
        <v>2.2173998926828257E-2</v>
      </c>
      <c r="J25" s="50">
        <v>-52934.537000000004</v>
      </c>
      <c r="K25" s="50">
        <v>-221168.14499999999</v>
      </c>
      <c r="L25" s="50"/>
      <c r="M25" s="49" t="s">
        <v>913</v>
      </c>
    </row>
    <row r="26" spans="1:13">
      <c r="A26" s="49" t="s">
        <v>719</v>
      </c>
      <c r="B26" s="50">
        <v>96903.604000000007</v>
      </c>
      <c r="C26" s="51">
        <v>2.03105965395876</v>
      </c>
      <c r="D26" s="50">
        <v>1.393</v>
      </c>
      <c r="E26" s="51">
        <v>2.8810528843298065E-5</v>
      </c>
      <c r="F26" s="50">
        <v>5813.4120000000003</v>
      </c>
      <c r="G26" s="51">
        <v>0.17843870716957483</v>
      </c>
      <c r="H26" s="50">
        <v>5880.39</v>
      </c>
      <c r="I26" s="51">
        <v>0.17665531550591318</v>
      </c>
      <c r="J26" s="50">
        <v>-91090.19200000001</v>
      </c>
      <c r="K26" s="50">
        <v>5878.9970000000003</v>
      </c>
      <c r="L26" s="50"/>
      <c r="M26" s="49" t="s">
        <v>914</v>
      </c>
    </row>
    <row r="27" spans="1:13">
      <c r="A27" s="49" t="s">
        <v>720</v>
      </c>
      <c r="B27" s="50">
        <v>220.74299999999999</v>
      </c>
      <c r="C27" s="51">
        <v>4.6266824213660671E-3</v>
      </c>
      <c r="D27" s="50">
        <v>330.30900000000003</v>
      </c>
      <c r="E27" s="51">
        <v>6.8315699725060609E-3</v>
      </c>
      <c r="F27" s="50">
        <v>2596.3960000000002</v>
      </c>
      <c r="G27" s="51">
        <v>7.9694600269214599E-2</v>
      </c>
      <c r="H27" s="50">
        <v>2002.7329999999999</v>
      </c>
      <c r="I27" s="51">
        <v>6.0164960145348188E-2</v>
      </c>
      <c r="J27" s="50">
        <v>2375.6530000000002</v>
      </c>
      <c r="K27" s="50">
        <v>1672.424</v>
      </c>
      <c r="L27" s="50"/>
      <c r="M27" s="49" t="s">
        <v>915</v>
      </c>
    </row>
    <row r="28" spans="1:13">
      <c r="A28" s="49" t="s">
        <v>721</v>
      </c>
      <c r="B28" s="50">
        <v>5160.6620000000003</v>
      </c>
      <c r="C28" s="51">
        <v>0.10816535137246415</v>
      </c>
      <c r="D28" s="50">
        <v>690.93299999999999</v>
      </c>
      <c r="E28" s="51">
        <v>1.4290125718080735E-2</v>
      </c>
      <c r="F28" s="50">
        <v>10368.16</v>
      </c>
      <c r="G28" s="51">
        <v>0.31824358330827041</v>
      </c>
      <c r="H28" s="50">
        <v>5275.7349999999997</v>
      </c>
      <c r="I28" s="51">
        <v>0.15849061558001917</v>
      </c>
      <c r="J28" s="50">
        <v>5207.4979999999996</v>
      </c>
      <c r="K28" s="50">
        <v>4584.8019999999997</v>
      </c>
      <c r="L28" s="50"/>
      <c r="M28" s="49" t="s">
        <v>916</v>
      </c>
    </row>
    <row r="29" spans="1:13">
      <c r="A29" s="49" t="s">
        <v>722</v>
      </c>
      <c r="B29" s="50">
        <v>7554.3379999999997</v>
      </c>
      <c r="C29" s="51">
        <v>0.15833581508658345</v>
      </c>
      <c r="D29" s="50" t="s">
        <v>723</v>
      </c>
      <c r="E29" s="51" t="s">
        <v>748</v>
      </c>
      <c r="F29" s="50">
        <v>5981.2960000000003</v>
      </c>
      <c r="G29" s="51">
        <v>0.18359179178054971</v>
      </c>
      <c r="H29" s="50">
        <v>11248.493</v>
      </c>
      <c r="I29" s="51">
        <v>0.33792079774998868</v>
      </c>
      <c r="J29" s="50">
        <v>-1573.0419999999995</v>
      </c>
      <c r="K29" s="50">
        <v>11248.048000000001</v>
      </c>
      <c r="L29" s="50"/>
      <c r="M29" s="49" t="s">
        <v>917</v>
      </c>
    </row>
    <row r="30" spans="1:13">
      <c r="A30" s="49" t="s">
        <v>724</v>
      </c>
      <c r="B30" s="50">
        <v>182066.22200000001</v>
      </c>
      <c r="C30" s="51">
        <v>3.8160330739907127</v>
      </c>
      <c r="D30" s="50">
        <v>309023.15399999998</v>
      </c>
      <c r="E30" s="51">
        <v>6.3913284217975166</v>
      </c>
      <c r="F30" s="50">
        <v>4453.0829999999996</v>
      </c>
      <c r="G30" s="51">
        <v>0.13668433846402278</v>
      </c>
      <c r="H30" s="50">
        <v>9224.0329999999994</v>
      </c>
      <c r="I30" s="51">
        <v>0.27710312748847521</v>
      </c>
      <c r="J30" s="50">
        <v>-177613.139</v>
      </c>
      <c r="K30" s="50">
        <v>-299799.12099999998</v>
      </c>
      <c r="L30" s="50"/>
      <c r="M30" s="49" t="s">
        <v>918</v>
      </c>
    </row>
    <row r="31" spans="1:13">
      <c r="A31" s="49" t="s">
        <v>725</v>
      </c>
      <c r="B31" s="50">
        <v>225359.53400000001</v>
      </c>
      <c r="C31" s="51">
        <v>4.7234430738236259</v>
      </c>
      <c r="D31" s="50">
        <v>129244.895</v>
      </c>
      <c r="E31" s="51">
        <v>2.6730895730412993</v>
      </c>
      <c r="F31" s="50">
        <v>26085.419000000002</v>
      </c>
      <c r="G31" s="51">
        <v>0.80067410366522507</v>
      </c>
      <c r="H31" s="50">
        <v>24639.573</v>
      </c>
      <c r="I31" s="51">
        <v>0.74020796958126589</v>
      </c>
      <c r="J31" s="50">
        <v>-199274.11500000002</v>
      </c>
      <c r="K31" s="50">
        <v>-104605.322</v>
      </c>
      <c r="L31" s="50"/>
      <c r="M31" s="49" t="s">
        <v>919</v>
      </c>
    </row>
    <row r="32" spans="1:13">
      <c r="A32" s="49" t="s">
        <v>726</v>
      </c>
      <c r="B32" s="50">
        <v>281.00099999999998</v>
      </c>
      <c r="C32" s="51">
        <v>5.8896652989507536E-3</v>
      </c>
      <c r="D32" s="50">
        <v>6293.4340000000002</v>
      </c>
      <c r="E32" s="51">
        <v>0.13016307378348366</v>
      </c>
      <c r="F32" s="50">
        <v>1389.373</v>
      </c>
      <c r="G32" s="51">
        <v>4.2645854430464189E-2</v>
      </c>
      <c r="H32" s="50">
        <v>2051.761</v>
      </c>
      <c r="I32" s="51">
        <v>6.1637831299918538E-2</v>
      </c>
      <c r="J32" s="50">
        <v>1108.3720000000001</v>
      </c>
      <c r="K32" s="50">
        <v>-4241.6730000000007</v>
      </c>
      <c r="L32" s="50"/>
      <c r="M32" s="49" t="s">
        <v>920</v>
      </c>
    </row>
    <row r="33" spans="1:13">
      <c r="A33" s="49" t="s">
        <v>727</v>
      </c>
      <c r="B33" s="50">
        <v>248478.69500000001</v>
      </c>
      <c r="C33" s="51">
        <v>5.2080111724515863</v>
      </c>
      <c r="D33" s="50">
        <v>255221.14500000002</v>
      </c>
      <c r="E33" s="51">
        <v>5.2785758502814497</v>
      </c>
      <c r="F33" s="50">
        <v>424977.58999999997</v>
      </c>
      <c r="G33" s="51">
        <v>13.044396601452233</v>
      </c>
      <c r="H33" s="50">
        <v>389578.14199999993</v>
      </c>
      <c r="I33" s="51">
        <v>11.703483882738634</v>
      </c>
      <c r="J33" s="50">
        <v>176498.89499999996</v>
      </c>
      <c r="K33" s="50">
        <v>134356.99699999992</v>
      </c>
      <c r="L33" s="50"/>
      <c r="M33" s="49" t="s">
        <v>727</v>
      </c>
    </row>
    <row r="34" spans="1:13">
      <c r="A34" s="49" t="s">
        <v>713</v>
      </c>
      <c r="B34" s="50">
        <v>235293.905</v>
      </c>
      <c r="C34" s="51">
        <v>4.9316634009598372</v>
      </c>
      <c r="D34" s="50">
        <v>242431.66899999999</v>
      </c>
      <c r="E34" s="51">
        <v>5.0140592909213133</v>
      </c>
      <c r="F34" s="50">
        <v>287792.18800000002</v>
      </c>
      <c r="G34" s="51">
        <v>8.8335844698815826</v>
      </c>
      <c r="H34" s="50">
        <v>224728.94</v>
      </c>
      <c r="I34" s="51">
        <v>6.7511783740550264</v>
      </c>
      <c r="J34" s="50">
        <v>52498.283000000025</v>
      </c>
      <c r="K34" s="50">
        <v>-17702.728999999992</v>
      </c>
      <c r="L34" s="50"/>
      <c r="M34" s="49" t="s">
        <v>908</v>
      </c>
    </row>
    <row r="35" spans="1:13">
      <c r="A35" s="49" t="s">
        <v>728</v>
      </c>
      <c r="B35" s="50">
        <v>3433.029</v>
      </c>
      <c r="C35" s="51">
        <v>7.1954874792586526E-2</v>
      </c>
      <c r="D35" s="50">
        <v>2465.4319999999998</v>
      </c>
      <c r="E35" s="51">
        <v>5.099095459238337E-2</v>
      </c>
      <c r="F35" s="50">
        <v>59741.078999999998</v>
      </c>
      <c r="G35" s="51">
        <v>1.8337115796498569</v>
      </c>
      <c r="H35" s="50">
        <v>77184.703999999998</v>
      </c>
      <c r="I35" s="51">
        <v>2.3187387634749599</v>
      </c>
      <c r="J35" s="50">
        <v>56308.049999999996</v>
      </c>
      <c r="K35" s="50">
        <v>74719.271999999997</v>
      </c>
      <c r="L35" s="50"/>
      <c r="M35" s="49" t="s">
        <v>921</v>
      </c>
    </row>
    <row r="36" spans="1:13">
      <c r="A36" s="49" t="s">
        <v>729</v>
      </c>
      <c r="B36" s="50">
        <v>238.245</v>
      </c>
      <c r="C36" s="51">
        <v>4.9935171374782383E-3</v>
      </c>
      <c r="D36" s="50">
        <v>104.431</v>
      </c>
      <c r="E36" s="51">
        <v>2.1598796393642932E-3</v>
      </c>
      <c r="F36" s="50">
        <v>25353.295999999998</v>
      </c>
      <c r="G36" s="51">
        <v>0.77820208867486973</v>
      </c>
      <c r="H36" s="50">
        <v>19654.343000000001</v>
      </c>
      <c r="I36" s="51">
        <v>0.59044453917621731</v>
      </c>
      <c r="J36" s="50">
        <v>25115.050999999999</v>
      </c>
      <c r="K36" s="50">
        <v>19549.912</v>
      </c>
      <c r="L36" s="50"/>
      <c r="M36" s="49" t="s">
        <v>922</v>
      </c>
    </row>
    <row r="37" spans="1:13">
      <c r="A37" s="49" t="s">
        <v>730</v>
      </c>
      <c r="B37" s="50">
        <v>9455.0030000000006</v>
      </c>
      <c r="C37" s="51">
        <v>0.19817297116585092</v>
      </c>
      <c r="D37" s="50">
        <v>9821.5210000000006</v>
      </c>
      <c r="E37" s="51">
        <v>0.2031322426816638</v>
      </c>
      <c r="F37" s="50">
        <v>41253.055</v>
      </c>
      <c r="G37" s="51">
        <v>1.266234321770995</v>
      </c>
      <c r="H37" s="50">
        <v>53628.593000000001</v>
      </c>
      <c r="I37" s="51">
        <v>1.6110795400565623</v>
      </c>
      <c r="J37" s="50">
        <v>31798.052</v>
      </c>
      <c r="K37" s="50">
        <v>43807.072</v>
      </c>
      <c r="L37" s="50"/>
      <c r="M37" s="49" t="s">
        <v>923</v>
      </c>
    </row>
    <row r="38" spans="1:13">
      <c r="A38" s="49" t="s">
        <v>731</v>
      </c>
      <c r="B38" s="50">
        <v>58.512999999999998</v>
      </c>
      <c r="C38" s="51">
        <v>1.2264083958331304E-3</v>
      </c>
      <c r="D38" s="50">
        <v>398.09199999999998</v>
      </c>
      <c r="E38" s="51">
        <v>8.2334824467237711E-3</v>
      </c>
      <c r="F38" s="50">
        <v>10837.972</v>
      </c>
      <c r="G38" s="51">
        <v>0.33266414147492918</v>
      </c>
      <c r="H38" s="50">
        <v>14381.562</v>
      </c>
      <c r="I38" s="51">
        <v>0.43204266597587099</v>
      </c>
      <c r="J38" s="50">
        <v>10779.458999999999</v>
      </c>
      <c r="K38" s="50">
        <v>13983.47</v>
      </c>
      <c r="L38" s="50"/>
      <c r="M38" s="49" t="s">
        <v>924</v>
      </c>
    </row>
    <row r="39" spans="1:13">
      <c r="A39" s="49" t="s">
        <v>732</v>
      </c>
      <c r="B39" s="50">
        <v>4770806.4469999988</v>
      </c>
      <c r="C39" s="51">
        <v>99.994139447569339</v>
      </c>
      <c r="D39" s="50">
        <v>4831734.2740000021</v>
      </c>
      <c r="E39" s="51">
        <v>99.931672407917375</v>
      </c>
      <c r="F39" s="50">
        <v>3105900.2790000015</v>
      </c>
      <c r="G39" s="51">
        <v>95.333485805303667</v>
      </c>
      <c r="H39" s="50">
        <v>3170804.9929999993</v>
      </c>
      <c r="I39" s="51">
        <v>95.255511359984581</v>
      </c>
      <c r="J39" s="50">
        <v>-1664906.1679999973</v>
      </c>
      <c r="K39" s="50">
        <v>-1660929.2810000028</v>
      </c>
      <c r="L39" s="50"/>
      <c r="M39" s="49" t="s">
        <v>925</v>
      </c>
    </row>
    <row r="40" spans="1:13">
      <c r="A40" s="49" t="s">
        <v>733</v>
      </c>
      <c r="B40" s="50">
        <v>735793.91799999995</v>
      </c>
      <c r="C40" s="51">
        <v>15.421937665786301</v>
      </c>
      <c r="D40" s="50">
        <v>582052.04099999997</v>
      </c>
      <c r="E40" s="51">
        <v>12.038210420338125</v>
      </c>
      <c r="F40" s="50">
        <v>458198.0070000001</v>
      </c>
      <c r="G40" s="51">
        <v>14.064074591093116</v>
      </c>
      <c r="H40" s="50">
        <v>469530.43400000001</v>
      </c>
      <c r="I40" s="51">
        <v>14.10536494312424</v>
      </c>
      <c r="J40" s="50">
        <v>-277595.91099999985</v>
      </c>
      <c r="K40" s="50">
        <v>-112521.60699999996</v>
      </c>
      <c r="L40" s="50"/>
      <c r="M40" s="49" t="s">
        <v>926</v>
      </c>
    </row>
    <row r="41" spans="1:13">
      <c r="A41" s="49" t="s">
        <v>734</v>
      </c>
      <c r="B41" s="50">
        <v>49.963999999999999</v>
      </c>
      <c r="C41" s="51">
        <v>1.047224874633099E-3</v>
      </c>
      <c r="D41" s="50">
        <v>44.161000000000001</v>
      </c>
      <c r="E41" s="51">
        <v>9.1335374317938684E-4</v>
      </c>
      <c r="F41" s="50">
        <v>761.16200000000003</v>
      </c>
      <c r="G41" s="51">
        <v>2.336334724368545E-2</v>
      </c>
      <c r="H41" s="50">
        <v>2201.6039999999998</v>
      </c>
      <c r="I41" s="51">
        <v>6.6139329064752589E-2</v>
      </c>
      <c r="J41" s="50">
        <v>711.19800000000009</v>
      </c>
      <c r="K41" s="50">
        <v>2157.4429999999998</v>
      </c>
      <c r="L41" s="50"/>
      <c r="M41" s="49" t="s">
        <v>927</v>
      </c>
    </row>
    <row r="42" spans="1:13">
      <c r="A42" s="49" t="s">
        <v>735</v>
      </c>
      <c r="B42" s="50">
        <v>82.891999999999996</v>
      </c>
      <c r="C42" s="51">
        <v>1.7373822013467064E-3</v>
      </c>
      <c r="D42" s="50">
        <v>207.84100000000001</v>
      </c>
      <c r="E42" s="51">
        <v>4.2986425881693562E-3</v>
      </c>
      <c r="F42" s="50">
        <v>2297.38</v>
      </c>
      <c r="G42" s="51">
        <v>7.0516508562826416E-2</v>
      </c>
      <c r="H42" s="50">
        <v>1841.271</v>
      </c>
      <c r="I42" s="51">
        <v>5.5314411023229461E-2</v>
      </c>
      <c r="J42" s="50">
        <v>2214.4880000000003</v>
      </c>
      <c r="K42" s="50">
        <v>1633.4299999999998</v>
      </c>
      <c r="L42" s="50"/>
      <c r="M42" s="49" t="s">
        <v>928</v>
      </c>
    </row>
    <row r="43" spans="1:13">
      <c r="A43" s="49" t="s">
        <v>736</v>
      </c>
      <c r="B43" s="50">
        <v>936.47299999999996</v>
      </c>
      <c r="C43" s="51">
        <v>1.9628088624255108E-2</v>
      </c>
      <c r="D43" s="50">
        <v>1025.701</v>
      </c>
      <c r="E43" s="51">
        <v>2.1213918338190717E-2</v>
      </c>
      <c r="F43" s="50">
        <v>659.09799999999996</v>
      </c>
      <c r="G43" s="51">
        <v>2.0230562536777439E-2</v>
      </c>
      <c r="H43" s="50">
        <v>690.70500000000004</v>
      </c>
      <c r="I43" s="51">
        <v>2.0749764844935757E-2</v>
      </c>
      <c r="J43" s="50">
        <v>-277.375</v>
      </c>
      <c r="K43" s="50">
        <v>-334.99599999999998</v>
      </c>
      <c r="L43" s="50"/>
      <c r="M43" s="49" t="s">
        <v>929</v>
      </c>
    </row>
    <row r="44" spans="1:13">
      <c r="A44" s="49" t="s">
        <v>737</v>
      </c>
      <c r="B44" s="50">
        <v>779.60799999999995</v>
      </c>
      <c r="C44" s="51">
        <v>1.6340262790468359E-2</v>
      </c>
      <c r="D44" s="50">
        <v>830.40300000000002</v>
      </c>
      <c r="E44" s="51">
        <v>1.7174694603776918E-2</v>
      </c>
      <c r="F44" s="50">
        <v>4372.1840000000002</v>
      </c>
      <c r="G44" s="51">
        <v>0.1342011989632767</v>
      </c>
      <c r="H44" s="50">
        <v>4339.1319999999996</v>
      </c>
      <c r="I44" s="51">
        <v>0.13035372355945848</v>
      </c>
      <c r="J44" s="50">
        <v>3592.576</v>
      </c>
      <c r="K44" s="50">
        <v>3508.7289999999994</v>
      </c>
      <c r="L44" s="50"/>
      <c r="M44" s="49" t="s">
        <v>930</v>
      </c>
    </row>
    <row r="45" spans="1:13">
      <c r="A45" s="49" t="s">
        <v>707</v>
      </c>
      <c r="B45" s="50">
        <v>73850.119000000006</v>
      </c>
      <c r="C45" s="51">
        <v>1.5478680972583152</v>
      </c>
      <c r="D45" s="50">
        <v>91756.692999999999</v>
      </c>
      <c r="E45" s="51">
        <v>1.8977450468357113</v>
      </c>
      <c r="F45" s="50">
        <v>172262.93799999999</v>
      </c>
      <c r="G45" s="51">
        <v>5.2874931193510148</v>
      </c>
      <c r="H45" s="50">
        <v>165493.81400000001</v>
      </c>
      <c r="I45" s="51">
        <v>4.9716705739665077</v>
      </c>
      <c r="J45" s="50">
        <v>98412.818999999989</v>
      </c>
      <c r="K45" s="50">
        <v>73737.121000000014</v>
      </c>
      <c r="L45" s="50"/>
      <c r="M45" s="49" t="s">
        <v>902</v>
      </c>
    </row>
    <row r="46" spans="1:13">
      <c r="A46" s="49" t="s">
        <v>738</v>
      </c>
      <c r="B46" s="50">
        <v>842.74900000000002</v>
      </c>
      <c r="C46" s="51">
        <v>1.76636721613996E-2</v>
      </c>
      <c r="D46" s="50">
        <v>204.09299999999999</v>
      </c>
      <c r="E46" s="51">
        <v>4.2211250992212727E-3</v>
      </c>
      <c r="F46" s="50">
        <v>394.68099999999998</v>
      </c>
      <c r="G46" s="51">
        <v>1.2114463482786865E-2</v>
      </c>
      <c r="H46" s="50">
        <v>247.828</v>
      </c>
      <c r="I46" s="51">
        <v>7.4451071325540401E-3</v>
      </c>
      <c r="J46" s="50">
        <v>-448.06800000000004</v>
      </c>
      <c r="K46" s="50">
        <v>43.735000000000014</v>
      </c>
      <c r="L46" s="50"/>
      <c r="M46" s="49" t="s">
        <v>931</v>
      </c>
    </row>
    <row r="47" spans="1:13">
      <c r="A47" s="49" t="s">
        <v>739</v>
      </c>
      <c r="B47" s="50">
        <v>28.529</v>
      </c>
      <c r="C47" s="51">
        <v>5.9795609735825153E-4</v>
      </c>
      <c r="D47" s="50">
        <v>55.322000000000003</v>
      </c>
      <c r="E47" s="51">
        <v>1.144189574062409E-3</v>
      </c>
      <c r="F47" s="50">
        <v>23808.055</v>
      </c>
      <c r="G47" s="51">
        <v>0.73077197253904103</v>
      </c>
      <c r="H47" s="50">
        <v>49147.28</v>
      </c>
      <c r="I47" s="51">
        <v>1.4764544961571353</v>
      </c>
      <c r="J47" s="50">
        <v>23779.526000000002</v>
      </c>
      <c r="K47" s="50">
        <v>49091.957999999999</v>
      </c>
      <c r="L47" s="50"/>
      <c r="M47" s="49" t="s">
        <v>932</v>
      </c>
    </row>
    <row r="48" spans="1:13">
      <c r="A48" s="49" t="s">
        <v>708</v>
      </c>
      <c r="B48" s="50">
        <v>4238.5959999999995</v>
      </c>
      <c r="C48" s="51">
        <v>8.8839227538234616E-2</v>
      </c>
      <c r="D48" s="50">
        <v>6594.6289999999999</v>
      </c>
      <c r="E48" s="51">
        <v>0.1363924974984565</v>
      </c>
      <c r="F48" s="50">
        <v>1873.2760000000001</v>
      </c>
      <c r="G48" s="51">
        <v>5.7498926209219724E-2</v>
      </c>
      <c r="H48" s="50">
        <v>2594.136</v>
      </c>
      <c r="I48" s="51">
        <v>7.7931551061281232E-2</v>
      </c>
      <c r="J48" s="50">
        <v>-2365.3199999999997</v>
      </c>
      <c r="K48" s="50">
        <v>-4000.4929999999999</v>
      </c>
      <c r="L48" s="50"/>
      <c r="M48" s="49" t="s">
        <v>903</v>
      </c>
    </row>
    <row r="49" spans="1:13">
      <c r="A49" s="49" t="s">
        <v>709</v>
      </c>
      <c r="B49" s="50">
        <v>14.645</v>
      </c>
      <c r="C49" s="51">
        <v>3.0695317206392073E-4</v>
      </c>
      <c r="D49" s="50">
        <v>37.01</v>
      </c>
      <c r="E49" s="51">
        <v>7.6545417982086246E-4</v>
      </c>
      <c r="F49" s="50">
        <v>42.918999999999997</v>
      </c>
      <c r="G49" s="51">
        <v>1.3173693646710367E-3</v>
      </c>
      <c r="H49" s="50">
        <v>41.509</v>
      </c>
      <c r="I49" s="51">
        <v>1.2469896539744729E-3</v>
      </c>
      <c r="J49" s="50">
        <v>28.273999999999997</v>
      </c>
      <c r="K49" s="50">
        <v>4.4990000000000023</v>
      </c>
      <c r="L49" s="50"/>
      <c r="M49" s="49" t="s">
        <v>904</v>
      </c>
    </row>
    <row r="50" spans="1:13">
      <c r="A50" s="49" t="s">
        <v>740</v>
      </c>
      <c r="B50" s="50">
        <v>39.890999999999998</v>
      </c>
      <c r="C50" s="51">
        <v>8.3609894071709533E-4</v>
      </c>
      <c r="D50" s="50">
        <v>4080.9659999999999</v>
      </c>
      <c r="E50" s="51">
        <v>8.44040119537105E-2</v>
      </c>
      <c r="F50" s="50">
        <v>1477.135</v>
      </c>
      <c r="G50" s="51">
        <v>4.5339649024519486E-2</v>
      </c>
      <c r="H50" s="50">
        <v>2313.46</v>
      </c>
      <c r="I50" s="51">
        <v>6.94996430866507E-2</v>
      </c>
      <c r="J50" s="50">
        <v>1437.2439999999999</v>
      </c>
      <c r="K50" s="50">
        <v>-1767.5059999999999</v>
      </c>
      <c r="L50" s="50"/>
      <c r="M50" s="49" t="s">
        <v>933</v>
      </c>
    </row>
    <row r="51" spans="1:13">
      <c r="A51" s="49" t="s">
        <v>741</v>
      </c>
      <c r="B51" s="50">
        <v>1.4850000000000001</v>
      </c>
      <c r="C51" s="51">
        <v>3.1124988768516373E-5</v>
      </c>
      <c r="D51" s="50" t="s">
        <v>723</v>
      </c>
      <c r="E51" s="51" t="s">
        <v>748</v>
      </c>
      <c r="F51" s="50">
        <v>452.95800000000003</v>
      </c>
      <c r="G51" s="51">
        <v>1.390323615840685E-2</v>
      </c>
      <c r="H51" s="50">
        <v>638.62400000000002</v>
      </c>
      <c r="I51" s="51">
        <v>1.9185177209274949E-2</v>
      </c>
      <c r="J51" s="50">
        <v>451.47300000000001</v>
      </c>
      <c r="K51" s="50">
        <v>638.30200000000002</v>
      </c>
      <c r="L51" s="50"/>
      <c r="M51" s="49" t="s">
        <v>934</v>
      </c>
    </row>
    <row r="52" spans="1:13">
      <c r="A52" s="49" t="s">
        <v>742</v>
      </c>
      <c r="B52" s="50">
        <v>1172.0150000000001</v>
      </c>
      <c r="C52" s="51">
        <v>2.4564951994298128E-2</v>
      </c>
      <c r="D52" s="50">
        <v>1106.24</v>
      </c>
      <c r="E52" s="51">
        <v>2.2879655009052442E-2</v>
      </c>
      <c r="F52" s="50">
        <v>5249.5410000000002</v>
      </c>
      <c r="G52" s="51">
        <v>0.16113107229862206</v>
      </c>
      <c r="H52" s="50">
        <v>5121.5709999999999</v>
      </c>
      <c r="I52" s="51">
        <v>0.15385930880280649</v>
      </c>
      <c r="J52" s="50">
        <v>4077.5259999999998</v>
      </c>
      <c r="K52" s="50">
        <v>4015.3310000000001</v>
      </c>
      <c r="L52" s="50"/>
      <c r="M52" s="49" t="s">
        <v>935</v>
      </c>
    </row>
    <row r="53" spans="1:13">
      <c r="A53" s="49" t="s">
        <v>710</v>
      </c>
      <c r="B53" s="50">
        <v>48751.093999999997</v>
      </c>
      <c r="C53" s="51">
        <v>1.0218028641096875</v>
      </c>
      <c r="D53" s="50">
        <v>76901.468999999997</v>
      </c>
      <c r="E53" s="51">
        <v>1.5905039416485947</v>
      </c>
      <c r="F53" s="50">
        <v>53057.284</v>
      </c>
      <c r="G53" s="51">
        <v>1.6285570613073643</v>
      </c>
      <c r="H53" s="50">
        <v>39362.302000000003</v>
      </c>
      <c r="I53" s="51">
        <v>1.1824997795807826</v>
      </c>
      <c r="J53" s="50">
        <v>4306.1900000000023</v>
      </c>
      <c r="K53" s="50">
        <v>-37539.166999999994</v>
      </c>
      <c r="L53" s="50"/>
      <c r="M53" s="49" t="s">
        <v>905</v>
      </c>
    </row>
    <row r="54" spans="1:13">
      <c r="A54" s="49" t="s">
        <v>743</v>
      </c>
      <c r="B54" s="50">
        <v>236464.32</v>
      </c>
      <c r="C54" s="51">
        <v>4.956194817612702</v>
      </c>
      <c r="D54" s="50">
        <v>103040.874</v>
      </c>
      <c r="E54" s="51">
        <v>2.131128551626448</v>
      </c>
      <c r="F54" s="50">
        <v>43339.76</v>
      </c>
      <c r="G54" s="51">
        <v>1.3302843052306721</v>
      </c>
      <c r="H54" s="50">
        <v>43742.663999999997</v>
      </c>
      <c r="I54" s="51">
        <v>1.3140921112356749</v>
      </c>
      <c r="J54" s="50">
        <v>-193124.56</v>
      </c>
      <c r="K54" s="50">
        <v>-59298.21</v>
      </c>
      <c r="L54" s="50"/>
      <c r="M54" s="49" t="s">
        <v>936</v>
      </c>
    </row>
    <row r="55" spans="1:13">
      <c r="A55" s="49" t="s">
        <v>744</v>
      </c>
      <c r="B55" s="50">
        <v>173.00200000000001</v>
      </c>
      <c r="C55" s="51">
        <v>3.6260507117379598E-3</v>
      </c>
      <c r="D55" s="50">
        <v>233.113</v>
      </c>
      <c r="E55" s="51">
        <v>4.8213272148224995E-3</v>
      </c>
      <c r="F55" s="50">
        <v>375.22899999999998</v>
      </c>
      <c r="G55" s="51">
        <v>1.1517397640582223E-2</v>
      </c>
      <c r="H55" s="50">
        <v>280.69299999999998</v>
      </c>
      <c r="I55" s="51">
        <v>8.4324186789143732E-3</v>
      </c>
      <c r="J55" s="50">
        <v>202.22699999999998</v>
      </c>
      <c r="K55" s="50">
        <v>47.579999999999984</v>
      </c>
      <c r="L55" s="50"/>
      <c r="M55" s="49" t="s">
        <v>937</v>
      </c>
    </row>
    <row r="56" spans="1:13">
      <c r="A56" s="49" t="s">
        <v>745</v>
      </c>
      <c r="B56" s="50">
        <v>254278.639</v>
      </c>
      <c r="C56" s="51">
        <v>5.329575611413218</v>
      </c>
      <c r="D56" s="50">
        <v>210698.9</v>
      </c>
      <c r="E56" s="51">
        <v>4.3577507076103199</v>
      </c>
      <c r="F56" s="50">
        <v>135662.80100000001</v>
      </c>
      <c r="G56" s="51">
        <v>4.1640769347576434</v>
      </c>
      <c r="H56" s="50">
        <v>139333.06899999999</v>
      </c>
      <c r="I56" s="51">
        <v>4.1857644245708485</v>
      </c>
      <c r="J56" s="50">
        <v>-118615.83799999999</v>
      </c>
      <c r="K56" s="50">
        <v>-71365.831000000006</v>
      </c>
      <c r="L56" s="50"/>
      <c r="M56" s="49" t="s">
        <v>938</v>
      </c>
    </row>
    <row r="57" spans="1:13">
      <c r="A57" s="49" t="s">
        <v>746</v>
      </c>
      <c r="B57" s="50">
        <v>111677.18399999999</v>
      </c>
      <c r="C57" s="51">
        <v>2.3407078098986775</v>
      </c>
      <c r="D57" s="50">
        <v>81917.487999999998</v>
      </c>
      <c r="E57" s="51">
        <v>1.6942470572825004</v>
      </c>
      <c r="F57" s="50">
        <v>6771.902</v>
      </c>
      <c r="G57" s="51">
        <v>0.20785890247569894</v>
      </c>
      <c r="H57" s="50">
        <v>6505.7129999999997</v>
      </c>
      <c r="I57" s="51">
        <v>0.19544091167523259</v>
      </c>
      <c r="J57" s="50">
        <v>-104905.28199999999</v>
      </c>
      <c r="K57" s="50">
        <v>-75411.774999999994</v>
      </c>
      <c r="L57" s="50"/>
      <c r="M57" s="49" t="s">
        <v>939</v>
      </c>
    </row>
    <row r="58" spans="1:13">
      <c r="A58" s="49" t="s">
        <v>747</v>
      </c>
      <c r="B58" s="50">
        <v>1.3440000000000001</v>
      </c>
      <c r="C58" s="51">
        <v>2.8169686804637041E-5</v>
      </c>
      <c r="D58" s="50" t="s">
        <v>748</v>
      </c>
      <c r="E58" s="51" t="s">
        <v>748</v>
      </c>
      <c r="F58" s="50">
        <v>0.83599999999999997</v>
      </c>
      <c r="G58" s="51">
        <v>2.5660448492858328E-5</v>
      </c>
      <c r="H58" s="50">
        <v>1.3560000000000001</v>
      </c>
      <c r="I58" s="51">
        <v>4.0736176992685574E-5</v>
      </c>
      <c r="J58" s="50">
        <v>-0.50800000000000012</v>
      </c>
      <c r="K58" s="50">
        <v>1.3560000000000001</v>
      </c>
      <c r="L58" s="50"/>
      <c r="M58" s="49" t="s">
        <v>940</v>
      </c>
    </row>
    <row r="59" spans="1:13">
      <c r="A59" s="49" t="s">
        <v>749</v>
      </c>
      <c r="B59" s="50" t="s">
        <v>748</v>
      </c>
      <c r="C59" s="51" t="s">
        <v>748</v>
      </c>
      <c r="D59" s="50">
        <v>26.434000000000001</v>
      </c>
      <c r="E59" s="51">
        <v>5.467175301103669E-4</v>
      </c>
      <c r="F59" s="50">
        <v>94.525000000000006</v>
      </c>
      <c r="G59" s="51">
        <v>2.9013802557265956E-3</v>
      </c>
      <c r="H59" s="50">
        <v>695.71799999999996</v>
      </c>
      <c r="I59" s="51">
        <v>2.0900362525809155E-2</v>
      </c>
      <c r="J59" s="50">
        <v>94.525000000000006</v>
      </c>
      <c r="K59" s="50">
        <v>669.28399999999999</v>
      </c>
      <c r="L59" s="50"/>
      <c r="M59" s="49" t="s">
        <v>941</v>
      </c>
    </row>
    <row r="60" spans="1:13">
      <c r="A60" s="49" t="s">
        <v>750</v>
      </c>
      <c r="B60" s="50">
        <v>2411.3690000000001</v>
      </c>
      <c r="C60" s="51">
        <v>5.0541301711615194E-2</v>
      </c>
      <c r="D60" s="50">
        <v>3290.3820000000001</v>
      </c>
      <c r="E60" s="51">
        <v>6.8052868281743562E-2</v>
      </c>
      <c r="F60" s="50">
        <v>5244.3429999999998</v>
      </c>
      <c r="G60" s="51">
        <v>0.16097152324208389</v>
      </c>
      <c r="H60" s="50">
        <v>4937.9849999999997</v>
      </c>
      <c r="I60" s="51">
        <v>0.14834412311742362</v>
      </c>
      <c r="J60" s="50">
        <v>2832.9739999999997</v>
      </c>
      <c r="K60" s="50">
        <v>1647.6029999999996</v>
      </c>
      <c r="L60" s="50"/>
      <c r="M60" s="49" t="s">
        <v>942</v>
      </c>
    </row>
    <row r="61" spans="1:13">
      <c r="A61" s="49" t="s">
        <v>751</v>
      </c>
      <c r="B61" s="50">
        <v>878360.7370000002</v>
      </c>
      <c r="C61" s="51">
        <v>18.41007951099715</v>
      </c>
      <c r="D61" s="50">
        <v>1191453.8269999998</v>
      </c>
      <c r="E61" s="51">
        <v>24.642078139441033</v>
      </c>
      <c r="F61" s="50">
        <v>864767.95200000005</v>
      </c>
      <c r="G61" s="51">
        <v>26.543461113122714</v>
      </c>
      <c r="H61" s="50">
        <v>834368.65800000017</v>
      </c>
      <c r="I61" s="51">
        <v>25.065626349142729</v>
      </c>
      <c r="J61" s="50">
        <v>-13592.785000000149</v>
      </c>
      <c r="K61" s="50">
        <v>-357085.16899999965</v>
      </c>
      <c r="L61" s="50"/>
      <c r="M61" s="49" t="s">
        <v>751</v>
      </c>
    </row>
    <row r="62" spans="1:13">
      <c r="A62" s="49" t="s">
        <v>713</v>
      </c>
      <c r="B62" s="50">
        <v>235293.905</v>
      </c>
      <c r="C62" s="51">
        <v>4.9316634009598372</v>
      </c>
      <c r="D62" s="50">
        <v>242431.66899999999</v>
      </c>
      <c r="E62" s="51">
        <v>5.0140592909213133</v>
      </c>
      <c r="F62" s="50">
        <v>287792.18800000002</v>
      </c>
      <c r="G62" s="51">
        <v>8.8335844698815826</v>
      </c>
      <c r="H62" s="50">
        <v>224728.94</v>
      </c>
      <c r="I62" s="51">
        <v>6.7511783740550264</v>
      </c>
      <c r="J62" s="50">
        <v>52498.283000000025</v>
      </c>
      <c r="K62" s="50">
        <v>-17702.728999999992</v>
      </c>
      <c r="L62" s="50"/>
      <c r="M62" s="49" t="s">
        <v>908</v>
      </c>
    </row>
    <row r="63" spans="1:13">
      <c r="A63" s="49" t="s">
        <v>752</v>
      </c>
      <c r="B63" s="50">
        <v>314.86799999999999</v>
      </c>
      <c r="C63" s="51">
        <v>6.5995036791684936E-3</v>
      </c>
      <c r="D63" s="50" t="s">
        <v>748</v>
      </c>
      <c r="E63" s="51" t="s">
        <v>748</v>
      </c>
      <c r="F63" s="50">
        <v>2806.384</v>
      </c>
      <c r="G63" s="51">
        <v>8.6140038377011646E-2</v>
      </c>
      <c r="H63" s="50">
        <v>1303.8209999999999</v>
      </c>
      <c r="I63" s="51">
        <v>3.9168645297035606E-2</v>
      </c>
      <c r="J63" s="50">
        <v>2491.5160000000001</v>
      </c>
      <c r="K63" s="50">
        <v>1303.8209999999999</v>
      </c>
      <c r="L63" s="50"/>
      <c r="M63" s="49" t="s">
        <v>943</v>
      </c>
    </row>
    <row r="64" spans="1:13">
      <c r="A64" s="49" t="s">
        <v>753</v>
      </c>
      <c r="B64" s="50" t="s">
        <v>748</v>
      </c>
      <c r="C64" s="51" t="s">
        <v>748</v>
      </c>
      <c r="D64" s="50" t="s">
        <v>748</v>
      </c>
      <c r="E64" s="51" t="s">
        <v>748</v>
      </c>
      <c r="F64" s="50" t="s">
        <v>748</v>
      </c>
      <c r="G64" s="51" t="s">
        <v>748</v>
      </c>
      <c r="H64" s="50">
        <v>16.911000000000001</v>
      </c>
      <c r="I64" s="51">
        <v>5.0803059669860299E-4</v>
      </c>
      <c r="J64" s="50" t="s">
        <v>748</v>
      </c>
      <c r="K64" s="50">
        <v>16.911000000000001</v>
      </c>
      <c r="L64" s="50"/>
      <c r="M64" s="49" t="s">
        <v>944</v>
      </c>
    </row>
    <row r="65" spans="1:13">
      <c r="A65" s="49" t="s">
        <v>754</v>
      </c>
      <c r="B65" s="50">
        <v>10</v>
      </c>
      <c r="C65" s="51">
        <v>2.0959588396307323E-4</v>
      </c>
      <c r="D65" s="50">
        <v>547.19799999999998</v>
      </c>
      <c r="E65" s="51">
        <v>1.1317346562810492E-2</v>
      </c>
      <c r="F65" s="50">
        <v>1382.816</v>
      </c>
      <c r="G65" s="51">
        <v>4.2444591797966974E-2</v>
      </c>
      <c r="H65" s="50">
        <v>1223.7950000000001</v>
      </c>
      <c r="I65" s="51">
        <v>3.6764549943041035E-2</v>
      </c>
      <c r="J65" s="50">
        <v>1372.816</v>
      </c>
      <c r="K65" s="50">
        <v>676.59700000000009</v>
      </c>
      <c r="L65" s="50"/>
      <c r="M65" s="49" t="s">
        <v>945</v>
      </c>
    </row>
    <row r="66" spans="1:13">
      <c r="A66" s="49" t="s">
        <v>755</v>
      </c>
      <c r="B66" s="50" t="s">
        <v>748</v>
      </c>
      <c r="C66" s="51" t="s">
        <v>748</v>
      </c>
      <c r="D66" s="50" t="s">
        <v>748</v>
      </c>
      <c r="E66" s="51" t="s">
        <v>748</v>
      </c>
      <c r="F66" s="50">
        <v>68.602000000000004</v>
      </c>
      <c r="G66" s="51">
        <v>2.1056914922333342E-3</v>
      </c>
      <c r="H66" s="50">
        <v>10.707000000000001</v>
      </c>
      <c r="I66" s="51">
        <v>3.216535745285283E-4</v>
      </c>
      <c r="J66" s="50">
        <v>68.602000000000004</v>
      </c>
      <c r="K66" s="50">
        <v>10.707000000000001</v>
      </c>
      <c r="L66" s="50"/>
      <c r="M66" s="49" t="s">
        <v>946</v>
      </c>
    </row>
    <row r="67" spans="1:13">
      <c r="A67" s="49" t="s">
        <v>756</v>
      </c>
      <c r="B67" s="50">
        <v>606.94600000000003</v>
      </c>
      <c r="C67" s="51">
        <v>1.2721338338785146E-2</v>
      </c>
      <c r="D67" s="50">
        <v>62095.383999999998</v>
      </c>
      <c r="E67" s="51">
        <v>1.2842791469976089</v>
      </c>
      <c r="F67" s="50">
        <v>1871.248</v>
      </c>
      <c r="G67" s="51">
        <v>5.7436678135603075E-2</v>
      </c>
      <c r="H67" s="50">
        <v>1142.845</v>
      </c>
      <c r="I67" s="51">
        <v>3.4332696309148779E-2</v>
      </c>
      <c r="J67" s="50">
        <v>1264.3020000000001</v>
      </c>
      <c r="K67" s="50">
        <v>-60952.538999999997</v>
      </c>
      <c r="L67" s="50"/>
      <c r="M67" s="49" t="s">
        <v>947</v>
      </c>
    </row>
    <row r="68" spans="1:13">
      <c r="A68" s="49" t="s">
        <v>757</v>
      </c>
      <c r="B68" s="50">
        <v>386.86799999999999</v>
      </c>
      <c r="C68" s="51">
        <v>8.1085940437026216E-3</v>
      </c>
      <c r="D68" s="50">
        <v>168.87700000000001</v>
      </c>
      <c r="E68" s="51">
        <v>3.4927750749961582E-3</v>
      </c>
      <c r="F68" s="50">
        <v>37.25</v>
      </c>
      <c r="G68" s="51">
        <v>1.1433632851183886E-3</v>
      </c>
      <c r="H68" s="50">
        <v>4.9480000000000004</v>
      </c>
      <c r="I68" s="51">
        <v>1.4864498802345737E-4</v>
      </c>
      <c r="J68" s="50">
        <v>-349.61799999999999</v>
      </c>
      <c r="K68" s="50">
        <v>-163.929</v>
      </c>
      <c r="L68" s="50"/>
      <c r="M68" s="49" t="s">
        <v>948</v>
      </c>
    </row>
    <row r="69" spans="1:13">
      <c r="A69" s="49" t="s">
        <v>714</v>
      </c>
      <c r="B69" s="50">
        <v>13622.084000000001</v>
      </c>
      <c r="C69" s="51">
        <v>0.28551327373992363</v>
      </c>
      <c r="D69" s="50">
        <v>948.17700000000002</v>
      </c>
      <c r="E69" s="51">
        <v>1.9610538985679708E-2</v>
      </c>
      <c r="F69" s="50">
        <v>3442.3119999999999</v>
      </c>
      <c r="G69" s="51">
        <v>0.10565941360328726</v>
      </c>
      <c r="H69" s="50">
        <v>2148.48</v>
      </c>
      <c r="I69" s="51">
        <v>6.4543408219207288E-2</v>
      </c>
      <c r="J69" s="50">
        <v>-10179.772000000001</v>
      </c>
      <c r="K69" s="50">
        <v>1200.3029999999999</v>
      </c>
      <c r="L69" s="50"/>
      <c r="M69" s="49" t="s">
        <v>909</v>
      </c>
    </row>
    <row r="70" spans="1:13">
      <c r="A70" s="49" t="s">
        <v>758</v>
      </c>
      <c r="B70" s="50">
        <v>8537.4549999999999</v>
      </c>
      <c r="C70" s="51">
        <v>0.17894154275199592</v>
      </c>
      <c r="D70" s="50">
        <v>6102.9269999999997</v>
      </c>
      <c r="E70" s="51">
        <v>0.12622293924051869</v>
      </c>
      <c r="F70" s="50">
        <v>10160.084999999999</v>
      </c>
      <c r="G70" s="51">
        <v>0.31185686342770635</v>
      </c>
      <c r="H70" s="50">
        <v>11969.16</v>
      </c>
      <c r="I70" s="51">
        <v>0.3595706638744634</v>
      </c>
      <c r="J70" s="50">
        <v>1622.6299999999992</v>
      </c>
      <c r="K70" s="50">
        <v>5866.2330000000002</v>
      </c>
      <c r="L70" s="50"/>
      <c r="M70" s="49" t="s">
        <v>949</v>
      </c>
    </row>
    <row r="71" spans="1:13">
      <c r="A71" s="49" t="s">
        <v>759</v>
      </c>
      <c r="B71" s="50">
        <v>63399.446000000004</v>
      </c>
      <c r="C71" s="51">
        <v>1.3288262927139127</v>
      </c>
      <c r="D71" s="50">
        <v>2681.8980000000001</v>
      </c>
      <c r="E71" s="51">
        <v>5.5467982543993828E-2</v>
      </c>
      <c r="F71" s="50">
        <v>9623.6910000000007</v>
      </c>
      <c r="G71" s="51">
        <v>0.29539261628789987</v>
      </c>
      <c r="H71" s="50">
        <v>7449.4679999999998</v>
      </c>
      <c r="I71" s="51">
        <v>0.22379265999214407</v>
      </c>
      <c r="J71" s="50">
        <v>-53775.755000000005</v>
      </c>
      <c r="K71" s="50">
        <v>4767.57</v>
      </c>
      <c r="L71" s="50"/>
      <c r="M71" s="49" t="s">
        <v>950</v>
      </c>
    </row>
    <row r="72" spans="1:13">
      <c r="A72" s="49" t="s">
        <v>728</v>
      </c>
      <c r="B72" s="50">
        <v>3433.029</v>
      </c>
      <c r="C72" s="51">
        <v>7.1954874792586526E-2</v>
      </c>
      <c r="D72" s="50">
        <v>2465.4319999999998</v>
      </c>
      <c r="E72" s="51">
        <v>5.099095459238337E-2</v>
      </c>
      <c r="F72" s="50">
        <v>59741.078999999998</v>
      </c>
      <c r="G72" s="51">
        <v>1.8337115796498569</v>
      </c>
      <c r="H72" s="50">
        <v>77184.703999999998</v>
      </c>
      <c r="I72" s="51">
        <v>2.3187387634749599</v>
      </c>
      <c r="J72" s="50">
        <v>56308.049999999996</v>
      </c>
      <c r="K72" s="50">
        <v>74719.271999999997</v>
      </c>
      <c r="L72" s="50"/>
      <c r="M72" s="49" t="s">
        <v>921</v>
      </c>
    </row>
    <row r="73" spans="1:13">
      <c r="A73" s="49" t="s">
        <v>760</v>
      </c>
      <c r="B73" s="50" t="s">
        <v>748</v>
      </c>
      <c r="C73" s="51" t="s">
        <v>748</v>
      </c>
      <c r="D73" s="50" t="s">
        <v>748</v>
      </c>
      <c r="E73" s="51" t="s">
        <v>748</v>
      </c>
      <c r="F73" s="50">
        <v>82.504999999999995</v>
      </c>
      <c r="G73" s="51">
        <v>2.532434572850809E-3</v>
      </c>
      <c r="H73" s="50">
        <v>102.524</v>
      </c>
      <c r="I73" s="51">
        <v>3.0799674115030203E-3</v>
      </c>
      <c r="J73" s="50">
        <v>82.504999999999995</v>
      </c>
      <c r="K73" s="50">
        <v>102.524</v>
      </c>
      <c r="L73" s="50"/>
      <c r="M73" s="49" t="s">
        <v>951</v>
      </c>
    </row>
    <row r="74" spans="1:13">
      <c r="A74" s="49" t="s">
        <v>715</v>
      </c>
      <c r="B74" s="50">
        <v>151369.54399999999</v>
      </c>
      <c r="C74" s="51">
        <v>3.1726433379767305</v>
      </c>
      <c r="D74" s="50">
        <v>190710.283</v>
      </c>
      <c r="E74" s="51">
        <v>3.9443389153517852</v>
      </c>
      <c r="F74" s="50">
        <v>57933.52</v>
      </c>
      <c r="G74" s="51">
        <v>1.7782297918301171</v>
      </c>
      <c r="H74" s="50">
        <v>47994.964999999997</v>
      </c>
      <c r="I74" s="51">
        <v>1.4418373075204638</v>
      </c>
      <c r="J74" s="50">
        <v>-93436.024000000005</v>
      </c>
      <c r="K74" s="50">
        <v>-142715.318</v>
      </c>
      <c r="L74" s="50"/>
      <c r="M74" s="49" t="s">
        <v>910</v>
      </c>
    </row>
    <row r="75" spans="1:13">
      <c r="A75" s="49" t="s">
        <v>761</v>
      </c>
      <c r="B75" s="50">
        <v>17979.806</v>
      </c>
      <c r="C75" s="51">
        <v>0.37684933320545677</v>
      </c>
      <c r="D75" s="50">
        <v>18092.213</v>
      </c>
      <c r="E75" s="51">
        <v>0.37418968016912579</v>
      </c>
      <c r="F75" s="50">
        <v>67319.214999999997</v>
      </c>
      <c r="G75" s="51">
        <v>2.0663172835970767</v>
      </c>
      <c r="H75" s="50">
        <v>52783.315000000002</v>
      </c>
      <c r="I75" s="51">
        <v>1.5856861814901733</v>
      </c>
      <c r="J75" s="50">
        <v>49339.409</v>
      </c>
      <c r="K75" s="50">
        <v>34691.101999999999</v>
      </c>
      <c r="L75" s="50"/>
      <c r="M75" s="49" t="s">
        <v>952</v>
      </c>
    </row>
    <row r="76" spans="1:13">
      <c r="A76" s="49" t="s">
        <v>762</v>
      </c>
      <c r="B76" s="50" t="s">
        <v>748</v>
      </c>
      <c r="C76" s="51" t="s">
        <v>748</v>
      </c>
      <c r="D76" s="50" t="s">
        <v>748</v>
      </c>
      <c r="E76" s="51" t="s">
        <v>748</v>
      </c>
      <c r="F76" s="50" t="s">
        <v>748</v>
      </c>
      <c r="G76" s="51" t="s">
        <v>748</v>
      </c>
      <c r="H76" s="50">
        <v>103.155</v>
      </c>
      <c r="I76" s="51">
        <v>3.0989235528617108E-3</v>
      </c>
      <c r="J76" s="50" t="s">
        <v>748</v>
      </c>
      <c r="K76" s="50">
        <v>103.155</v>
      </c>
      <c r="L76" s="50"/>
      <c r="M76" s="49" t="s">
        <v>953</v>
      </c>
    </row>
    <row r="77" spans="1:13">
      <c r="A77" s="49" t="s">
        <v>763</v>
      </c>
      <c r="B77" s="50">
        <v>1966.4570000000001</v>
      </c>
      <c r="C77" s="51">
        <v>4.1216129319037308E-2</v>
      </c>
      <c r="D77" s="50">
        <v>1144.8779999999999</v>
      </c>
      <c r="E77" s="51">
        <v>2.367878007254659E-2</v>
      </c>
      <c r="F77" s="50">
        <v>3252.8679999999999</v>
      </c>
      <c r="G77" s="51">
        <v>9.9844559531180738E-2</v>
      </c>
      <c r="H77" s="50">
        <v>3059.0459999999998</v>
      </c>
      <c r="I77" s="51">
        <v>9.1898111566937168E-2</v>
      </c>
      <c r="J77" s="50">
        <v>1286.4109999999998</v>
      </c>
      <c r="K77" s="50">
        <v>1914.1679999999999</v>
      </c>
      <c r="L77" s="50"/>
      <c r="M77" s="49" t="s">
        <v>954</v>
      </c>
    </row>
    <row r="78" spans="1:13">
      <c r="A78" s="49" t="s">
        <v>717</v>
      </c>
      <c r="B78" s="50">
        <v>804.63599999999997</v>
      </c>
      <c r="C78" s="51">
        <v>1.6864839368851137E-2</v>
      </c>
      <c r="D78" s="50">
        <v>734.33</v>
      </c>
      <c r="E78" s="51">
        <v>1.5187678137472413E-2</v>
      </c>
      <c r="F78" s="50">
        <v>3099.0990000000002</v>
      </c>
      <c r="G78" s="51">
        <v>9.5124725195895654E-2</v>
      </c>
      <c r="H78" s="50">
        <v>1936.654</v>
      </c>
      <c r="I78" s="51">
        <v>5.817985259409475E-2</v>
      </c>
      <c r="J78" s="50">
        <v>2294.4630000000002</v>
      </c>
      <c r="K78" s="50">
        <v>1202.3240000000001</v>
      </c>
      <c r="L78" s="50"/>
      <c r="M78" s="49" t="s">
        <v>912</v>
      </c>
    </row>
    <row r="79" spans="1:13">
      <c r="A79" s="49" t="s">
        <v>764</v>
      </c>
      <c r="B79" s="50">
        <v>2639.6329999999998</v>
      </c>
      <c r="C79" s="51">
        <v>5.5325621197309882E-2</v>
      </c>
      <c r="D79" s="50">
        <v>1273.7850000000001</v>
      </c>
      <c r="E79" s="51">
        <v>2.6344881179225E-2</v>
      </c>
      <c r="F79" s="50">
        <v>3841.377</v>
      </c>
      <c r="G79" s="51">
        <v>0.11790844096907974</v>
      </c>
      <c r="H79" s="50">
        <v>3415.5459999999998</v>
      </c>
      <c r="I79" s="51">
        <v>0.10260788081317052</v>
      </c>
      <c r="J79" s="50">
        <v>1201.7440000000001</v>
      </c>
      <c r="K79" s="50">
        <v>2141.7609999999995</v>
      </c>
      <c r="L79" s="50"/>
      <c r="M79" s="49" t="s">
        <v>955</v>
      </c>
    </row>
    <row r="80" spans="1:13">
      <c r="A80" s="49" t="s">
        <v>765</v>
      </c>
      <c r="B80" s="50">
        <v>482.43099999999998</v>
      </c>
      <c r="C80" s="51">
        <v>1.0111555189618938E-2</v>
      </c>
      <c r="D80" s="50" t="s">
        <v>748</v>
      </c>
      <c r="E80" s="51" t="s">
        <v>748</v>
      </c>
      <c r="F80" s="50">
        <v>381.15100000000001</v>
      </c>
      <c r="G80" s="51">
        <v>1.1699169382178763E-2</v>
      </c>
      <c r="H80" s="50">
        <v>184.596</v>
      </c>
      <c r="I80" s="51">
        <v>5.5455275281281599E-3</v>
      </c>
      <c r="J80" s="50">
        <v>-101.27999999999997</v>
      </c>
      <c r="K80" s="50">
        <v>184.596</v>
      </c>
      <c r="L80" s="50"/>
      <c r="M80" s="49" t="s">
        <v>956</v>
      </c>
    </row>
    <row r="81" spans="1:13">
      <c r="A81" s="49" t="s">
        <v>766</v>
      </c>
      <c r="B81" s="50">
        <v>4.4470000000000001</v>
      </c>
      <c r="C81" s="51">
        <v>9.3207289598378661E-5</v>
      </c>
      <c r="D81" s="50">
        <v>321.76</v>
      </c>
      <c r="E81" s="51">
        <v>6.6547564684993439E-3</v>
      </c>
      <c r="F81" s="50">
        <v>3126.0419999999999</v>
      </c>
      <c r="G81" s="51">
        <v>9.5951722162095507E-2</v>
      </c>
      <c r="H81" s="50">
        <v>3123.913</v>
      </c>
      <c r="I81" s="51">
        <v>9.384680890689627E-2</v>
      </c>
      <c r="J81" s="50">
        <v>3121.5949999999998</v>
      </c>
      <c r="K81" s="50">
        <v>2802.1530000000002</v>
      </c>
      <c r="L81" s="50"/>
      <c r="M81" s="49" t="s">
        <v>957</v>
      </c>
    </row>
    <row r="82" spans="1:13">
      <c r="A82" s="49" t="s">
        <v>718</v>
      </c>
      <c r="B82" s="50">
        <v>56136.135000000002</v>
      </c>
      <c r="C82" s="51">
        <v>1.1765902837595412</v>
      </c>
      <c r="D82" s="50">
        <v>221906.25899999999</v>
      </c>
      <c r="E82" s="51">
        <v>4.5895453520659517</v>
      </c>
      <c r="F82" s="50">
        <v>3201.598</v>
      </c>
      <c r="G82" s="51">
        <v>9.8270861930428527E-2</v>
      </c>
      <c r="H82" s="50">
        <v>738.11400000000003</v>
      </c>
      <c r="I82" s="51">
        <v>2.2173998926828257E-2</v>
      </c>
      <c r="J82" s="50">
        <v>-52934.537000000004</v>
      </c>
      <c r="K82" s="50">
        <v>-221168.14499999999</v>
      </c>
      <c r="L82" s="50"/>
      <c r="M82" s="49" t="s">
        <v>913</v>
      </c>
    </row>
    <row r="83" spans="1:13">
      <c r="A83" s="49" t="s">
        <v>729</v>
      </c>
      <c r="B83" s="50">
        <v>238.245</v>
      </c>
      <c r="C83" s="51">
        <v>4.9935171374782383E-3</v>
      </c>
      <c r="D83" s="50">
        <v>104.431</v>
      </c>
      <c r="E83" s="51">
        <v>2.1598796393642932E-3</v>
      </c>
      <c r="F83" s="50">
        <v>25353.295999999998</v>
      </c>
      <c r="G83" s="51">
        <v>0.77820208867486973</v>
      </c>
      <c r="H83" s="50">
        <v>19654.343000000001</v>
      </c>
      <c r="I83" s="51">
        <v>0.59044453917621731</v>
      </c>
      <c r="J83" s="50">
        <v>25115.050999999999</v>
      </c>
      <c r="K83" s="50">
        <v>19549.912</v>
      </c>
      <c r="L83" s="50"/>
      <c r="M83" s="49" t="s">
        <v>922</v>
      </c>
    </row>
    <row r="84" spans="1:13">
      <c r="A84" s="49" t="s">
        <v>767</v>
      </c>
      <c r="B84" s="50">
        <v>1762.1089999999999</v>
      </c>
      <c r="C84" s="51">
        <v>3.6933079349428695E-2</v>
      </c>
      <c r="D84" s="50">
        <v>1457.972</v>
      </c>
      <c r="E84" s="51">
        <v>3.0154303200804713E-2</v>
      </c>
      <c r="F84" s="50">
        <v>2946.8539999999998</v>
      </c>
      <c r="G84" s="51">
        <v>9.0451668998772175E-2</v>
      </c>
      <c r="H84" s="50">
        <v>4789.3890000000001</v>
      </c>
      <c r="I84" s="51">
        <v>0.14388008701388005</v>
      </c>
      <c r="J84" s="50">
        <v>1184.7449999999999</v>
      </c>
      <c r="K84" s="50">
        <v>3331.4170000000004</v>
      </c>
      <c r="L84" s="50"/>
      <c r="M84" s="49" t="s">
        <v>958</v>
      </c>
    </row>
    <row r="85" spans="1:13">
      <c r="A85" s="49" t="s">
        <v>768</v>
      </c>
      <c r="B85" s="50" t="s">
        <v>748</v>
      </c>
      <c r="C85" s="51" t="s">
        <v>748</v>
      </c>
      <c r="D85" s="50" t="s">
        <v>748</v>
      </c>
      <c r="E85" s="51" t="s">
        <v>748</v>
      </c>
      <c r="F85" s="50">
        <v>107.646</v>
      </c>
      <c r="G85" s="51">
        <v>3.3041203809356791E-3</v>
      </c>
      <c r="H85" s="50">
        <v>168.54300000000001</v>
      </c>
      <c r="I85" s="51">
        <v>5.0632724770488229E-3</v>
      </c>
      <c r="J85" s="50">
        <v>107.646</v>
      </c>
      <c r="K85" s="50">
        <v>168.54300000000001</v>
      </c>
      <c r="L85" s="50"/>
      <c r="M85" s="49" t="s">
        <v>959</v>
      </c>
    </row>
    <row r="86" spans="1:13">
      <c r="A86" s="49" t="s">
        <v>769</v>
      </c>
      <c r="B86" s="50">
        <v>33.475000000000001</v>
      </c>
      <c r="C86" s="51">
        <v>7.0162222156638758E-4</v>
      </c>
      <c r="D86" s="50">
        <v>110.38</v>
      </c>
      <c r="E86" s="51">
        <v>2.282919004826447E-3</v>
      </c>
      <c r="F86" s="50">
        <v>147.916</v>
      </c>
      <c r="G86" s="51">
        <v>4.5401805015187003E-3</v>
      </c>
      <c r="H86" s="50">
        <v>143.43299999999999</v>
      </c>
      <c r="I86" s="51">
        <v>4.3089322084010825E-3</v>
      </c>
      <c r="J86" s="50">
        <v>114.441</v>
      </c>
      <c r="K86" s="50">
        <v>33.052999999999997</v>
      </c>
      <c r="L86" s="50"/>
      <c r="M86" s="49" t="s">
        <v>960</v>
      </c>
    </row>
    <row r="87" spans="1:13">
      <c r="A87" s="49" t="s">
        <v>722</v>
      </c>
      <c r="B87" s="50">
        <v>7554.3379999999997</v>
      </c>
      <c r="C87" s="51">
        <v>0.15833581508658345</v>
      </c>
      <c r="D87" s="50" t="s">
        <v>723</v>
      </c>
      <c r="E87" s="51" t="s">
        <v>748</v>
      </c>
      <c r="F87" s="50">
        <v>5981.2960000000003</v>
      </c>
      <c r="G87" s="51">
        <v>0.18359179178054971</v>
      </c>
      <c r="H87" s="50">
        <v>11248.493</v>
      </c>
      <c r="I87" s="51">
        <v>0.33792079774998868</v>
      </c>
      <c r="J87" s="50">
        <v>-1573.0419999999995</v>
      </c>
      <c r="K87" s="50">
        <v>11248.048000000001</v>
      </c>
      <c r="L87" s="50"/>
      <c r="M87" s="49" t="s">
        <v>917</v>
      </c>
    </row>
    <row r="88" spans="1:13">
      <c r="A88" s="49" t="s">
        <v>770</v>
      </c>
      <c r="B88" s="50">
        <v>41825.321000000004</v>
      </c>
      <c r="C88" s="51">
        <v>0.87664151270342905</v>
      </c>
      <c r="D88" s="50">
        <v>59233.019</v>
      </c>
      <c r="E88" s="51">
        <v>1.2250786808148761</v>
      </c>
      <c r="F88" s="50">
        <v>149324.00899999999</v>
      </c>
      <c r="G88" s="51">
        <v>4.5833983752292031</v>
      </c>
      <c r="H88" s="50">
        <v>159370.223</v>
      </c>
      <c r="I88" s="51">
        <v>4.787709153017528</v>
      </c>
      <c r="J88" s="50">
        <v>107498.68799999999</v>
      </c>
      <c r="K88" s="50">
        <v>100137.204</v>
      </c>
      <c r="L88" s="50"/>
      <c r="M88" s="49" t="s">
        <v>961</v>
      </c>
    </row>
    <row r="89" spans="1:13">
      <c r="A89" s="49" t="s">
        <v>771</v>
      </c>
      <c r="B89" s="50">
        <v>2088.7950000000001</v>
      </c>
      <c r="C89" s="51">
        <v>4.378028344426476E-2</v>
      </c>
      <c r="D89" s="50">
        <v>1992.134</v>
      </c>
      <c r="E89" s="51">
        <v>4.1202034505897163E-2</v>
      </c>
      <c r="F89" s="50">
        <v>1396.4069999999999</v>
      </c>
      <c r="G89" s="51">
        <v>4.2861758251874188E-2</v>
      </c>
      <c r="H89" s="50">
        <v>1484.7809999999999</v>
      </c>
      <c r="I89" s="51">
        <v>4.4604942191280729E-2</v>
      </c>
      <c r="J89" s="50">
        <v>-692.38800000000015</v>
      </c>
      <c r="K89" s="50">
        <v>-507.35300000000007</v>
      </c>
      <c r="L89" s="50"/>
      <c r="M89" s="49" t="s">
        <v>962</v>
      </c>
    </row>
    <row r="90" spans="1:13">
      <c r="A90" s="49" t="s">
        <v>772</v>
      </c>
      <c r="B90" s="50">
        <v>885.60500000000002</v>
      </c>
      <c r="C90" s="51">
        <v>1.8561916281711745E-2</v>
      </c>
      <c r="D90" s="50">
        <v>473.93200000000002</v>
      </c>
      <c r="E90" s="51">
        <v>9.8020327033466904E-3</v>
      </c>
      <c r="F90" s="50">
        <v>1943.8920000000001</v>
      </c>
      <c r="G90" s="51">
        <v>5.9666436054640393E-2</v>
      </c>
      <c r="H90" s="50">
        <v>777.46699999999998</v>
      </c>
      <c r="I90" s="51">
        <v>2.3356219261041495E-2</v>
      </c>
      <c r="J90" s="50">
        <v>1058.287</v>
      </c>
      <c r="K90" s="50">
        <v>303.53499999999997</v>
      </c>
      <c r="L90" s="50"/>
      <c r="M90" s="49" t="s">
        <v>963</v>
      </c>
    </row>
    <row r="91" spans="1:13">
      <c r="A91" s="49" t="s">
        <v>773</v>
      </c>
      <c r="B91" s="50">
        <v>3828.482</v>
      </c>
      <c r="C91" s="51">
        <v>8.0243406902671441E-2</v>
      </c>
      <c r="D91" s="50">
        <v>2039.1</v>
      </c>
      <c r="E91" s="51">
        <v>4.2173402271621745E-2</v>
      </c>
      <c r="F91" s="50">
        <v>5568.4080000000004</v>
      </c>
      <c r="G91" s="51">
        <v>0.17091847687945011</v>
      </c>
      <c r="H91" s="50">
        <v>4337.8810000000003</v>
      </c>
      <c r="I91" s="51">
        <v>0.13031614173245418</v>
      </c>
      <c r="J91" s="50">
        <v>1739.9260000000004</v>
      </c>
      <c r="K91" s="50">
        <v>2298.7810000000004</v>
      </c>
      <c r="L91" s="50"/>
      <c r="M91" s="49" t="s">
        <v>964</v>
      </c>
    </row>
    <row r="92" spans="1:13">
      <c r="A92" s="49" t="s">
        <v>774</v>
      </c>
      <c r="B92" s="50">
        <v>1780.2529999999999</v>
      </c>
      <c r="C92" s="51">
        <v>3.7313370121291295E-2</v>
      </c>
      <c r="D92" s="50">
        <v>1838.559</v>
      </c>
      <c r="E92" s="51">
        <v>3.8025740918596736E-2</v>
      </c>
      <c r="F92" s="50">
        <v>1650.6590000000001</v>
      </c>
      <c r="G92" s="51">
        <v>5.0665849579872066E-2</v>
      </c>
      <c r="H92" s="50">
        <v>2783.2</v>
      </c>
      <c r="I92" s="51">
        <v>8.3611303691771721E-2</v>
      </c>
      <c r="J92" s="50">
        <v>-129.59399999999982</v>
      </c>
      <c r="K92" s="50">
        <v>944.64099999999985</v>
      </c>
      <c r="L92" s="50"/>
      <c r="M92" s="49" t="s">
        <v>965</v>
      </c>
    </row>
    <row r="93" spans="1:13">
      <c r="A93" s="49" t="s">
        <v>775</v>
      </c>
      <c r="B93" s="50">
        <v>1204.9159999999999</v>
      </c>
      <c r="C93" s="51">
        <v>2.5254543412125029E-2</v>
      </c>
      <c r="D93" s="50">
        <v>29.43</v>
      </c>
      <c r="E93" s="51">
        <v>6.0868188360248536E-4</v>
      </c>
      <c r="F93" s="50">
        <v>1367.0029999999999</v>
      </c>
      <c r="G93" s="51">
        <v>4.1959222573065572E-2</v>
      </c>
      <c r="H93" s="50">
        <v>403.80099999999999</v>
      </c>
      <c r="I93" s="51">
        <v>1.2130758853852083E-2</v>
      </c>
      <c r="J93" s="50">
        <v>162.08699999999999</v>
      </c>
      <c r="K93" s="50">
        <v>374.37099999999998</v>
      </c>
      <c r="L93" s="50"/>
      <c r="M93" s="49" t="s">
        <v>966</v>
      </c>
    </row>
    <row r="94" spans="1:13">
      <c r="A94" s="49" t="s">
        <v>730</v>
      </c>
      <c r="B94" s="50">
        <v>9455.0030000000006</v>
      </c>
      <c r="C94" s="51">
        <v>0.19817297116585092</v>
      </c>
      <c r="D94" s="50">
        <v>9821.5210000000006</v>
      </c>
      <c r="E94" s="51">
        <v>0.2031322426816638</v>
      </c>
      <c r="F94" s="50">
        <v>41253.055</v>
      </c>
      <c r="G94" s="51">
        <v>1.266234321770995</v>
      </c>
      <c r="H94" s="50">
        <v>53628.593000000001</v>
      </c>
      <c r="I94" s="51">
        <v>1.6110795400565623</v>
      </c>
      <c r="J94" s="50">
        <v>31798.052</v>
      </c>
      <c r="K94" s="50">
        <v>43807.072</v>
      </c>
      <c r="L94" s="50"/>
      <c r="M94" s="49" t="s">
        <v>923</v>
      </c>
    </row>
    <row r="95" spans="1:13">
      <c r="A95" s="49" t="s">
        <v>776</v>
      </c>
      <c r="B95" s="50">
        <v>6277.5910000000003</v>
      </c>
      <c r="C95" s="51">
        <v>0.13157572348036328</v>
      </c>
      <c r="D95" s="50">
        <v>3718.7080000000001</v>
      </c>
      <c r="E95" s="51">
        <v>7.6911661230296677E-2</v>
      </c>
      <c r="F95" s="50">
        <v>827.32</v>
      </c>
      <c r="G95" s="51">
        <v>2.5394021826688463E-2</v>
      </c>
      <c r="H95" s="50">
        <v>361.93700000000001</v>
      </c>
      <c r="I95" s="51">
        <v>1.0873104492774068E-2</v>
      </c>
      <c r="J95" s="50">
        <v>-5450.2710000000006</v>
      </c>
      <c r="K95" s="50">
        <v>-3356.7710000000002</v>
      </c>
      <c r="L95" s="50"/>
      <c r="M95" s="49" t="s">
        <v>967</v>
      </c>
    </row>
    <row r="96" spans="1:13">
      <c r="A96" s="49" t="s">
        <v>777</v>
      </c>
      <c r="B96" s="50">
        <v>1.5109999999999999</v>
      </c>
      <c r="C96" s="51">
        <v>3.1669938066820359E-5</v>
      </c>
      <c r="D96" s="50" t="s">
        <v>748</v>
      </c>
      <c r="E96" s="51" t="s">
        <v>748</v>
      </c>
      <c r="F96" s="50">
        <v>5295.8789999999999</v>
      </c>
      <c r="G96" s="51">
        <v>0.16255338553099294</v>
      </c>
      <c r="H96" s="50">
        <v>504.80599999999998</v>
      </c>
      <c r="I96" s="51">
        <v>1.5165093335523327E-2</v>
      </c>
      <c r="J96" s="50">
        <v>5294.3679999999995</v>
      </c>
      <c r="K96" s="50">
        <v>504.80599999999998</v>
      </c>
      <c r="L96" s="50"/>
      <c r="M96" s="49" t="s">
        <v>968</v>
      </c>
    </row>
    <row r="97" spans="1:14">
      <c r="A97" s="49" t="s">
        <v>724</v>
      </c>
      <c r="B97" s="50">
        <v>182066.22200000001</v>
      </c>
      <c r="C97" s="51">
        <v>3.8160330739907127</v>
      </c>
      <c r="D97" s="50">
        <v>309023.15399999998</v>
      </c>
      <c r="E97" s="51">
        <v>6.3913284217975166</v>
      </c>
      <c r="F97" s="50">
        <v>4453.0829999999996</v>
      </c>
      <c r="G97" s="51">
        <v>0.13668433846402278</v>
      </c>
      <c r="H97" s="50">
        <v>9224.0329999999994</v>
      </c>
      <c r="I97" s="51">
        <v>0.27710312748847521</v>
      </c>
      <c r="J97" s="50">
        <v>-177613.139</v>
      </c>
      <c r="K97" s="50">
        <v>-299799.12099999998</v>
      </c>
      <c r="L97" s="50"/>
      <c r="M97" s="49" t="s">
        <v>918</v>
      </c>
    </row>
    <row r="98" spans="1:14">
      <c r="A98" s="49" t="s">
        <v>778</v>
      </c>
      <c r="B98" s="50" t="s">
        <v>748</v>
      </c>
      <c r="C98" s="51" t="s">
        <v>748</v>
      </c>
      <c r="D98" s="50">
        <v>14.346</v>
      </c>
      <c r="E98" s="51">
        <v>2.967091506001106E-4</v>
      </c>
      <c r="F98" s="50">
        <v>1857.316</v>
      </c>
      <c r="G98" s="51">
        <v>5.7009044919810611E-2</v>
      </c>
      <c r="H98" s="50">
        <v>681.67200000000003</v>
      </c>
      <c r="I98" s="51">
        <v>2.0478400621650409E-2</v>
      </c>
      <c r="J98" s="50">
        <v>1857.316</v>
      </c>
      <c r="K98" s="50">
        <v>667.32600000000002</v>
      </c>
      <c r="L98" s="50"/>
      <c r="M98" s="49" t="s">
        <v>969</v>
      </c>
    </row>
    <row r="99" spans="1:14">
      <c r="A99" s="49" t="s">
        <v>779</v>
      </c>
      <c r="B99" s="50" t="s">
        <v>748</v>
      </c>
      <c r="C99" s="51" t="s">
        <v>748</v>
      </c>
      <c r="D99" s="50">
        <v>74.42</v>
      </c>
      <c r="E99" s="51">
        <v>1.5391813040331961E-3</v>
      </c>
      <c r="F99" s="50">
        <v>913.81799999999998</v>
      </c>
      <c r="G99" s="51">
        <v>2.8049018804840686E-2</v>
      </c>
      <c r="H99" s="50">
        <v>1185.2139999999999</v>
      </c>
      <c r="I99" s="51">
        <v>3.560552159159943E-2</v>
      </c>
      <c r="J99" s="50">
        <v>913.81799999999998</v>
      </c>
      <c r="K99" s="50">
        <v>1110.7939999999999</v>
      </c>
      <c r="L99" s="50"/>
      <c r="M99" s="49" t="s">
        <v>970</v>
      </c>
    </row>
    <row r="100" spans="1:14">
      <c r="A100" s="49" t="s">
        <v>780</v>
      </c>
      <c r="B100" s="50" t="s">
        <v>748</v>
      </c>
      <c r="C100" s="51" t="s">
        <v>748</v>
      </c>
      <c r="D100" s="50" t="s">
        <v>748</v>
      </c>
      <c r="E100" s="51" t="s">
        <v>748</v>
      </c>
      <c r="F100" s="50">
        <v>2246.4029999999998</v>
      </c>
      <c r="G100" s="51">
        <v>6.8951804396773245E-2</v>
      </c>
      <c r="H100" s="50">
        <v>1975.9839999999999</v>
      </c>
      <c r="I100" s="51">
        <v>5.9361381975453389E-2</v>
      </c>
      <c r="J100" s="50">
        <v>2246.4029999999998</v>
      </c>
      <c r="K100" s="50">
        <v>1975.9839999999999</v>
      </c>
      <c r="L100" s="50"/>
      <c r="M100" s="49" t="s">
        <v>971</v>
      </c>
    </row>
    <row r="101" spans="1:14">
      <c r="A101" s="49" t="s">
        <v>781</v>
      </c>
      <c r="B101" s="50">
        <v>27.957999999999998</v>
      </c>
      <c r="C101" s="51">
        <v>5.8598817238396004E-4</v>
      </c>
      <c r="D101" s="50">
        <v>32.61</v>
      </c>
      <c r="E101" s="51">
        <v>6.7445179151468058E-4</v>
      </c>
      <c r="F101" s="50">
        <v>741.38</v>
      </c>
      <c r="G101" s="51">
        <v>2.2756152277075732E-2</v>
      </c>
      <c r="H101" s="50">
        <v>325.10899999999998</v>
      </c>
      <c r="I101" s="51">
        <v>9.7667387654240493E-3</v>
      </c>
      <c r="J101" s="50">
        <v>713.42200000000003</v>
      </c>
      <c r="K101" s="50">
        <v>292.49899999999997</v>
      </c>
      <c r="L101" s="50"/>
      <c r="M101" s="49" t="s">
        <v>972</v>
      </c>
    </row>
    <row r="102" spans="1:14">
      <c r="A102" s="49" t="s">
        <v>782</v>
      </c>
      <c r="B102" s="50">
        <v>7150.0330000000004</v>
      </c>
      <c r="C102" s="51">
        <v>0.14986174870001445</v>
      </c>
      <c r="D102" s="50">
        <v>3714.4969999999998</v>
      </c>
      <c r="E102" s="51">
        <v>7.6824567808215463E-2</v>
      </c>
      <c r="F102" s="50">
        <v>7237.8980000000001</v>
      </c>
      <c r="G102" s="51">
        <v>0.22216233113105543</v>
      </c>
      <c r="H102" s="50">
        <v>13072.313</v>
      </c>
      <c r="I102" s="51">
        <v>0.39271095580515075</v>
      </c>
      <c r="J102" s="50">
        <v>87.864999999999782</v>
      </c>
      <c r="K102" s="50">
        <v>9357.8160000000007</v>
      </c>
      <c r="L102" s="50"/>
      <c r="M102" s="49" t="s">
        <v>973</v>
      </c>
    </row>
    <row r="103" spans="1:14">
      <c r="A103" s="49" t="s">
        <v>783</v>
      </c>
      <c r="B103" s="50" t="s">
        <v>748</v>
      </c>
      <c r="C103" s="51" t="s">
        <v>748</v>
      </c>
      <c r="D103" s="50" t="s">
        <v>748</v>
      </c>
      <c r="E103" s="51" t="s">
        <v>748</v>
      </c>
      <c r="F103" s="50">
        <v>182.334</v>
      </c>
      <c r="G103" s="51">
        <v>5.5966174826517119E-3</v>
      </c>
      <c r="H103" s="50">
        <v>36.624000000000002</v>
      </c>
      <c r="I103" s="51">
        <v>1.1002372759440387E-3</v>
      </c>
      <c r="J103" s="50">
        <v>182.334</v>
      </c>
      <c r="K103" s="50">
        <v>36.624000000000002</v>
      </c>
      <c r="L103" s="50"/>
      <c r="M103" s="49" t="s">
        <v>974</v>
      </c>
      <c r="N103" s="52"/>
    </row>
    <row r="104" spans="1:14">
      <c r="A104" s="49" t="s">
        <v>731</v>
      </c>
      <c r="B104" s="50">
        <v>58.512999999999998</v>
      </c>
      <c r="C104" s="51">
        <v>1.2264083958331304E-3</v>
      </c>
      <c r="D104" s="50">
        <v>398.09199999999998</v>
      </c>
      <c r="E104" s="51">
        <v>8.2334824467237711E-3</v>
      </c>
      <c r="F104" s="50">
        <v>10837.972</v>
      </c>
      <c r="G104" s="51">
        <v>0.33266414147492918</v>
      </c>
      <c r="H104" s="50">
        <v>14381.562</v>
      </c>
      <c r="I104" s="51">
        <v>0.43204266597587099</v>
      </c>
      <c r="J104" s="50">
        <v>10779.458999999999</v>
      </c>
      <c r="K104" s="50">
        <v>13983.47</v>
      </c>
      <c r="L104" s="50"/>
      <c r="M104" s="49" t="s">
        <v>924</v>
      </c>
    </row>
    <row r="105" spans="1:14">
      <c r="A105" s="49" t="s">
        <v>784</v>
      </c>
      <c r="B105" s="50">
        <v>7916.6959999999999</v>
      </c>
      <c r="C105" s="51">
        <v>0.16593068961869259</v>
      </c>
      <c r="D105" s="50">
        <v>49.997999999999998</v>
      </c>
      <c r="E105" s="51">
        <v>1.0340766842119287E-3</v>
      </c>
      <c r="F105" s="50">
        <v>606.86</v>
      </c>
      <c r="G105" s="51">
        <v>1.8627152837770344E-2</v>
      </c>
      <c r="H105" s="50">
        <v>380.15300000000002</v>
      </c>
      <c r="I105" s="51">
        <v>1.1420339153613863E-2</v>
      </c>
      <c r="J105" s="50">
        <v>-7309.8360000000002</v>
      </c>
      <c r="K105" s="50">
        <v>330.15500000000003</v>
      </c>
      <c r="L105" s="50"/>
      <c r="M105" s="49" t="s">
        <v>975</v>
      </c>
    </row>
    <row r="106" spans="1:14">
      <c r="A106" s="49" t="s">
        <v>785</v>
      </c>
      <c r="B106" s="50">
        <v>377.488</v>
      </c>
      <c r="C106" s="51">
        <v>7.9119931045452587E-3</v>
      </c>
      <c r="D106" s="50" t="s">
        <v>748</v>
      </c>
      <c r="E106" s="51" t="s">
        <v>748</v>
      </c>
      <c r="F106" s="50">
        <v>2.1440000000000001</v>
      </c>
      <c r="G106" s="51">
        <v>6.5808614316612761E-5</v>
      </c>
      <c r="H106" s="50">
        <v>8.2379999999999995</v>
      </c>
      <c r="I106" s="51">
        <v>2.47481287659103E-4</v>
      </c>
      <c r="J106" s="50">
        <v>-375.34399999999999</v>
      </c>
      <c r="K106" s="50">
        <v>8.2379999999999995</v>
      </c>
      <c r="L106" s="50"/>
      <c r="M106" s="49" t="s">
        <v>976</v>
      </c>
    </row>
    <row r="107" spans="1:14">
      <c r="A107" s="49" t="s">
        <v>786</v>
      </c>
      <c r="B107" s="50">
        <v>671.19399999999996</v>
      </c>
      <c r="C107" s="51">
        <v>1.4067949974071098E-2</v>
      </c>
      <c r="D107" s="50">
        <v>24.486000000000001</v>
      </c>
      <c r="E107" s="51">
        <v>5.0642829092390276E-4</v>
      </c>
      <c r="F107" s="50">
        <v>2377.7260000000001</v>
      </c>
      <c r="G107" s="51">
        <v>7.2982674106614923E-2</v>
      </c>
      <c r="H107" s="50">
        <v>4881.0609999999997</v>
      </c>
      <c r="I107" s="51">
        <v>0.14663404484372775</v>
      </c>
      <c r="J107" s="50">
        <v>1706.5320000000002</v>
      </c>
      <c r="K107" s="50">
        <v>4856.5749999999998</v>
      </c>
      <c r="L107" s="50"/>
      <c r="M107" s="49" t="s">
        <v>977</v>
      </c>
    </row>
    <row r="108" spans="1:14">
      <c r="A108" s="49" t="s">
        <v>787</v>
      </c>
      <c r="B108" s="50">
        <v>8654.3979999999992</v>
      </c>
      <c r="C108" s="51">
        <v>0.18139261989782526</v>
      </c>
      <c r="D108" s="50">
        <v>7592.3109999999997</v>
      </c>
      <c r="E108" s="51">
        <v>0.15702691676438563</v>
      </c>
      <c r="F108" s="50">
        <v>21610.046999999999</v>
      </c>
      <c r="G108" s="51">
        <v>0.66330561958343026</v>
      </c>
      <c r="H108" s="50">
        <v>21055.235000000001</v>
      </c>
      <c r="I108" s="51">
        <v>0.63252933597535987</v>
      </c>
      <c r="J108" s="50">
        <v>12955.648999999999</v>
      </c>
      <c r="K108" s="50">
        <v>13462.924000000001</v>
      </c>
      <c r="L108" s="50"/>
      <c r="M108" s="49" t="s">
        <v>978</v>
      </c>
    </row>
    <row r="109" spans="1:14">
      <c r="A109" s="49" t="s">
        <v>788</v>
      </c>
      <c r="B109" s="50">
        <v>4296.03</v>
      </c>
      <c r="C109" s="51">
        <v>9.0043020538188148E-2</v>
      </c>
      <c r="D109" s="50">
        <v>4343.9520000000002</v>
      </c>
      <c r="E109" s="51">
        <v>8.9843183338049054E-2</v>
      </c>
      <c r="F109" s="50">
        <v>423.822</v>
      </c>
      <c r="G109" s="51">
        <v>1.3008926556387804E-2</v>
      </c>
      <c r="H109" s="50">
        <v>303.81200000000001</v>
      </c>
      <c r="I109" s="51">
        <v>9.126946463496894E-3</v>
      </c>
      <c r="J109" s="50">
        <v>-3872.2079999999996</v>
      </c>
      <c r="K109" s="50">
        <v>-4040.1400000000003</v>
      </c>
      <c r="L109" s="50"/>
      <c r="M109" s="49" t="s">
        <v>979</v>
      </c>
    </row>
    <row r="110" spans="1:14">
      <c r="A110" s="49" t="s">
        <v>789</v>
      </c>
      <c r="B110" s="50">
        <v>5465.0050000000001</v>
      </c>
      <c r="C110" s="51">
        <v>0.11454425538376151</v>
      </c>
      <c r="D110" s="50">
        <v>5723.34</v>
      </c>
      <c r="E110" s="51">
        <v>0.11837218388370536</v>
      </c>
      <c r="F110" s="50">
        <v>3362.4520000000002</v>
      </c>
      <c r="G110" s="51">
        <v>0.10320816549725896</v>
      </c>
      <c r="H110" s="50">
        <v>2696.76</v>
      </c>
      <c r="I110" s="51">
        <v>8.1014522615630344E-2</v>
      </c>
      <c r="J110" s="50">
        <v>-2102.5529999999999</v>
      </c>
      <c r="K110" s="50">
        <v>-3026.58</v>
      </c>
      <c r="L110" s="50"/>
      <c r="M110" s="49" t="s">
        <v>980</v>
      </c>
    </row>
    <row r="111" spans="1:14">
      <c r="A111" s="49" t="s">
        <v>790</v>
      </c>
      <c r="B111" s="50" t="s">
        <v>748</v>
      </c>
      <c r="C111" s="51" t="s">
        <v>748</v>
      </c>
      <c r="D111" s="50" t="s">
        <v>748</v>
      </c>
      <c r="E111" s="51" t="s">
        <v>748</v>
      </c>
      <c r="F111" s="50">
        <v>483.24099999999999</v>
      </c>
      <c r="G111" s="51">
        <v>1.4832752141312624E-2</v>
      </c>
      <c r="H111" s="50">
        <v>23598.556</v>
      </c>
      <c r="I111" s="51">
        <v>0.70893433184941146</v>
      </c>
      <c r="J111" s="50">
        <v>483.24099999999999</v>
      </c>
      <c r="K111" s="50">
        <v>23598.556</v>
      </c>
      <c r="L111" s="50"/>
      <c r="M111" s="49" t="s">
        <v>981</v>
      </c>
    </row>
    <row r="112" spans="1:14">
      <c r="A112" s="49" t="s">
        <v>791</v>
      </c>
      <c r="B112" s="50" t="s">
        <v>748</v>
      </c>
      <c r="C112" s="51" t="s">
        <v>748</v>
      </c>
      <c r="D112" s="50" t="s">
        <v>748</v>
      </c>
      <c r="E112" s="51" t="s">
        <v>748</v>
      </c>
      <c r="F112" s="50">
        <v>191.82499999999999</v>
      </c>
      <c r="G112" s="51">
        <v>5.8879372394049631E-3</v>
      </c>
      <c r="H112" s="50">
        <v>16.853999999999999</v>
      </c>
      <c r="I112" s="51">
        <v>5.0631823527634405E-4</v>
      </c>
      <c r="J112" s="50">
        <v>191.82499999999999</v>
      </c>
      <c r="K112" s="50">
        <v>16.853999999999999</v>
      </c>
      <c r="L112" s="50"/>
      <c r="M112" s="49" t="s">
        <v>982</v>
      </c>
    </row>
    <row r="113" spans="1:13">
      <c r="A113" s="49" t="s">
        <v>792</v>
      </c>
      <c r="B113" s="50">
        <v>27627.17</v>
      </c>
      <c r="C113" s="51">
        <v>0.5790541117548097</v>
      </c>
      <c r="D113" s="50">
        <v>27738.249</v>
      </c>
      <c r="E113" s="51">
        <v>0.57369247873444629</v>
      </c>
      <c r="F113" s="50">
        <v>44447.64</v>
      </c>
      <c r="G113" s="51">
        <v>1.3642899244606577</v>
      </c>
      <c r="H113" s="50">
        <v>39803.841</v>
      </c>
      <c r="I113" s="51">
        <v>1.1957642418618839</v>
      </c>
      <c r="J113" s="50">
        <v>16820.47</v>
      </c>
      <c r="K113" s="50">
        <v>12065.592000000001</v>
      </c>
      <c r="L113" s="50"/>
      <c r="M113" s="49" t="s">
        <v>983</v>
      </c>
    </row>
    <row r="114" spans="1:13">
      <c r="A114" s="49" t="s">
        <v>793</v>
      </c>
      <c r="B114" s="50">
        <v>4.5599999999999996</v>
      </c>
      <c r="C114" s="51">
        <v>9.5575723087161374E-5</v>
      </c>
      <c r="D114" s="50">
        <v>68.465999999999994</v>
      </c>
      <c r="E114" s="51">
        <v>1.4160385267661488E-3</v>
      </c>
      <c r="F114" s="50">
        <v>439.63400000000001</v>
      </c>
      <c r="G114" s="51">
        <v>1.3494265086972825E-2</v>
      </c>
      <c r="H114" s="50">
        <v>330.64499999999998</v>
      </c>
      <c r="I114" s="51">
        <v>9.9330481133823884E-3</v>
      </c>
      <c r="J114" s="50">
        <v>435.07400000000001</v>
      </c>
      <c r="K114" s="50">
        <v>262.17899999999997</v>
      </c>
      <c r="L114" s="50"/>
      <c r="M114" s="49" t="s">
        <v>984</v>
      </c>
    </row>
    <row r="115" spans="1:13">
      <c r="A115" s="49" t="s">
        <v>794</v>
      </c>
      <c r="B115" s="50">
        <v>122.136</v>
      </c>
      <c r="C115" s="51">
        <v>2.5599202883713913E-3</v>
      </c>
      <c r="D115" s="50">
        <v>211.20500000000001</v>
      </c>
      <c r="E115" s="51">
        <v>4.368218050501629E-3</v>
      </c>
      <c r="F115" s="50">
        <v>25.687000000000001</v>
      </c>
      <c r="G115" s="51">
        <v>7.8844490482781349E-4</v>
      </c>
      <c r="H115" s="50">
        <v>128.495</v>
      </c>
      <c r="I115" s="51">
        <v>3.8601733500554071E-3</v>
      </c>
      <c r="J115" s="50">
        <v>-96.448999999999998</v>
      </c>
      <c r="K115" s="50">
        <v>-82.710000000000008</v>
      </c>
      <c r="L115" s="50"/>
      <c r="M115" s="49" t="s">
        <v>985</v>
      </c>
    </row>
    <row r="116" spans="1:13">
      <c r="A116" s="49" t="s">
        <v>795</v>
      </c>
      <c r="B116" s="50">
        <v>848074.76700000011</v>
      </c>
      <c r="C116" s="51">
        <v>17.775298045614239</v>
      </c>
      <c r="D116" s="50">
        <v>1225386.8859999999</v>
      </c>
      <c r="E116" s="51">
        <v>25.343893914789806</v>
      </c>
      <c r="F116" s="50">
        <v>1166103.1110000003</v>
      </c>
      <c r="G116" s="51">
        <v>35.792737819590151</v>
      </c>
      <c r="H116" s="50">
        <v>1259337.513</v>
      </c>
      <c r="I116" s="51">
        <v>37.83229780464341</v>
      </c>
      <c r="J116" s="50">
        <v>318028.34400000016</v>
      </c>
      <c r="K116" s="50">
        <v>33950.627000000095</v>
      </c>
      <c r="L116" s="50"/>
      <c r="M116" s="49" t="s">
        <v>795</v>
      </c>
    </row>
    <row r="117" spans="1:13">
      <c r="A117" s="49" t="s">
        <v>796</v>
      </c>
      <c r="B117" s="50">
        <v>10.179</v>
      </c>
      <c r="C117" s="51">
        <v>2.1334765028601223E-4</v>
      </c>
      <c r="D117" s="50">
        <v>5.0250000000000004</v>
      </c>
      <c r="E117" s="51">
        <v>1.0392886391785555E-4</v>
      </c>
      <c r="F117" s="50">
        <v>24.587</v>
      </c>
      <c r="G117" s="51">
        <v>7.5468115681089456E-4</v>
      </c>
      <c r="H117" s="50">
        <v>34.384</v>
      </c>
      <c r="I117" s="51">
        <v>1.0329444761921094E-3</v>
      </c>
      <c r="J117" s="50">
        <v>14.407999999999999</v>
      </c>
      <c r="K117" s="50">
        <v>29.359000000000002</v>
      </c>
      <c r="L117" s="50"/>
      <c r="M117" s="49" t="s">
        <v>986</v>
      </c>
    </row>
    <row r="118" spans="1:13">
      <c r="A118" s="49" t="s">
        <v>797</v>
      </c>
      <c r="B118" s="50" t="s">
        <v>748</v>
      </c>
      <c r="C118" s="51" t="s">
        <v>748</v>
      </c>
      <c r="D118" s="50" t="s">
        <v>748</v>
      </c>
      <c r="E118" s="51" t="s">
        <v>748</v>
      </c>
      <c r="F118" s="50">
        <v>30.132000000000001</v>
      </c>
      <c r="G118" s="51">
        <v>9.2488114113254457E-4</v>
      </c>
      <c r="H118" s="50" t="s">
        <v>748</v>
      </c>
      <c r="I118" s="51" t="s">
        <v>748</v>
      </c>
      <c r="J118" s="50">
        <v>30.132000000000001</v>
      </c>
      <c r="K118" s="50" t="s">
        <v>748</v>
      </c>
      <c r="L118" s="50"/>
      <c r="M118" s="49" t="s">
        <v>987</v>
      </c>
    </row>
    <row r="119" spans="1:13">
      <c r="A119" s="49" t="s">
        <v>798</v>
      </c>
      <c r="B119" s="50">
        <v>18782.120999999999</v>
      </c>
      <c r="C119" s="51">
        <v>0.39366552536964006</v>
      </c>
      <c r="D119" s="50">
        <v>17789.532999999999</v>
      </c>
      <c r="E119" s="51">
        <v>0.36792954314809961</v>
      </c>
      <c r="F119" s="50">
        <v>9931.2510000000002</v>
      </c>
      <c r="G119" s="51">
        <v>0.30483296023343037</v>
      </c>
      <c r="H119" s="50">
        <v>18358.703000000001</v>
      </c>
      <c r="I119" s="51">
        <v>0.55152166280541859</v>
      </c>
      <c r="J119" s="50">
        <v>-8850.869999999999</v>
      </c>
      <c r="K119" s="50">
        <v>569.17000000000189</v>
      </c>
      <c r="L119" s="50"/>
      <c r="M119" s="49" t="s">
        <v>988</v>
      </c>
    </row>
    <row r="120" spans="1:13">
      <c r="A120" s="49" t="s">
        <v>799</v>
      </c>
      <c r="B120" s="50" t="s">
        <v>748</v>
      </c>
      <c r="C120" s="51" t="s">
        <v>748</v>
      </c>
      <c r="D120" s="50">
        <v>5.63</v>
      </c>
      <c r="E120" s="51">
        <v>1.1644169230995557E-4</v>
      </c>
      <c r="F120" s="50">
        <v>301.82299999999998</v>
      </c>
      <c r="G120" s="51">
        <v>9.2642506524640914E-3</v>
      </c>
      <c r="H120" s="50">
        <v>333.09699999999998</v>
      </c>
      <c r="I120" s="51">
        <v>1.0006709695967982E-2</v>
      </c>
      <c r="J120" s="50">
        <v>301.82299999999998</v>
      </c>
      <c r="K120" s="50">
        <v>327.46699999999998</v>
      </c>
      <c r="L120" s="50"/>
      <c r="M120" s="49" t="s">
        <v>989</v>
      </c>
    </row>
    <row r="121" spans="1:13">
      <c r="A121" s="49" t="s">
        <v>800</v>
      </c>
      <c r="B121" s="50" t="s">
        <v>748</v>
      </c>
      <c r="C121" s="51" t="s">
        <v>748</v>
      </c>
      <c r="D121" s="50">
        <v>35</v>
      </c>
      <c r="E121" s="51">
        <v>7.2388263425372031E-4</v>
      </c>
      <c r="F121" s="50">
        <v>236.66800000000001</v>
      </c>
      <c r="G121" s="51">
        <v>7.2643624687892296E-3</v>
      </c>
      <c r="H121" s="50">
        <v>306.87700000000001</v>
      </c>
      <c r="I121" s="51">
        <v>9.2190234417288859E-3</v>
      </c>
      <c r="J121" s="50">
        <v>236.66800000000001</v>
      </c>
      <c r="K121" s="50">
        <v>271.87700000000001</v>
      </c>
      <c r="L121" s="50"/>
      <c r="M121" s="49" t="s">
        <v>990</v>
      </c>
    </row>
    <row r="122" spans="1:13">
      <c r="A122" s="49" t="s">
        <v>801</v>
      </c>
      <c r="B122" s="50" t="s">
        <v>748</v>
      </c>
      <c r="C122" s="51" t="s">
        <v>748</v>
      </c>
      <c r="D122" s="50" t="s">
        <v>748</v>
      </c>
      <c r="E122" s="51" t="s">
        <v>748</v>
      </c>
      <c r="F122" s="50">
        <v>1209.182</v>
      </c>
      <c r="G122" s="51">
        <v>3.7115014867812712E-2</v>
      </c>
      <c r="H122" s="50">
        <v>2152.627</v>
      </c>
      <c r="I122" s="51">
        <v>6.4667990023033736E-2</v>
      </c>
      <c r="J122" s="50">
        <v>1209.182</v>
      </c>
      <c r="K122" s="50">
        <v>2152.627</v>
      </c>
      <c r="L122" s="50"/>
      <c r="M122" s="49" t="s">
        <v>991</v>
      </c>
    </row>
    <row r="123" spans="1:13">
      <c r="A123" s="49" t="s">
        <v>802</v>
      </c>
      <c r="B123" s="50">
        <v>0.503</v>
      </c>
      <c r="C123" s="51">
        <v>1.0542672963342583E-5</v>
      </c>
      <c r="D123" s="50">
        <v>1.292</v>
      </c>
      <c r="E123" s="51">
        <v>2.6721610384451618E-5</v>
      </c>
      <c r="F123" s="50">
        <v>651.65200000000004</v>
      </c>
      <c r="G123" s="51">
        <v>2.0002012657019279E-2</v>
      </c>
      <c r="H123" s="50">
        <v>213.74</v>
      </c>
      <c r="I123" s="51">
        <v>6.4210549191862937E-3</v>
      </c>
      <c r="J123" s="50">
        <v>651.149</v>
      </c>
      <c r="K123" s="50">
        <v>212.44800000000001</v>
      </c>
      <c r="L123" s="50"/>
      <c r="M123" s="49" t="s">
        <v>992</v>
      </c>
    </row>
    <row r="124" spans="1:13">
      <c r="A124" s="49" t="s">
        <v>803</v>
      </c>
      <c r="B124" s="50">
        <v>173.70699999999999</v>
      </c>
      <c r="C124" s="51">
        <v>3.6408272215573555E-3</v>
      </c>
      <c r="D124" s="50">
        <v>240.779</v>
      </c>
      <c r="E124" s="51">
        <v>4.9798781940850433E-3</v>
      </c>
      <c r="F124" s="50">
        <v>3372.5729999999999</v>
      </c>
      <c r="G124" s="51">
        <v>0.10351882267333098</v>
      </c>
      <c r="H124" s="50">
        <v>1628.913</v>
      </c>
      <c r="I124" s="51">
        <v>4.8934873358175826E-2</v>
      </c>
      <c r="J124" s="50">
        <v>3198.866</v>
      </c>
      <c r="K124" s="50">
        <v>1388.134</v>
      </c>
      <c r="L124" s="50"/>
      <c r="M124" s="49" t="s">
        <v>993</v>
      </c>
    </row>
    <row r="125" spans="1:13">
      <c r="A125" s="49" t="s">
        <v>804</v>
      </c>
      <c r="B125" s="50" t="s">
        <v>748</v>
      </c>
      <c r="C125" s="51" t="s">
        <v>748</v>
      </c>
      <c r="D125" s="50" t="s">
        <v>748</v>
      </c>
      <c r="E125" s="51" t="s">
        <v>748</v>
      </c>
      <c r="F125" s="50">
        <v>225.108</v>
      </c>
      <c r="G125" s="51">
        <v>6.9095361714477908E-3</v>
      </c>
      <c r="H125" s="50">
        <v>309.82</v>
      </c>
      <c r="I125" s="51">
        <v>9.3074353656886748E-3</v>
      </c>
      <c r="J125" s="50">
        <v>225.108</v>
      </c>
      <c r="K125" s="50">
        <v>309.82</v>
      </c>
      <c r="L125" s="50"/>
      <c r="M125" s="49" t="s">
        <v>994</v>
      </c>
    </row>
    <row r="126" spans="1:13">
      <c r="A126" s="49" t="s">
        <v>805</v>
      </c>
      <c r="B126" s="50">
        <v>175867.53099999999</v>
      </c>
      <c r="C126" s="51">
        <v>3.6861110620348176</v>
      </c>
      <c r="D126" s="50">
        <v>623445.23600000003</v>
      </c>
      <c r="E126" s="51">
        <v>12.894319421388925</v>
      </c>
      <c r="F126" s="50">
        <v>195119.462</v>
      </c>
      <c r="G126" s="51">
        <v>5.9890584983316133</v>
      </c>
      <c r="H126" s="50">
        <v>217069.894</v>
      </c>
      <c r="I126" s="51">
        <v>6.5210896915689487</v>
      </c>
      <c r="J126" s="50">
        <v>19251.931000000011</v>
      </c>
      <c r="K126" s="50">
        <v>-406375.34200000006</v>
      </c>
      <c r="L126" s="50"/>
      <c r="M126" s="49" t="s">
        <v>995</v>
      </c>
    </row>
    <row r="127" spans="1:13">
      <c r="A127" s="49" t="s">
        <v>806</v>
      </c>
      <c r="B127" s="50">
        <v>13.871</v>
      </c>
      <c r="C127" s="51">
        <v>2.9073045064517889E-4</v>
      </c>
      <c r="D127" s="50">
        <v>6.86</v>
      </c>
      <c r="E127" s="51">
        <v>1.4188099631372918E-4</v>
      </c>
      <c r="F127" s="50">
        <v>1103.1969999999999</v>
      </c>
      <c r="G127" s="51">
        <v>3.3861877746382572E-2</v>
      </c>
      <c r="H127" s="50">
        <v>373.012</v>
      </c>
      <c r="I127" s="51">
        <v>1.1205813312976128E-2</v>
      </c>
      <c r="J127" s="50">
        <v>1089.3259999999998</v>
      </c>
      <c r="K127" s="50">
        <v>366.15199999999999</v>
      </c>
      <c r="L127" s="50"/>
      <c r="M127" s="49" t="s">
        <v>996</v>
      </c>
    </row>
    <row r="128" spans="1:13">
      <c r="A128" s="49" t="s">
        <v>807</v>
      </c>
      <c r="B128" s="50">
        <v>287.35500000000002</v>
      </c>
      <c r="C128" s="51">
        <v>6.022842523620891E-3</v>
      </c>
      <c r="D128" s="50">
        <v>758.88199999999995</v>
      </c>
      <c r="E128" s="51">
        <v>1.5695471464220907E-2</v>
      </c>
      <c r="F128" s="50">
        <v>3.6669999999999998</v>
      </c>
      <c r="G128" s="51">
        <v>1.1255605816185586E-4</v>
      </c>
      <c r="H128" s="50">
        <v>3.39</v>
      </c>
      <c r="I128" s="51">
        <v>1.0184044248171392E-4</v>
      </c>
      <c r="J128" s="50">
        <v>-283.68800000000005</v>
      </c>
      <c r="K128" s="50">
        <v>-755.49199999999996</v>
      </c>
      <c r="L128" s="50"/>
      <c r="M128" s="49" t="s">
        <v>997</v>
      </c>
    </row>
    <row r="129" spans="1:13">
      <c r="A129" s="49" t="s">
        <v>808</v>
      </c>
      <c r="B129" s="50">
        <v>23579.991000000002</v>
      </c>
      <c r="C129" s="51">
        <v>0.4942269057486311</v>
      </c>
      <c r="D129" s="50">
        <v>40480.241000000002</v>
      </c>
      <c r="E129" s="51">
        <v>0.83722695686587012</v>
      </c>
      <c r="F129" s="50">
        <v>78332.887000000002</v>
      </c>
      <c r="G129" s="51">
        <v>2.4043744164597989</v>
      </c>
      <c r="H129" s="50">
        <v>81572.237999999998</v>
      </c>
      <c r="I129" s="51">
        <v>2.4505465522547722</v>
      </c>
      <c r="J129" s="50">
        <v>54752.896000000001</v>
      </c>
      <c r="K129" s="50">
        <v>41091.996999999996</v>
      </c>
      <c r="L129" s="50"/>
      <c r="M129" s="49" t="s">
        <v>998</v>
      </c>
    </row>
    <row r="130" spans="1:13">
      <c r="A130" s="49" t="s">
        <v>809</v>
      </c>
      <c r="B130" s="50">
        <v>6549.6030000000001</v>
      </c>
      <c r="C130" s="51">
        <v>0.13727698303921962</v>
      </c>
      <c r="D130" s="50">
        <v>6791.6809999999996</v>
      </c>
      <c r="E130" s="51">
        <v>0.14046799809402688</v>
      </c>
      <c r="F130" s="50">
        <v>27629.087</v>
      </c>
      <c r="G130" s="51">
        <v>0.84805593764138965</v>
      </c>
      <c r="H130" s="50">
        <v>23674.195</v>
      </c>
      <c r="I130" s="51">
        <v>0.711206635456749</v>
      </c>
      <c r="J130" s="50">
        <v>21079.484</v>
      </c>
      <c r="K130" s="50">
        <v>16882.513999999999</v>
      </c>
      <c r="L130" s="50"/>
      <c r="M130" s="49" t="s">
        <v>999</v>
      </c>
    </row>
    <row r="131" spans="1:13">
      <c r="A131" s="49" t="s">
        <v>810</v>
      </c>
      <c r="B131" s="50">
        <v>80596.402000000002</v>
      </c>
      <c r="C131" s="51">
        <v>1.6892674121433204</v>
      </c>
      <c r="D131" s="50">
        <v>14081.299000000001</v>
      </c>
      <c r="E131" s="51">
        <v>0.29123450896669362</v>
      </c>
      <c r="F131" s="50">
        <v>14304.724</v>
      </c>
      <c r="G131" s="51">
        <v>0.4390737241705196</v>
      </c>
      <c r="H131" s="50">
        <v>11910.375</v>
      </c>
      <c r="I131" s="51">
        <v>0.35780467850240222</v>
      </c>
      <c r="J131" s="50">
        <v>-66291.678</v>
      </c>
      <c r="K131" s="50">
        <v>-2170.9240000000009</v>
      </c>
      <c r="L131" s="50"/>
      <c r="M131" s="49" t="s">
        <v>1000</v>
      </c>
    </row>
    <row r="132" spans="1:13">
      <c r="A132" s="49" t="s">
        <v>811</v>
      </c>
      <c r="B132" s="50">
        <v>17505.555</v>
      </c>
      <c r="C132" s="51">
        <v>0.36690922744891963</v>
      </c>
      <c r="D132" s="50">
        <v>23004.605</v>
      </c>
      <c r="E132" s="51">
        <v>0.47578954478189439</v>
      </c>
      <c r="F132" s="50">
        <v>1764.527</v>
      </c>
      <c r="G132" s="51">
        <v>5.4160949997317978E-2</v>
      </c>
      <c r="H132" s="50">
        <v>1579.652</v>
      </c>
      <c r="I132" s="51">
        <v>4.7455002550774152E-2</v>
      </c>
      <c r="J132" s="50">
        <v>-15741.028</v>
      </c>
      <c r="K132" s="50">
        <v>-21424.953000000001</v>
      </c>
      <c r="L132" s="50"/>
      <c r="M132" s="49" t="s">
        <v>1001</v>
      </c>
    </row>
    <row r="133" spans="1:13">
      <c r="A133" s="49" t="s">
        <v>812</v>
      </c>
      <c r="B133" s="50">
        <v>11930.37</v>
      </c>
      <c r="C133" s="51">
        <v>0.25005564461565299</v>
      </c>
      <c r="D133" s="50">
        <v>6610.3050000000003</v>
      </c>
      <c r="E133" s="51">
        <v>0.13671671418915826</v>
      </c>
      <c r="F133" s="50">
        <v>10264.387000000001</v>
      </c>
      <c r="G133" s="51">
        <v>0.31505834201467064</v>
      </c>
      <c r="H133" s="50">
        <v>7423.3860000000004</v>
      </c>
      <c r="I133" s="51">
        <v>0.22300911945503255</v>
      </c>
      <c r="J133" s="50">
        <v>-1665.9830000000002</v>
      </c>
      <c r="K133" s="50">
        <v>813.08100000000013</v>
      </c>
      <c r="L133" s="50"/>
      <c r="M133" s="49" t="s">
        <v>1002</v>
      </c>
    </row>
    <row r="134" spans="1:13">
      <c r="A134" s="49" t="s">
        <v>813</v>
      </c>
      <c r="B134" s="50" t="s">
        <v>748</v>
      </c>
      <c r="C134" s="51" t="s">
        <v>748</v>
      </c>
      <c r="D134" s="50" t="s">
        <v>723</v>
      </c>
      <c r="E134" s="51" t="s">
        <v>748</v>
      </c>
      <c r="F134" s="50">
        <v>203.25800000000001</v>
      </c>
      <c r="G134" s="51">
        <v>6.2388653585662666E-3</v>
      </c>
      <c r="H134" s="50">
        <v>484.74799999999999</v>
      </c>
      <c r="I134" s="51">
        <v>1.4562522363458955E-2</v>
      </c>
      <c r="J134" s="50">
        <v>203.25800000000001</v>
      </c>
      <c r="K134" s="50">
        <v>484.608</v>
      </c>
      <c r="L134" s="50"/>
      <c r="M134" s="49" t="s">
        <v>1003</v>
      </c>
    </row>
    <row r="135" spans="1:13">
      <c r="A135" s="49" t="s">
        <v>814</v>
      </c>
      <c r="B135" s="50" t="s">
        <v>748</v>
      </c>
      <c r="C135" s="51" t="s">
        <v>748</v>
      </c>
      <c r="D135" s="50" t="s">
        <v>748</v>
      </c>
      <c r="E135" s="51" t="s">
        <v>748</v>
      </c>
      <c r="F135" s="50">
        <v>52.05</v>
      </c>
      <c r="G135" s="51">
        <v>1.5976391675278424E-3</v>
      </c>
      <c r="H135" s="50" t="s">
        <v>748</v>
      </c>
      <c r="I135" s="51" t="s">
        <v>748</v>
      </c>
      <c r="J135" s="50">
        <v>52.05</v>
      </c>
      <c r="K135" s="50" t="s">
        <v>748</v>
      </c>
      <c r="L135" s="50"/>
      <c r="M135" s="49" t="s">
        <v>1004</v>
      </c>
    </row>
    <row r="136" spans="1:13">
      <c r="A136" s="49" t="s">
        <v>815</v>
      </c>
      <c r="B136" s="50">
        <v>519.68700000000001</v>
      </c>
      <c r="C136" s="51">
        <v>1.0892425614911765E-2</v>
      </c>
      <c r="D136" s="50">
        <v>572.21400000000006</v>
      </c>
      <c r="E136" s="51">
        <v>1.1834736505053095E-2</v>
      </c>
      <c r="F136" s="50">
        <v>5266.9960000000001</v>
      </c>
      <c r="G136" s="51">
        <v>0.16166684159101777</v>
      </c>
      <c r="H136" s="50">
        <v>7406.0739999999996</v>
      </c>
      <c r="I136" s="51">
        <v>0.22248904224552121</v>
      </c>
      <c r="J136" s="50">
        <v>4747.3090000000002</v>
      </c>
      <c r="K136" s="50">
        <v>6833.86</v>
      </c>
      <c r="L136" s="50"/>
      <c r="M136" s="49" t="s">
        <v>1005</v>
      </c>
    </row>
    <row r="137" spans="1:13">
      <c r="A137" s="49" t="s">
        <v>716</v>
      </c>
      <c r="B137" s="50">
        <v>6973.7489999999998</v>
      </c>
      <c r="C137" s="51">
        <v>0.14616690861915976</v>
      </c>
      <c r="D137" s="50">
        <v>8287.1139999999996</v>
      </c>
      <c r="E137" s="51">
        <v>0.17139708321945385</v>
      </c>
      <c r="F137" s="50">
        <v>3631.6750000000002</v>
      </c>
      <c r="G137" s="51">
        <v>0.11147178143576711</v>
      </c>
      <c r="H137" s="50">
        <v>3954.2179999999998</v>
      </c>
      <c r="I137" s="51">
        <v>0.11879035716494332</v>
      </c>
      <c r="J137" s="50">
        <v>-3342.0739999999996</v>
      </c>
      <c r="K137" s="50">
        <v>-4332.8959999999997</v>
      </c>
      <c r="L137" s="50"/>
      <c r="M137" s="49" t="s">
        <v>911</v>
      </c>
    </row>
    <row r="138" spans="1:13">
      <c r="A138" s="49" t="s">
        <v>816</v>
      </c>
      <c r="B138" s="50" t="s">
        <v>748</v>
      </c>
      <c r="C138" s="51" t="s">
        <v>748</v>
      </c>
      <c r="D138" s="50" t="s">
        <v>723</v>
      </c>
      <c r="E138" s="51" t="s">
        <v>748</v>
      </c>
      <c r="F138" s="50" t="s">
        <v>748</v>
      </c>
      <c r="G138" s="51" t="s">
        <v>748</v>
      </c>
      <c r="H138" s="50" t="s">
        <v>723</v>
      </c>
      <c r="I138" s="51" t="s">
        <v>748</v>
      </c>
      <c r="J138" s="50" t="s">
        <v>748</v>
      </c>
      <c r="K138" s="50" t="s">
        <v>723</v>
      </c>
      <c r="L138" s="50"/>
      <c r="M138" s="49" t="s">
        <v>1006</v>
      </c>
    </row>
    <row r="139" spans="1:13">
      <c r="A139" s="49" t="s">
        <v>817</v>
      </c>
      <c r="B139" s="50" t="s">
        <v>748</v>
      </c>
      <c r="C139" s="51" t="s">
        <v>748</v>
      </c>
      <c r="D139" s="50" t="s">
        <v>748</v>
      </c>
      <c r="E139" s="51" t="s">
        <v>748</v>
      </c>
      <c r="F139" s="50" t="s">
        <v>723</v>
      </c>
      <c r="G139" s="51" t="s">
        <v>748</v>
      </c>
      <c r="H139" s="50" t="s">
        <v>748</v>
      </c>
      <c r="I139" s="51" t="s">
        <v>748</v>
      </c>
      <c r="J139" s="50" t="s">
        <v>723</v>
      </c>
      <c r="K139" s="50" t="s">
        <v>748</v>
      </c>
      <c r="L139" s="50"/>
      <c r="M139" s="49" t="s">
        <v>1007</v>
      </c>
    </row>
    <row r="140" spans="1:13">
      <c r="A140" s="49" t="s">
        <v>818</v>
      </c>
      <c r="B140" s="50" t="s">
        <v>723</v>
      </c>
      <c r="C140" s="51" t="s">
        <v>748</v>
      </c>
      <c r="D140" s="50" t="s">
        <v>748</v>
      </c>
      <c r="E140" s="51" t="s">
        <v>748</v>
      </c>
      <c r="F140" s="50">
        <v>85.37</v>
      </c>
      <c r="G140" s="51">
        <v>2.620373789276694E-3</v>
      </c>
      <c r="H140" s="50">
        <v>129.54300000000001</v>
      </c>
      <c r="I140" s="51">
        <v>3.8916567670822023E-3</v>
      </c>
      <c r="J140" s="50">
        <v>85.055000000000007</v>
      </c>
      <c r="K140" s="50">
        <v>129.54300000000001</v>
      </c>
      <c r="L140" s="50"/>
      <c r="M140" s="49" t="s">
        <v>1008</v>
      </c>
    </row>
    <row r="141" spans="1:13">
      <c r="A141" s="49" t="s">
        <v>819</v>
      </c>
      <c r="B141" s="50">
        <v>483.78399999999999</v>
      </c>
      <c r="C141" s="51">
        <v>1.0139913512719142E-2</v>
      </c>
      <c r="D141" s="50">
        <v>4964.2849999999999</v>
      </c>
      <c r="E141" s="51">
        <v>0.10267313437103513</v>
      </c>
      <c r="F141" s="50">
        <v>3372.6280000000002</v>
      </c>
      <c r="G141" s="51">
        <v>0.10352051086073184</v>
      </c>
      <c r="H141" s="50">
        <v>3625.9110000000001</v>
      </c>
      <c r="I141" s="51">
        <v>0.10892754591130199</v>
      </c>
      <c r="J141" s="50">
        <v>2888.8440000000001</v>
      </c>
      <c r="K141" s="50">
        <v>-1338.3739999999998</v>
      </c>
      <c r="L141" s="50"/>
      <c r="M141" s="49" t="s">
        <v>1009</v>
      </c>
    </row>
    <row r="142" spans="1:13">
      <c r="A142" s="49" t="s">
        <v>820</v>
      </c>
      <c r="B142" s="50">
        <v>9710.1749999999993</v>
      </c>
      <c r="C142" s="51">
        <v>0.20352127125611344</v>
      </c>
      <c r="D142" s="50">
        <v>2510.846</v>
      </c>
      <c r="E142" s="51">
        <v>5.1930223333869041E-2</v>
      </c>
      <c r="F142" s="50">
        <v>243.27099999999999</v>
      </c>
      <c r="G142" s="51">
        <v>7.4670370398398789E-3</v>
      </c>
      <c r="H142" s="50">
        <v>3.734</v>
      </c>
      <c r="I142" s="51">
        <v>1.1217469387218872E-4</v>
      </c>
      <c r="J142" s="50">
        <v>-9466.9039999999986</v>
      </c>
      <c r="K142" s="50">
        <v>-2507.1120000000001</v>
      </c>
      <c r="L142" s="50"/>
      <c r="M142" s="49" t="s">
        <v>1010</v>
      </c>
    </row>
    <row r="143" spans="1:13">
      <c r="A143" s="49" t="s">
        <v>821</v>
      </c>
      <c r="B143" s="50">
        <v>1844.729</v>
      </c>
      <c r="C143" s="51">
        <v>3.8664760542731609E-2</v>
      </c>
      <c r="D143" s="50">
        <v>1218.2170000000001</v>
      </c>
      <c r="E143" s="51">
        <v>2.5195603744361843E-2</v>
      </c>
      <c r="F143" s="50">
        <v>1248.357</v>
      </c>
      <c r="G143" s="51">
        <v>3.8317464711960708E-2</v>
      </c>
      <c r="H143" s="50">
        <v>1086.3889999999999</v>
      </c>
      <c r="I143" s="51">
        <v>3.2636677423972478E-2</v>
      </c>
      <c r="J143" s="50">
        <v>-596.37200000000007</v>
      </c>
      <c r="K143" s="50">
        <v>-131.8280000000002</v>
      </c>
      <c r="L143" s="50"/>
      <c r="M143" s="49" t="s">
        <v>1011</v>
      </c>
    </row>
    <row r="144" spans="1:13">
      <c r="A144" s="49" t="s">
        <v>822</v>
      </c>
      <c r="B144" s="50">
        <v>5.8760000000000003</v>
      </c>
      <c r="C144" s="51">
        <v>1.2315854141670184E-4</v>
      </c>
      <c r="D144" s="50">
        <v>1.6379999999999999</v>
      </c>
      <c r="E144" s="51">
        <v>3.3877707283074103E-5</v>
      </c>
      <c r="F144" s="50">
        <v>953.01199999999994</v>
      </c>
      <c r="G144" s="51">
        <v>2.9252051840999885E-2</v>
      </c>
      <c r="H144" s="50">
        <v>887.072</v>
      </c>
      <c r="I144" s="51">
        <v>2.6648910027474611E-2</v>
      </c>
      <c r="J144" s="50">
        <v>947.13599999999997</v>
      </c>
      <c r="K144" s="50">
        <v>885.43399999999997</v>
      </c>
      <c r="L144" s="50"/>
      <c r="M144" s="49" t="s">
        <v>1012</v>
      </c>
    </row>
    <row r="145" spans="1:13">
      <c r="A145" s="49" t="s">
        <v>823</v>
      </c>
      <c r="B145" s="50">
        <v>5.5049999999999999</v>
      </c>
      <c r="C145" s="51">
        <v>1.1538253412167181E-4</v>
      </c>
      <c r="D145" s="50" t="s">
        <v>723</v>
      </c>
      <c r="E145" s="51" t="s">
        <v>748</v>
      </c>
      <c r="F145" s="50">
        <v>570.05200000000002</v>
      </c>
      <c r="G145" s="51">
        <v>1.7497356440491482E-2</v>
      </c>
      <c r="H145" s="50">
        <v>294.18799999999999</v>
      </c>
      <c r="I145" s="51">
        <v>8.837827755991283E-3</v>
      </c>
      <c r="J145" s="50">
        <v>564.54700000000003</v>
      </c>
      <c r="K145" s="50">
        <v>293.851</v>
      </c>
      <c r="L145" s="50"/>
      <c r="M145" s="49" t="s">
        <v>1013</v>
      </c>
    </row>
    <row r="146" spans="1:13">
      <c r="A146" s="49" t="s">
        <v>824</v>
      </c>
      <c r="B146" s="50" t="s">
        <v>748</v>
      </c>
      <c r="C146" s="51" t="s">
        <v>748</v>
      </c>
      <c r="D146" s="50">
        <v>1.079</v>
      </c>
      <c r="E146" s="51">
        <v>2.2316267495993263E-5</v>
      </c>
      <c r="F146" s="50">
        <v>14.957000000000001</v>
      </c>
      <c r="G146" s="51">
        <v>4.5909489008095946E-4</v>
      </c>
      <c r="H146" s="50">
        <v>29.780999999999999</v>
      </c>
      <c r="I146" s="51">
        <v>8.9466378098758761E-4</v>
      </c>
      <c r="J146" s="50">
        <v>14.957000000000001</v>
      </c>
      <c r="K146" s="50">
        <v>28.701999999999998</v>
      </c>
      <c r="L146" s="50"/>
      <c r="M146" s="49" t="s">
        <v>1014</v>
      </c>
    </row>
    <row r="147" spans="1:13">
      <c r="A147" s="49" t="s">
        <v>825</v>
      </c>
      <c r="B147" s="50" t="s">
        <v>748</v>
      </c>
      <c r="C147" s="51" t="s">
        <v>748</v>
      </c>
      <c r="D147" s="50" t="s">
        <v>748</v>
      </c>
      <c r="E147" s="51" t="s">
        <v>748</v>
      </c>
      <c r="F147" s="50">
        <v>92.861999999999995</v>
      </c>
      <c r="G147" s="51">
        <v>2.8503356075882899E-3</v>
      </c>
      <c r="H147" s="50">
        <v>29.977</v>
      </c>
      <c r="I147" s="51">
        <v>9.0055190096588141E-4</v>
      </c>
      <c r="J147" s="50">
        <v>92.861999999999995</v>
      </c>
      <c r="K147" s="50">
        <v>29.977</v>
      </c>
      <c r="L147" s="50"/>
      <c r="M147" s="49" t="s">
        <v>1015</v>
      </c>
    </row>
    <row r="148" spans="1:13">
      <c r="A148" s="49" t="s">
        <v>826</v>
      </c>
      <c r="B148" s="50">
        <v>27513.436000000002</v>
      </c>
      <c r="C148" s="51">
        <v>0.57667029392814417</v>
      </c>
      <c r="D148" s="50">
        <v>19805.507000000001</v>
      </c>
      <c r="E148" s="51">
        <v>0.40962464513972852</v>
      </c>
      <c r="F148" s="50">
        <v>72931.301000000007</v>
      </c>
      <c r="G148" s="51">
        <v>2.2385764268273296</v>
      </c>
      <c r="H148" s="50">
        <v>67855.645000000004</v>
      </c>
      <c r="I148" s="51">
        <v>2.0384805049209733</v>
      </c>
      <c r="J148" s="50">
        <v>45417.865000000005</v>
      </c>
      <c r="K148" s="50">
        <v>48050.138000000006</v>
      </c>
      <c r="L148" s="50"/>
      <c r="M148" s="49" t="s">
        <v>1016</v>
      </c>
    </row>
    <row r="149" spans="1:13">
      <c r="A149" s="49" t="s">
        <v>827</v>
      </c>
      <c r="B149" s="50">
        <v>379.64100000000002</v>
      </c>
      <c r="C149" s="51">
        <v>7.9571190983625095E-3</v>
      </c>
      <c r="D149" s="50">
        <v>319.04500000000002</v>
      </c>
      <c r="E149" s="51">
        <v>6.5986038584422346E-3</v>
      </c>
      <c r="F149" s="50">
        <v>1273.836</v>
      </c>
      <c r="G149" s="51">
        <v>3.9099525198981681E-2</v>
      </c>
      <c r="H149" s="50">
        <v>2305.8110000000001</v>
      </c>
      <c r="I149" s="51">
        <v>6.9269856200354946E-2</v>
      </c>
      <c r="J149" s="50">
        <v>894.19499999999994</v>
      </c>
      <c r="K149" s="50">
        <v>1986.7660000000001</v>
      </c>
      <c r="L149" s="50"/>
      <c r="M149" s="49" t="s">
        <v>1017</v>
      </c>
    </row>
    <row r="150" spans="1:13">
      <c r="A150" s="49" t="s">
        <v>828</v>
      </c>
      <c r="B150" s="50">
        <v>1949.4749999999999</v>
      </c>
      <c r="C150" s="51">
        <v>4.0860193588891217E-2</v>
      </c>
      <c r="D150" s="50">
        <v>2280.04</v>
      </c>
      <c r="E150" s="51">
        <v>4.7156610325824348E-2</v>
      </c>
      <c r="F150" s="50">
        <v>3610.95</v>
      </c>
      <c r="G150" s="51">
        <v>0.11083564172881194</v>
      </c>
      <c r="H150" s="50">
        <v>3255.4160000000002</v>
      </c>
      <c r="I150" s="51">
        <v>9.7797346873761432E-2</v>
      </c>
      <c r="J150" s="50">
        <v>1661.4749999999999</v>
      </c>
      <c r="K150" s="50">
        <v>975.3760000000002</v>
      </c>
      <c r="L150" s="50"/>
      <c r="M150" s="49" t="s">
        <v>1018</v>
      </c>
    </row>
    <row r="151" spans="1:13">
      <c r="A151" s="49" t="s">
        <v>829</v>
      </c>
      <c r="B151" s="50">
        <v>9780.7990000000009</v>
      </c>
      <c r="C151" s="51">
        <v>0.20500152122701429</v>
      </c>
      <c r="D151" s="50">
        <v>9842.6010000000006</v>
      </c>
      <c r="E151" s="51">
        <v>0.20356822685109435</v>
      </c>
      <c r="F151" s="50">
        <v>7943.2179999999998</v>
      </c>
      <c r="G151" s="51">
        <v>0.24381164635950381</v>
      </c>
      <c r="H151" s="50">
        <v>7724.7030000000004</v>
      </c>
      <c r="I151" s="51">
        <v>0.23206111255452008</v>
      </c>
      <c r="J151" s="50">
        <v>-1837.581000000001</v>
      </c>
      <c r="K151" s="50">
        <v>-2117.8980000000001</v>
      </c>
      <c r="L151" s="50"/>
      <c r="M151" s="49" t="s">
        <v>1019</v>
      </c>
    </row>
    <row r="152" spans="1:13">
      <c r="A152" s="49" t="s">
        <v>830</v>
      </c>
      <c r="B152" s="50" t="s">
        <v>748</v>
      </c>
      <c r="C152" s="51" t="s">
        <v>748</v>
      </c>
      <c r="D152" s="50" t="s">
        <v>748</v>
      </c>
      <c r="E152" s="51" t="s">
        <v>748</v>
      </c>
      <c r="F152" s="50" t="s">
        <v>748</v>
      </c>
      <c r="G152" s="51" t="s">
        <v>748</v>
      </c>
      <c r="H152" s="50">
        <v>1.33</v>
      </c>
      <c r="I152" s="51">
        <v>3.9955099852707821E-5</v>
      </c>
      <c r="J152" s="50" t="s">
        <v>748</v>
      </c>
      <c r="K152" s="50">
        <v>1.33</v>
      </c>
      <c r="L152" s="50"/>
      <c r="M152" s="49" t="s">
        <v>1020</v>
      </c>
    </row>
    <row r="153" spans="1:13">
      <c r="A153" s="49" t="s">
        <v>831</v>
      </c>
      <c r="B153" s="50">
        <v>971.15599999999995</v>
      </c>
      <c r="C153" s="51">
        <v>2.0355030028604233E-2</v>
      </c>
      <c r="D153" s="50">
        <v>1214.242</v>
      </c>
      <c r="E153" s="51">
        <v>2.5113391359471594E-2</v>
      </c>
      <c r="F153" s="50">
        <v>1519.3869999999999</v>
      </c>
      <c r="G153" s="51">
        <v>4.6636545280165718E-2</v>
      </c>
      <c r="H153" s="50">
        <v>2007.203</v>
      </c>
      <c r="I153" s="51">
        <v>6.0299245330567436E-2</v>
      </c>
      <c r="J153" s="50">
        <v>548.23099999999999</v>
      </c>
      <c r="K153" s="50">
        <v>792.96100000000001</v>
      </c>
      <c r="L153" s="50"/>
      <c r="M153" s="49" t="s">
        <v>1021</v>
      </c>
    </row>
    <row r="154" spans="1:13">
      <c r="A154" s="49" t="s">
        <v>832</v>
      </c>
      <c r="B154" s="50">
        <v>627.99099999999999</v>
      </c>
      <c r="C154" s="51">
        <v>1.3162432876585431E-2</v>
      </c>
      <c r="D154" s="50">
        <v>2201.11</v>
      </c>
      <c r="E154" s="51">
        <v>4.5524151573777323E-2</v>
      </c>
      <c r="F154" s="50">
        <v>107.542</v>
      </c>
      <c r="G154" s="51">
        <v>3.3009281720322615E-3</v>
      </c>
      <c r="H154" s="50">
        <v>173.76</v>
      </c>
      <c r="I154" s="51">
        <v>5.2199986093282033E-3</v>
      </c>
      <c r="J154" s="50">
        <v>-520.44899999999996</v>
      </c>
      <c r="K154" s="50">
        <v>-2027.3500000000001</v>
      </c>
      <c r="L154" s="50"/>
      <c r="M154" s="49" t="s">
        <v>1022</v>
      </c>
    </row>
    <row r="155" spans="1:13">
      <c r="A155" s="49" t="s">
        <v>833</v>
      </c>
      <c r="B155" s="50">
        <v>441.572</v>
      </c>
      <c r="C155" s="51">
        <v>9.2551673673342168E-3</v>
      </c>
      <c r="D155" s="50">
        <v>125.464</v>
      </c>
      <c r="E155" s="51">
        <v>2.5948917378288217E-3</v>
      </c>
      <c r="F155" s="50">
        <v>2676.5250000000001</v>
      </c>
      <c r="G155" s="51">
        <v>8.2154105146348855E-2</v>
      </c>
      <c r="H155" s="50">
        <v>1503.89</v>
      </c>
      <c r="I155" s="51">
        <v>4.5179003847735912E-2</v>
      </c>
      <c r="J155" s="50">
        <v>2234.953</v>
      </c>
      <c r="K155" s="50">
        <v>1378.4260000000002</v>
      </c>
      <c r="L155" s="50"/>
      <c r="M155" s="49" t="s">
        <v>1023</v>
      </c>
    </row>
    <row r="156" spans="1:13">
      <c r="A156" s="49" t="s">
        <v>834</v>
      </c>
      <c r="B156" s="50">
        <v>6.782</v>
      </c>
      <c r="C156" s="51">
        <v>1.4214792850375624E-4</v>
      </c>
      <c r="D156" s="50" t="s">
        <v>748</v>
      </c>
      <c r="E156" s="51" t="s">
        <v>748</v>
      </c>
      <c r="F156" s="50">
        <v>421.85599999999999</v>
      </c>
      <c r="G156" s="51">
        <v>1.2948581530386655E-2</v>
      </c>
      <c r="H156" s="50">
        <v>580.79899999999998</v>
      </c>
      <c r="I156" s="51">
        <v>1.7448031608535974E-2</v>
      </c>
      <c r="J156" s="50">
        <v>415.07400000000001</v>
      </c>
      <c r="K156" s="50">
        <v>580.79899999999998</v>
      </c>
      <c r="L156" s="50"/>
      <c r="M156" s="49" t="s">
        <v>1024</v>
      </c>
    </row>
    <row r="157" spans="1:13">
      <c r="A157" s="49" t="s">
        <v>835</v>
      </c>
      <c r="B157" s="50" t="s">
        <v>748</v>
      </c>
      <c r="C157" s="51" t="s">
        <v>748</v>
      </c>
      <c r="D157" s="50" t="s">
        <v>748</v>
      </c>
      <c r="E157" s="51" t="s">
        <v>748</v>
      </c>
      <c r="F157" s="50">
        <v>465.21</v>
      </c>
      <c r="G157" s="51">
        <v>1.4279302922682566E-2</v>
      </c>
      <c r="H157" s="50">
        <v>6.7320000000000002</v>
      </c>
      <c r="I157" s="51">
        <v>2.0223889639731508E-4</v>
      </c>
      <c r="J157" s="50">
        <v>465.21</v>
      </c>
      <c r="K157" s="50">
        <v>6.7320000000000002</v>
      </c>
      <c r="L157" s="50"/>
      <c r="M157" s="49" t="s">
        <v>1025</v>
      </c>
    </row>
    <row r="158" spans="1:13">
      <c r="A158" s="49" t="s">
        <v>836</v>
      </c>
      <c r="B158" s="50">
        <v>6855.78</v>
      </c>
      <c r="C158" s="51">
        <v>0.14369432693563583</v>
      </c>
      <c r="D158" s="50">
        <v>6317.3760000000002</v>
      </c>
      <c r="E158" s="51">
        <v>0.13065825087003516</v>
      </c>
      <c r="F158" s="50">
        <v>4180.2169999999996</v>
      </c>
      <c r="G158" s="51">
        <v>0.12830890313094589</v>
      </c>
      <c r="H158" s="50">
        <v>5179.067</v>
      </c>
      <c r="I158" s="51">
        <v>0.1555865707735819</v>
      </c>
      <c r="J158" s="50">
        <v>-2675.5630000000001</v>
      </c>
      <c r="K158" s="50">
        <v>-1138.3090000000002</v>
      </c>
      <c r="L158" s="50"/>
      <c r="M158" s="49" t="s">
        <v>1026</v>
      </c>
    </row>
    <row r="159" spans="1:13">
      <c r="A159" s="49" t="s">
        <v>837</v>
      </c>
      <c r="B159" s="50">
        <v>416325.96100000001</v>
      </c>
      <c r="C159" s="51">
        <v>8.7260207812570947</v>
      </c>
      <c r="D159" s="50">
        <v>403685.27299999999</v>
      </c>
      <c r="E159" s="51">
        <v>8.3491645379620625</v>
      </c>
      <c r="F159" s="50">
        <v>706662.88100000005</v>
      </c>
      <c r="G159" s="51">
        <v>21.690534042721747</v>
      </c>
      <c r="H159" s="50">
        <v>779544.67599999998</v>
      </c>
      <c r="I159" s="51">
        <v>23.418635615959975</v>
      </c>
      <c r="J159" s="50">
        <v>290336.92000000004</v>
      </c>
      <c r="K159" s="50">
        <v>375859.40299999999</v>
      </c>
      <c r="L159" s="50"/>
      <c r="M159" s="49" t="s">
        <v>1027</v>
      </c>
    </row>
    <row r="160" spans="1:13">
      <c r="A160" s="49" t="s">
        <v>838</v>
      </c>
      <c r="B160" s="50">
        <v>28100.165000000001</v>
      </c>
      <c r="C160" s="51">
        <v>0.58896789226832114</v>
      </c>
      <c r="D160" s="50">
        <v>22489.352999999999</v>
      </c>
      <c r="E160" s="51">
        <v>0.46513291692290876</v>
      </c>
      <c r="F160" s="50">
        <v>2668.4119999999998</v>
      </c>
      <c r="G160" s="51">
        <v>8.1905082157565881E-2</v>
      </c>
      <c r="H160" s="50">
        <v>2263.893</v>
      </c>
      <c r="I160" s="51">
        <v>6.8010579602140048E-2</v>
      </c>
      <c r="J160" s="50">
        <v>-25431.753000000001</v>
      </c>
      <c r="K160" s="50">
        <v>-20225.46</v>
      </c>
      <c r="L160" s="50"/>
      <c r="M160" s="49" t="s">
        <v>1028</v>
      </c>
    </row>
    <row r="161" spans="1:13">
      <c r="A161" s="49" t="s">
        <v>839</v>
      </c>
      <c r="B161" s="50" t="s">
        <v>748</v>
      </c>
      <c r="C161" s="51" t="s">
        <v>748</v>
      </c>
      <c r="D161" s="50" t="s">
        <v>748</v>
      </c>
      <c r="E161" s="51" t="s">
        <v>748</v>
      </c>
      <c r="F161" s="50">
        <v>9.0830000000000002</v>
      </c>
      <c r="G161" s="51">
        <v>2.787964756706127E-4</v>
      </c>
      <c r="H161" s="50">
        <v>5.28</v>
      </c>
      <c r="I161" s="51">
        <v>1.5861874227240399E-4</v>
      </c>
      <c r="J161" s="50">
        <v>9.0830000000000002</v>
      </c>
      <c r="K161" s="50">
        <v>5.28</v>
      </c>
      <c r="L161" s="50"/>
      <c r="M161" s="49" t="s">
        <v>1029</v>
      </c>
    </row>
    <row r="162" spans="1:13">
      <c r="A162" s="49" t="s">
        <v>726</v>
      </c>
      <c r="B162" s="50">
        <v>281.00099999999998</v>
      </c>
      <c r="C162" s="51">
        <v>5.8896652989507536E-3</v>
      </c>
      <c r="D162" s="50">
        <v>6293.4340000000002</v>
      </c>
      <c r="E162" s="51">
        <v>0.13016307378348366</v>
      </c>
      <c r="F162" s="50">
        <v>1389.373</v>
      </c>
      <c r="G162" s="51">
        <v>4.2645854430464189E-2</v>
      </c>
      <c r="H162" s="50">
        <v>2051.761</v>
      </c>
      <c r="I162" s="51">
        <v>6.1637831299918538E-2</v>
      </c>
      <c r="J162" s="50">
        <v>1108.3720000000001</v>
      </c>
      <c r="K162" s="50">
        <v>-4241.6730000000007</v>
      </c>
      <c r="L162" s="50"/>
      <c r="M162" s="49" t="s">
        <v>920</v>
      </c>
    </row>
    <row r="163" spans="1:13">
      <c r="A163" s="49" t="s">
        <v>840</v>
      </c>
      <c r="B163" s="50" t="s">
        <v>748</v>
      </c>
      <c r="C163" s="51" t="s">
        <v>748</v>
      </c>
      <c r="D163" s="50" t="s">
        <v>748</v>
      </c>
      <c r="E163" s="51" t="s">
        <v>748</v>
      </c>
      <c r="F163" s="50">
        <v>3.222</v>
      </c>
      <c r="G163" s="51">
        <v>9.8897087373193233E-5</v>
      </c>
      <c r="H163" s="50" t="s">
        <v>723</v>
      </c>
      <c r="I163" s="51" t="s">
        <v>748</v>
      </c>
      <c r="J163" s="50">
        <v>3.222</v>
      </c>
      <c r="K163" s="50" t="s">
        <v>723</v>
      </c>
      <c r="L163" s="50"/>
      <c r="M163" s="49" t="s">
        <v>1030</v>
      </c>
    </row>
    <row r="164" spans="1:13">
      <c r="A164" s="49" t="s">
        <v>841</v>
      </c>
      <c r="B164" s="50" t="s">
        <v>748</v>
      </c>
      <c r="C164" s="51" t="s">
        <v>748</v>
      </c>
      <c r="D164" s="50">
        <v>0.76700000000000002</v>
      </c>
      <c r="E164" s="51">
        <v>1.5863370870645813E-5</v>
      </c>
      <c r="F164" s="50" t="s">
        <v>723</v>
      </c>
      <c r="G164" s="51" t="s">
        <v>748</v>
      </c>
      <c r="H164" s="50">
        <v>1.0640000000000001</v>
      </c>
      <c r="I164" s="51">
        <v>3.1964079882166258E-5</v>
      </c>
      <c r="J164" s="50" t="s">
        <v>723</v>
      </c>
      <c r="K164" s="50" t="s">
        <v>723</v>
      </c>
      <c r="L164" s="50"/>
      <c r="M164" s="49" t="s">
        <v>1031</v>
      </c>
    </row>
    <row r="165" spans="1:13">
      <c r="A165" s="49" t="s">
        <v>842</v>
      </c>
      <c r="B165" s="50">
        <v>2298038.253</v>
      </c>
      <c r="C165" s="51">
        <v>48.165935901849153</v>
      </c>
      <c r="D165" s="50">
        <v>1824205.1869999995</v>
      </c>
      <c r="E165" s="51">
        <v>37.728870176710281</v>
      </c>
      <c r="F165" s="50">
        <v>578992.62300000002</v>
      </c>
      <c r="G165" s="51">
        <v>17.771782751478998</v>
      </c>
      <c r="H165" s="50">
        <v>572600.29200000002</v>
      </c>
      <c r="I165" s="51">
        <v>17.20173070868395</v>
      </c>
      <c r="J165" s="50">
        <v>-1719045.63</v>
      </c>
      <c r="K165" s="50">
        <v>-1251604.8949999996</v>
      </c>
      <c r="L165" s="50"/>
      <c r="M165" s="49" t="s">
        <v>842</v>
      </c>
    </row>
    <row r="166" spans="1:13">
      <c r="A166" s="49" t="s">
        <v>712</v>
      </c>
      <c r="B166" s="50">
        <v>3478.5419999999999</v>
      </c>
      <c r="C166" s="51">
        <v>7.2908808539267664E-2</v>
      </c>
      <c r="D166" s="50">
        <v>2502.163</v>
      </c>
      <c r="E166" s="51">
        <v>5.1750638393491193E-2</v>
      </c>
      <c r="F166" s="50">
        <v>39054.154000000002</v>
      </c>
      <c r="G166" s="51">
        <v>1.1987405587908579</v>
      </c>
      <c r="H166" s="50">
        <v>54241.821000000004</v>
      </c>
      <c r="I166" s="51">
        <v>1.6295017851486497</v>
      </c>
      <c r="J166" s="50">
        <v>35575.612000000001</v>
      </c>
      <c r="K166" s="50">
        <v>51739.658000000003</v>
      </c>
      <c r="L166" s="50"/>
      <c r="M166" s="49" t="s">
        <v>907</v>
      </c>
    </row>
    <row r="167" spans="1:13">
      <c r="A167" s="49" t="s">
        <v>843</v>
      </c>
      <c r="B167" s="50">
        <v>13.193</v>
      </c>
      <c r="C167" s="51">
        <v>2.7651984971248248E-4</v>
      </c>
      <c r="D167" s="50">
        <v>0.58799999999999997</v>
      </c>
      <c r="E167" s="51">
        <v>1.2161228255462501E-5</v>
      </c>
      <c r="F167" s="50">
        <v>3.5859999999999999</v>
      </c>
      <c r="G167" s="51">
        <v>1.1006981853515546E-4</v>
      </c>
      <c r="H167" s="50">
        <v>32.695</v>
      </c>
      <c r="I167" s="51">
        <v>9.8220450352201659E-4</v>
      </c>
      <c r="J167" s="50">
        <v>-9.6069999999999993</v>
      </c>
      <c r="K167" s="50">
        <v>32.106999999999999</v>
      </c>
      <c r="L167" s="50"/>
      <c r="M167" s="49" t="s">
        <v>1032</v>
      </c>
    </row>
    <row r="168" spans="1:13">
      <c r="A168" s="49" t="s">
        <v>844</v>
      </c>
      <c r="B168" s="50">
        <v>4.7949999999999999</v>
      </c>
      <c r="C168" s="51">
        <v>1.0050122636029361E-4</v>
      </c>
      <c r="D168" s="50">
        <v>1.6</v>
      </c>
      <c r="E168" s="51">
        <v>3.309177756588436E-5</v>
      </c>
      <c r="F168" s="50">
        <v>732.14</v>
      </c>
      <c r="G168" s="51">
        <v>2.2472536793733611E-2</v>
      </c>
      <c r="H168" s="50">
        <v>622.95899999999995</v>
      </c>
      <c r="I168" s="51">
        <v>1.8714578232438352E-2</v>
      </c>
      <c r="J168" s="50">
        <v>727.34500000000003</v>
      </c>
      <c r="K168" s="50">
        <v>621.35899999999992</v>
      </c>
      <c r="L168" s="50"/>
      <c r="M168" s="49" t="s">
        <v>1033</v>
      </c>
    </row>
    <row r="169" spans="1:13">
      <c r="A169" s="49" t="s">
        <v>845</v>
      </c>
      <c r="B169" s="50">
        <v>155448.20800000001</v>
      </c>
      <c r="C169" s="51">
        <v>3.2581304566235674</v>
      </c>
      <c r="D169" s="50">
        <v>55847.302000000003</v>
      </c>
      <c r="E169" s="51">
        <v>1.1550540596492302</v>
      </c>
      <c r="F169" s="50">
        <v>508.4</v>
      </c>
      <c r="G169" s="51">
        <v>1.5604990447092315E-2</v>
      </c>
      <c r="H169" s="50">
        <v>1010.595</v>
      </c>
      <c r="I169" s="51">
        <v>3.0359717395223508E-2</v>
      </c>
      <c r="J169" s="50">
        <v>-154939.80800000002</v>
      </c>
      <c r="K169" s="50">
        <v>-54836.707000000002</v>
      </c>
      <c r="L169" s="50"/>
      <c r="M169" s="49" t="s">
        <v>1034</v>
      </c>
    </row>
    <row r="170" spans="1:13">
      <c r="A170" s="49" t="s">
        <v>846</v>
      </c>
      <c r="B170" s="50">
        <v>24247.385999999999</v>
      </c>
      <c r="C170" s="51">
        <v>0.5082152302463846</v>
      </c>
      <c r="D170" s="50">
        <v>27579.742999999999</v>
      </c>
      <c r="E170" s="51">
        <v>0.57041420042516</v>
      </c>
      <c r="F170" s="50">
        <v>5256.1030000000001</v>
      </c>
      <c r="G170" s="51">
        <v>0.16133248840270115</v>
      </c>
      <c r="H170" s="50">
        <v>5539.7209999999995</v>
      </c>
      <c r="I170" s="51">
        <v>0.1664211321136409</v>
      </c>
      <c r="J170" s="50">
        <v>-18991.282999999999</v>
      </c>
      <c r="K170" s="50">
        <v>-22040.021999999997</v>
      </c>
      <c r="L170" s="50"/>
      <c r="M170" s="49" t="s">
        <v>1035</v>
      </c>
    </row>
    <row r="171" spans="1:13">
      <c r="A171" s="49" t="s">
        <v>847</v>
      </c>
      <c r="B171" s="50">
        <v>53.960999999999999</v>
      </c>
      <c r="C171" s="51">
        <v>1.1310003494531394E-3</v>
      </c>
      <c r="D171" s="50">
        <v>8.3249999999999993</v>
      </c>
      <c r="E171" s="51">
        <v>1.7218065514749202E-4</v>
      </c>
      <c r="F171" s="50">
        <v>1178.2539999999999</v>
      </c>
      <c r="G171" s="51">
        <v>3.6165701050842464E-2</v>
      </c>
      <c r="H171" s="50">
        <v>1539.4659999999999</v>
      </c>
      <c r="I171" s="51">
        <v>4.6247757706653153E-2</v>
      </c>
      <c r="J171" s="50">
        <v>1124.2929999999999</v>
      </c>
      <c r="K171" s="50">
        <v>1531.1409999999998</v>
      </c>
      <c r="L171" s="50"/>
      <c r="M171" s="49" t="s">
        <v>1036</v>
      </c>
    </row>
    <row r="172" spans="1:13">
      <c r="A172" s="49" t="s">
        <v>848</v>
      </c>
      <c r="B172" s="50">
        <v>1.33</v>
      </c>
      <c r="C172" s="51">
        <v>2.7876252567088739E-5</v>
      </c>
      <c r="D172" s="50" t="s">
        <v>748</v>
      </c>
      <c r="E172" s="51" t="s">
        <v>748</v>
      </c>
      <c r="F172" s="50">
        <v>103.194</v>
      </c>
      <c r="G172" s="51">
        <v>3.1674692844162952E-3</v>
      </c>
      <c r="H172" s="50">
        <v>6.0010000000000003</v>
      </c>
      <c r="I172" s="51">
        <v>1.8027861219255611E-4</v>
      </c>
      <c r="J172" s="50">
        <v>101.864</v>
      </c>
      <c r="K172" s="50">
        <v>6.0010000000000003</v>
      </c>
      <c r="L172" s="50"/>
      <c r="M172" s="49" t="s">
        <v>1037</v>
      </c>
    </row>
    <row r="173" spans="1:13">
      <c r="A173" s="49" t="s">
        <v>849</v>
      </c>
      <c r="B173" s="50">
        <v>746985.75199999998</v>
      </c>
      <c r="C173" s="51">
        <v>15.6565138998261</v>
      </c>
      <c r="D173" s="50">
        <v>721539.13699999999</v>
      </c>
      <c r="E173" s="51">
        <v>14.923132891677598</v>
      </c>
      <c r="F173" s="50">
        <v>144911.92300000001</v>
      </c>
      <c r="G173" s="51">
        <v>4.4479724116537716</v>
      </c>
      <c r="H173" s="50">
        <v>105659.671</v>
      </c>
      <c r="I173" s="51">
        <v>3.1741674475257566</v>
      </c>
      <c r="J173" s="50">
        <v>-602073.82899999991</v>
      </c>
      <c r="K173" s="50">
        <v>-615879.46600000001</v>
      </c>
      <c r="L173" s="50"/>
      <c r="M173" s="49" t="s">
        <v>1038</v>
      </c>
    </row>
    <row r="174" spans="1:13">
      <c r="A174" s="49" t="s">
        <v>850</v>
      </c>
      <c r="B174" s="50">
        <v>5.0570000000000004</v>
      </c>
      <c r="C174" s="51">
        <v>1.0599263852012613E-4</v>
      </c>
      <c r="D174" s="50">
        <v>238.62799999999999</v>
      </c>
      <c r="E174" s="51">
        <v>4.9353904356199069E-3</v>
      </c>
      <c r="F174" s="50">
        <v>2629.7109999999998</v>
      </c>
      <c r="G174" s="51">
        <v>8.0717181419381542E-2</v>
      </c>
      <c r="H174" s="50">
        <v>2752.2730000000001</v>
      </c>
      <c r="I174" s="51">
        <v>8.2682212433768207E-2</v>
      </c>
      <c r="J174" s="50">
        <v>2624.654</v>
      </c>
      <c r="K174" s="50">
        <v>2513.645</v>
      </c>
      <c r="L174" s="50"/>
      <c r="M174" s="49" t="s">
        <v>1039</v>
      </c>
    </row>
    <row r="175" spans="1:13">
      <c r="A175" s="49" t="s">
        <v>851</v>
      </c>
      <c r="B175" s="50">
        <v>12436.101000000001</v>
      </c>
      <c r="C175" s="51">
        <v>0.26065555821490588</v>
      </c>
      <c r="D175" s="50">
        <v>18476.976999999999</v>
      </c>
      <c r="E175" s="51">
        <v>0.38214750810872578</v>
      </c>
      <c r="F175" s="50">
        <v>29730.702000000001</v>
      </c>
      <c r="G175" s="51">
        <v>0.91256357335827776</v>
      </c>
      <c r="H175" s="50">
        <v>28423.445</v>
      </c>
      <c r="I175" s="51">
        <v>0.85388088957364572</v>
      </c>
      <c r="J175" s="50">
        <v>17294.601000000002</v>
      </c>
      <c r="K175" s="50">
        <v>9946.4680000000008</v>
      </c>
      <c r="L175" s="50"/>
      <c r="M175" s="49" t="s">
        <v>1040</v>
      </c>
    </row>
    <row r="176" spans="1:13">
      <c r="A176" s="49" t="s">
        <v>852</v>
      </c>
      <c r="B176" s="50">
        <v>39441.254999999997</v>
      </c>
      <c r="C176" s="51">
        <v>0.82667247063379812</v>
      </c>
      <c r="D176" s="50">
        <v>35204.567999999999</v>
      </c>
      <c r="E176" s="51">
        <v>0.72811358347440636</v>
      </c>
      <c r="F176" s="50">
        <v>2754.0329999999999</v>
      </c>
      <c r="G176" s="51">
        <v>8.4533160220253728E-2</v>
      </c>
      <c r="H176" s="50">
        <v>5395.1289999999999</v>
      </c>
      <c r="I176" s="51">
        <v>0.1620773818896539</v>
      </c>
      <c r="J176" s="50">
        <v>-36687.221999999994</v>
      </c>
      <c r="K176" s="50">
        <v>-29809.438999999998</v>
      </c>
      <c r="L176" s="50"/>
      <c r="M176" s="49" t="s">
        <v>1041</v>
      </c>
    </row>
    <row r="177" spans="1:13">
      <c r="A177" s="49" t="s">
        <v>853</v>
      </c>
      <c r="B177" s="50">
        <v>25624.170999999998</v>
      </c>
      <c r="C177" s="51">
        <v>0.53707207715659455</v>
      </c>
      <c r="D177" s="50">
        <v>17562.254000000001</v>
      </c>
      <c r="E177" s="51">
        <v>0.36322887682722677</v>
      </c>
      <c r="F177" s="50">
        <v>59908.195</v>
      </c>
      <c r="G177" s="51">
        <v>1.838841091025853</v>
      </c>
      <c r="H177" s="50">
        <v>61620.06</v>
      </c>
      <c r="I177" s="51">
        <v>1.8511546242329677</v>
      </c>
      <c r="J177" s="50">
        <v>34284.024000000005</v>
      </c>
      <c r="K177" s="50">
        <v>44057.805999999997</v>
      </c>
      <c r="L177" s="50"/>
      <c r="M177" s="49" t="s">
        <v>1042</v>
      </c>
    </row>
    <row r="178" spans="1:13">
      <c r="A178" s="49" t="s">
        <v>854</v>
      </c>
      <c r="B178" s="50">
        <v>209172.18400000001</v>
      </c>
      <c r="C178" s="51">
        <v>4.3841628805966604</v>
      </c>
      <c r="D178" s="50">
        <v>203887.55</v>
      </c>
      <c r="E178" s="51">
        <v>4.2168759081582028</v>
      </c>
      <c r="F178" s="50">
        <v>33911.114000000001</v>
      </c>
      <c r="G178" s="51">
        <v>1.0408784618809177</v>
      </c>
      <c r="H178" s="50">
        <v>34473.826999999997</v>
      </c>
      <c r="I178" s="51">
        <v>1.0356430075864473</v>
      </c>
      <c r="J178" s="50">
        <v>-175261.07</v>
      </c>
      <c r="K178" s="50">
        <v>-169413.723</v>
      </c>
      <c r="L178" s="50"/>
      <c r="M178" s="49" t="s">
        <v>1043</v>
      </c>
    </row>
    <row r="179" spans="1:13">
      <c r="A179" s="49" t="s">
        <v>719</v>
      </c>
      <c r="B179" s="50">
        <v>96903.604000000007</v>
      </c>
      <c r="C179" s="51">
        <v>2.03105965395876</v>
      </c>
      <c r="D179" s="50">
        <v>1.393</v>
      </c>
      <c r="E179" s="51">
        <v>2.8810528843298065E-5</v>
      </c>
      <c r="F179" s="50">
        <v>5813.4120000000003</v>
      </c>
      <c r="G179" s="51">
        <v>0.17843870716957483</v>
      </c>
      <c r="H179" s="50">
        <v>5880.39</v>
      </c>
      <c r="I179" s="51">
        <v>0.17665531550591318</v>
      </c>
      <c r="J179" s="50">
        <v>-91090.19200000001</v>
      </c>
      <c r="K179" s="50">
        <v>5878.9970000000003</v>
      </c>
      <c r="L179" s="50"/>
      <c r="M179" s="49" t="s">
        <v>914</v>
      </c>
    </row>
    <row r="180" spans="1:13">
      <c r="A180" s="49" t="s">
        <v>720</v>
      </c>
      <c r="B180" s="50">
        <v>220.74299999999999</v>
      </c>
      <c r="C180" s="51">
        <v>4.6266824213660671E-3</v>
      </c>
      <c r="D180" s="50">
        <v>330.30900000000003</v>
      </c>
      <c r="E180" s="51">
        <v>6.8315699725060609E-3</v>
      </c>
      <c r="F180" s="50">
        <v>2596.3960000000002</v>
      </c>
      <c r="G180" s="51">
        <v>7.9694600269214599E-2</v>
      </c>
      <c r="H180" s="50">
        <v>2002.7329999999999</v>
      </c>
      <c r="I180" s="51">
        <v>6.0164960145348188E-2</v>
      </c>
      <c r="J180" s="50">
        <v>2375.6530000000002</v>
      </c>
      <c r="K180" s="50">
        <v>1672.424</v>
      </c>
      <c r="L180" s="50"/>
      <c r="M180" s="49" t="s">
        <v>915</v>
      </c>
    </row>
    <row r="181" spans="1:13">
      <c r="A181" s="49" t="s">
        <v>855</v>
      </c>
      <c r="B181" s="50">
        <v>2201.1999999999998</v>
      </c>
      <c r="C181" s="51">
        <v>4.6136245977951677E-2</v>
      </c>
      <c r="D181" s="50">
        <v>401.87099999999998</v>
      </c>
      <c r="E181" s="51">
        <v>8.3116410888621952E-3</v>
      </c>
      <c r="F181" s="50">
        <v>8242.0480000000007</v>
      </c>
      <c r="G181" s="51">
        <v>0.25298402892304556</v>
      </c>
      <c r="H181" s="50">
        <v>12912.627</v>
      </c>
      <c r="I181" s="51">
        <v>0.3879137602599782</v>
      </c>
      <c r="J181" s="50">
        <v>6040.8480000000009</v>
      </c>
      <c r="K181" s="50">
        <v>12510.756000000001</v>
      </c>
      <c r="L181" s="50"/>
      <c r="M181" s="49" t="s">
        <v>1044</v>
      </c>
    </row>
    <row r="182" spans="1:13">
      <c r="A182" s="49" t="s">
        <v>856</v>
      </c>
      <c r="B182" s="50">
        <v>113309.004</v>
      </c>
      <c r="C182" s="51">
        <v>2.3749100854355403</v>
      </c>
      <c r="D182" s="50">
        <v>89898.573999999993</v>
      </c>
      <c r="E182" s="51">
        <v>1.8593147589363714</v>
      </c>
      <c r="F182" s="50">
        <v>38458.894999999997</v>
      </c>
      <c r="G182" s="51">
        <v>1.1804694907174003</v>
      </c>
      <c r="H182" s="50">
        <v>48395.248</v>
      </c>
      <c r="I182" s="51">
        <v>1.4538623806289914</v>
      </c>
      <c r="J182" s="50">
        <v>-74850.108999999997</v>
      </c>
      <c r="K182" s="50">
        <v>-41503.325999999994</v>
      </c>
      <c r="L182" s="50"/>
      <c r="M182" s="49" t="s">
        <v>1045</v>
      </c>
    </row>
    <row r="183" spans="1:13">
      <c r="A183" s="49" t="s">
        <v>857</v>
      </c>
      <c r="B183" s="50" t="s">
        <v>723</v>
      </c>
      <c r="C183" s="51" t="s">
        <v>748</v>
      </c>
      <c r="D183" s="50" t="s">
        <v>748</v>
      </c>
      <c r="E183" s="51" t="s">
        <v>748</v>
      </c>
      <c r="F183" s="50">
        <v>13.974</v>
      </c>
      <c r="G183" s="51">
        <v>4.2892237708038556E-4</v>
      </c>
      <c r="H183" s="50">
        <v>47.82</v>
      </c>
      <c r="I183" s="51">
        <v>1.4365811089898405E-3</v>
      </c>
      <c r="J183" s="50">
        <v>13.616</v>
      </c>
      <c r="K183" s="50">
        <v>47.82</v>
      </c>
      <c r="L183" s="50"/>
      <c r="M183" s="49" t="s">
        <v>1046</v>
      </c>
    </row>
    <row r="184" spans="1:13">
      <c r="A184" s="49" t="s">
        <v>858</v>
      </c>
      <c r="B184" s="50">
        <v>5070.4520000000002</v>
      </c>
      <c r="C184" s="51">
        <v>0.10627458690323326</v>
      </c>
      <c r="D184" s="50">
        <v>4776.6750000000002</v>
      </c>
      <c r="E184" s="51">
        <v>9.8792916627825425E-2</v>
      </c>
      <c r="F184" s="50">
        <v>1064.9849999999999</v>
      </c>
      <c r="G184" s="51">
        <v>3.2688986528907574E-2</v>
      </c>
      <c r="H184" s="50">
        <v>380.36399999999998</v>
      </c>
      <c r="I184" s="51">
        <v>1.1426677895019065E-2</v>
      </c>
      <c r="J184" s="50">
        <v>-4005.4670000000006</v>
      </c>
      <c r="K184" s="50">
        <v>-4396.3110000000006</v>
      </c>
      <c r="L184" s="50"/>
      <c r="M184" s="49" t="s">
        <v>1047</v>
      </c>
    </row>
    <row r="185" spans="1:13">
      <c r="A185" s="49" t="s">
        <v>859</v>
      </c>
      <c r="B185" s="50">
        <v>124811.11199999999</v>
      </c>
      <c r="C185" s="51">
        <v>2.6159895348054132</v>
      </c>
      <c r="D185" s="50">
        <v>134651.274</v>
      </c>
      <c r="E185" s="51">
        <v>2.7849062551068422</v>
      </c>
      <c r="F185" s="50">
        <v>27127.677</v>
      </c>
      <c r="G185" s="51">
        <v>0.83266550046578669</v>
      </c>
      <c r="H185" s="50">
        <v>32093.5</v>
      </c>
      <c r="I185" s="51">
        <v>0.9641345843029161</v>
      </c>
      <c r="J185" s="50">
        <v>-97683.434999999998</v>
      </c>
      <c r="K185" s="50">
        <v>-102557.774</v>
      </c>
      <c r="L185" s="50"/>
      <c r="M185" s="49" t="s">
        <v>1048</v>
      </c>
    </row>
    <row r="186" spans="1:13">
      <c r="A186" s="49" t="s">
        <v>721</v>
      </c>
      <c r="B186" s="50">
        <v>5160.6620000000003</v>
      </c>
      <c r="C186" s="51">
        <v>0.10816535137246415</v>
      </c>
      <c r="D186" s="50">
        <v>690.93299999999999</v>
      </c>
      <c r="E186" s="51">
        <v>1.4290125718080735E-2</v>
      </c>
      <c r="F186" s="50">
        <v>10368.16</v>
      </c>
      <c r="G186" s="51">
        <v>0.31824358330827041</v>
      </c>
      <c r="H186" s="50">
        <v>5275.7349999999997</v>
      </c>
      <c r="I186" s="51">
        <v>0.15849061558001917</v>
      </c>
      <c r="J186" s="50">
        <v>5207.4979999999996</v>
      </c>
      <c r="K186" s="50">
        <v>4584.8019999999997</v>
      </c>
      <c r="L186" s="50"/>
      <c r="M186" s="49" t="s">
        <v>916</v>
      </c>
    </row>
    <row r="187" spans="1:13">
      <c r="A187" s="49" t="s">
        <v>860</v>
      </c>
      <c r="B187" s="50">
        <v>145310.65599999999</v>
      </c>
      <c r="C187" s="51">
        <v>3.0456515393574048</v>
      </c>
      <c r="D187" s="50">
        <v>4414.3109999999997</v>
      </c>
      <c r="E187" s="51">
        <v>9.1298373574147829E-2</v>
      </c>
      <c r="F187" s="50">
        <v>1317.624</v>
      </c>
      <c r="G187" s="51">
        <v>4.0443567924586088E-2</v>
      </c>
      <c r="H187" s="50">
        <v>766.221</v>
      </c>
      <c r="I187" s="51">
        <v>2.3018373356572659E-2</v>
      </c>
      <c r="J187" s="50">
        <v>-143993.03199999998</v>
      </c>
      <c r="K187" s="50">
        <v>-3648.0899999999997</v>
      </c>
      <c r="L187" s="50"/>
      <c r="M187" s="49" t="s">
        <v>1049</v>
      </c>
    </row>
    <row r="188" spans="1:13">
      <c r="A188" s="49" t="s">
        <v>861</v>
      </c>
      <c r="B188" s="50">
        <v>496.94900000000001</v>
      </c>
      <c r="C188" s="51">
        <v>1.0415846493956528E-2</v>
      </c>
      <c r="D188" s="50">
        <v>767.43399999999997</v>
      </c>
      <c r="E188" s="51">
        <v>1.587234701531056E-2</v>
      </c>
      <c r="F188" s="50">
        <v>21.802</v>
      </c>
      <c r="G188" s="51">
        <v>6.6919748569533178E-4</v>
      </c>
      <c r="H188" s="50">
        <v>59.917999999999999</v>
      </c>
      <c r="I188" s="51">
        <v>1.8000223105071784E-3</v>
      </c>
      <c r="J188" s="50">
        <v>-475.14699999999999</v>
      </c>
      <c r="K188" s="50">
        <v>-707.51599999999996</v>
      </c>
      <c r="L188" s="50"/>
      <c r="M188" s="49" t="s">
        <v>1050</v>
      </c>
    </row>
    <row r="189" spans="1:13">
      <c r="A189" s="49" t="s">
        <v>862</v>
      </c>
      <c r="B189" s="50">
        <v>3206.9459999999999</v>
      </c>
      <c r="C189" s="51">
        <v>6.7216268169184176E-2</v>
      </c>
      <c r="D189" s="50">
        <v>3659.1610000000001</v>
      </c>
      <c r="E189" s="51">
        <v>7.568008868109935E-2</v>
      </c>
      <c r="F189" s="50">
        <v>8197.6479999999992</v>
      </c>
      <c r="G189" s="51">
        <v>0.25162120127581711</v>
      </c>
      <c r="H189" s="50">
        <v>4380.3490000000002</v>
      </c>
      <c r="I189" s="51">
        <v>0.13159194111632244</v>
      </c>
      <c r="J189" s="50">
        <v>4990.7019999999993</v>
      </c>
      <c r="K189" s="50">
        <v>721.1880000000001</v>
      </c>
      <c r="L189" s="50"/>
      <c r="M189" s="49" t="s">
        <v>1051</v>
      </c>
    </row>
    <row r="190" spans="1:13">
      <c r="A190" s="49" t="s">
        <v>863</v>
      </c>
      <c r="B190" s="50">
        <v>2999.8270000000002</v>
      </c>
      <c r="C190" s="51">
        <v>6.2875139180129408E-2</v>
      </c>
      <c r="D190" s="50">
        <v>3040.3470000000002</v>
      </c>
      <c r="E190" s="51">
        <v>6.2881554154439884E-2</v>
      </c>
      <c r="F190" s="50">
        <v>2224.4690000000001</v>
      </c>
      <c r="G190" s="51">
        <v>6.827855526131589E-2</v>
      </c>
      <c r="H190" s="50">
        <v>1807</v>
      </c>
      <c r="I190" s="51">
        <v>5.4284861228453399E-2</v>
      </c>
      <c r="J190" s="50">
        <v>-775.35800000000017</v>
      </c>
      <c r="K190" s="50">
        <v>-1233.3470000000002</v>
      </c>
      <c r="L190" s="50"/>
      <c r="M190" s="49" t="s">
        <v>1052</v>
      </c>
    </row>
    <row r="191" spans="1:13">
      <c r="A191" s="49" t="s">
        <v>864</v>
      </c>
      <c r="B191" s="50">
        <v>1096.809</v>
      </c>
      <c r="C191" s="51">
        <v>2.2988665189365438E-2</v>
      </c>
      <c r="D191" s="50">
        <v>2642.8090000000002</v>
      </c>
      <c r="E191" s="51">
        <v>5.4659529735698299E-2</v>
      </c>
      <c r="F191" s="50">
        <v>680.27700000000004</v>
      </c>
      <c r="G191" s="51">
        <v>2.088063746336865E-2</v>
      </c>
      <c r="H191" s="50">
        <v>247.084</v>
      </c>
      <c r="I191" s="51">
        <v>7.4227563097792925E-3</v>
      </c>
      <c r="J191" s="50">
        <v>-416.53199999999993</v>
      </c>
      <c r="K191" s="50">
        <v>-2395.7250000000004</v>
      </c>
      <c r="L191" s="50"/>
      <c r="M191" s="49" t="s">
        <v>1053</v>
      </c>
    </row>
    <row r="192" spans="1:13">
      <c r="A192" s="49" t="s">
        <v>865</v>
      </c>
      <c r="B192" s="50" t="s">
        <v>748</v>
      </c>
      <c r="C192" s="51" t="s">
        <v>748</v>
      </c>
      <c r="D192" s="50" t="s">
        <v>748</v>
      </c>
      <c r="E192" s="51" t="s">
        <v>748</v>
      </c>
      <c r="F192" s="50">
        <v>155.55600000000001</v>
      </c>
      <c r="G192" s="51">
        <v>4.774685078654391E-3</v>
      </c>
      <c r="H192" s="50">
        <v>55.796999999999997</v>
      </c>
      <c r="I192" s="51">
        <v>1.6762215838207054E-3</v>
      </c>
      <c r="J192" s="50">
        <v>155.55600000000001</v>
      </c>
      <c r="K192" s="50">
        <v>55.796999999999997</v>
      </c>
      <c r="L192" s="50"/>
      <c r="M192" s="49" t="s">
        <v>1054</v>
      </c>
    </row>
    <row r="193" spans="1:13">
      <c r="A193" s="49" t="s">
        <v>866</v>
      </c>
      <c r="B193" s="50">
        <v>817.37199999999996</v>
      </c>
      <c r="C193" s="51">
        <v>1.7131780686666508E-2</v>
      </c>
      <c r="D193" s="50">
        <v>128.92500000000001</v>
      </c>
      <c r="E193" s="51">
        <v>2.6664733891760255E-3</v>
      </c>
      <c r="F193" s="50">
        <v>8003.375</v>
      </c>
      <c r="G193" s="51">
        <v>0.24565812434991632</v>
      </c>
      <c r="H193" s="50">
        <v>5451.8940000000002</v>
      </c>
      <c r="I193" s="51">
        <v>0.16378268357622455</v>
      </c>
      <c r="J193" s="50">
        <v>7186.0029999999997</v>
      </c>
      <c r="K193" s="50">
        <v>5322.9690000000001</v>
      </c>
      <c r="L193" s="50"/>
      <c r="M193" s="49" t="s">
        <v>1055</v>
      </c>
    </row>
    <row r="194" spans="1:13">
      <c r="A194" s="49" t="s">
        <v>867</v>
      </c>
      <c r="B194" s="50">
        <v>17.378</v>
      </c>
      <c r="C194" s="51">
        <v>3.6423572715102865E-4</v>
      </c>
      <c r="D194" s="50">
        <v>29.916</v>
      </c>
      <c r="E194" s="51">
        <v>6.1873351103812273E-4</v>
      </c>
      <c r="F194" s="50">
        <v>32.448999999999998</v>
      </c>
      <c r="G194" s="51">
        <v>9.959998721827271E-4</v>
      </c>
      <c r="H194" s="50">
        <v>554.99</v>
      </c>
      <c r="I194" s="51">
        <v>1.6672692381394221E-2</v>
      </c>
      <c r="J194" s="50">
        <v>15.070999999999998</v>
      </c>
      <c r="K194" s="50">
        <v>525.07399999999996</v>
      </c>
      <c r="L194" s="50"/>
      <c r="M194" s="49" t="s">
        <v>1056</v>
      </c>
    </row>
    <row r="195" spans="1:13">
      <c r="A195" s="49" t="s">
        <v>868</v>
      </c>
      <c r="B195" s="50">
        <v>22507.421999999999</v>
      </c>
      <c r="C195" s="51">
        <v>0.47174630098199211</v>
      </c>
      <c r="D195" s="50">
        <v>23811.341</v>
      </c>
      <c r="E195" s="51">
        <v>0.49247474994838902</v>
      </c>
      <c r="F195" s="50">
        <v>6976.5190000000002</v>
      </c>
      <c r="G195" s="51">
        <v>0.21413948141022432</v>
      </c>
      <c r="H195" s="50">
        <v>10009.449000000001</v>
      </c>
      <c r="I195" s="51">
        <v>0.30069814606435075</v>
      </c>
      <c r="J195" s="50">
        <v>-15530.902999999998</v>
      </c>
      <c r="K195" s="50">
        <v>-13801.892</v>
      </c>
      <c r="L195" s="50"/>
      <c r="M195" s="49" t="s">
        <v>1057</v>
      </c>
    </row>
    <row r="196" spans="1:13">
      <c r="A196" s="49" t="s">
        <v>869</v>
      </c>
      <c r="B196" s="50">
        <v>82.682000000000002</v>
      </c>
      <c r="C196" s="51">
        <v>1.7329806877834819E-3</v>
      </c>
      <c r="D196" s="50">
        <v>47.734000000000002</v>
      </c>
      <c r="E196" s="51">
        <v>9.8725181895620252E-4</v>
      </c>
      <c r="F196" s="50">
        <v>22.213000000000001</v>
      </c>
      <c r="G196" s="51">
        <v>6.8181284972710786E-4</v>
      </c>
      <c r="H196" s="50">
        <v>100.952</v>
      </c>
      <c r="I196" s="51">
        <v>3.0327422859628269E-3</v>
      </c>
      <c r="J196" s="50">
        <v>-60.469000000000001</v>
      </c>
      <c r="K196" s="50">
        <v>53.217999999999996</v>
      </c>
      <c r="L196" s="50"/>
      <c r="M196" s="49" t="s">
        <v>1058</v>
      </c>
    </row>
    <row r="197" spans="1:13">
      <c r="A197" s="49" t="s">
        <v>870</v>
      </c>
      <c r="B197" s="50">
        <v>1256.769</v>
      </c>
      <c r="C197" s="51">
        <v>2.6341360949238755E-2</v>
      </c>
      <c r="D197" s="50">
        <v>300.78100000000001</v>
      </c>
      <c r="E197" s="51">
        <v>6.2208612175276646E-3</v>
      </c>
      <c r="F197" s="50">
        <v>3665.0740000000001</v>
      </c>
      <c r="G197" s="51">
        <v>0.11249694090850988</v>
      </c>
      <c r="H197" s="50">
        <v>1330.1669999999999</v>
      </c>
      <c r="I197" s="51">
        <v>3.9960116771260747E-2</v>
      </c>
      <c r="J197" s="50">
        <v>2408.3050000000003</v>
      </c>
      <c r="K197" s="50">
        <v>1029.386</v>
      </c>
      <c r="L197" s="50"/>
      <c r="M197" s="49" t="s">
        <v>1059</v>
      </c>
    </row>
    <row r="198" spans="1:13">
      <c r="A198" s="49" t="s">
        <v>871</v>
      </c>
      <c r="B198" s="50">
        <v>6353.0450000000001</v>
      </c>
      <c r="C198" s="51">
        <v>0.13315720826321825</v>
      </c>
      <c r="D198" s="50">
        <v>7139.9560000000001</v>
      </c>
      <c r="E198" s="51">
        <v>0.14767114736387588</v>
      </c>
      <c r="F198" s="50">
        <v>2037.1559999999999</v>
      </c>
      <c r="G198" s="51">
        <v>6.2529110777413049E-2</v>
      </c>
      <c r="H198" s="50">
        <v>1733.0319999999999</v>
      </c>
      <c r="I198" s="51">
        <v>5.2062756848073641E-2</v>
      </c>
      <c r="J198" s="50">
        <v>-4315.8890000000001</v>
      </c>
      <c r="K198" s="50">
        <v>-5406.924</v>
      </c>
      <c r="L198" s="50"/>
      <c r="M198" s="49" t="s">
        <v>1060</v>
      </c>
    </row>
    <row r="199" spans="1:13">
      <c r="A199" s="49" t="s">
        <v>872</v>
      </c>
      <c r="B199" s="50">
        <v>40454.680999999997</v>
      </c>
      <c r="C199" s="51">
        <v>0.84791346246391419</v>
      </c>
      <c r="D199" s="50">
        <v>46608.552000000003</v>
      </c>
      <c r="E199" s="51">
        <v>0.96397489715747153</v>
      </c>
      <c r="F199" s="50">
        <v>5681.8459999999995</v>
      </c>
      <c r="G199" s="51">
        <v>0.17440037874085304</v>
      </c>
      <c r="H199" s="50">
        <v>7557.1239999999998</v>
      </c>
      <c r="I199" s="51">
        <v>0.22702680001450729</v>
      </c>
      <c r="J199" s="50">
        <v>-34772.834999999999</v>
      </c>
      <c r="K199" s="50">
        <v>-39051.428</v>
      </c>
      <c r="L199" s="50"/>
      <c r="M199" s="49" t="s">
        <v>1061</v>
      </c>
    </row>
    <row r="200" spans="1:13">
      <c r="A200" s="49" t="s">
        <v>873</v>
      </c>
      <c r="B200" s="50">
        <v>2.4260000000000002</v>
      </c>
      <c r="C200" s="51">
        <v>5.0847961449441569E-5</v>
      </c>
      <c r="D200" s="50" t="s">
        <v>748</v>
      </c>
      <c r="E200" s="51" t="s">
        <v>748</v>
      </c>
      <c r="F200" s="50">
        <v>2778.5210000000002</v>
      </c>
      <c r="G200" s="51">
        <v>8.5284802639743099E-2</v>
      </c>
      <c r="H200" s="50">
        <v>2270.5529999999999</v>
      </c>
      <c r="I200" s="51">
        <v>6.8210655515688182E-2</v>
      </c>
      <c r="J200" s="50">
        <v>2776.0950000000003</v>
      </c>
      <c r="K200" s="50">
        <v>2270.5529999999999</v>
      </c>
      <c r="L200" s="50"/>
      <c r="M200" s="49" t="s">
        <v>1062</v>
      </c>
    </row>
    <row r="201" spans="1:13">
      <c r="A201" s="49" t="s">
        <v>874</v>
      </c>
      <c r="B201" s="50">
        <v>56668.406000000003</v>
      </c>
      <c r="C201" s="51">
        <v>1.1877464648348324</v>
      </c>
      <c r="D201" s="50">
        <v>6876.6080000000002</v>
      </c>
      <c r="E201" s="51">
        <v>0.14222448896486306</v>
      </c>
      <c r="F201" s="50">
        <v>6731.18</v>
      </c>
      <c r="G201" s="51">
        <v>0.20660896852411262</v>
      </c>
      <c r="H201" s="50">
        <v>7946.9539999999997</v>
      </c>
      <c r="I201" s="51">
        <v>0.23873785007133522</v>
      </c>
      <c r="J201" s="50">
        <v>-49937.226000000002</v>
      </c>
      <c r="K201" s="50">
        <v>1070.3459999999995</v>
      </c>
      <c r="L201" s="50"/>
      <c r="M201" s="49" t="s">
        <v>1063</v>
      </c>
    </row>
    <row r="202" spans="1:13">
      <c r="A202" s="49" t="s">
        <v>725</v>
      </c>
      <c r="B202" s="50">
        <v>225359.53400000001</v>
      </c>
      <c r="C202" s="51">
        <v>4.7234430738236259</v>
      </c>
      <c r="D202" s="50">
        <v>129244.895</v>
      </c>
      <c r="E202" s="51">
        <v>2.6730895730412993</v>
      </c>
      <c r="F202" s="50">
        <v>26085.419000000002</v>
      </c>
      <c r="G202" s="51">
        <v>0.80067410366522507</v>
      </c>
      <c r="H202" s="50">
        <v>24639.573</v>
      </c>
      <c r="I202" s="51">
        <v>0.74020796958126589</v>
      </c>
      <c r="J202" s="50">
        <v>-199274.11500000002</v>
      </c>
      <c r="K202" s="50">
        <v>-104605.322</v>
      </c>
      <c r="L202" s="50"/>
      <c r="M202" s="49" t="s">
        <v>919</v>
      </c>
    </row>
    <row r="203" spans="1:13">
      <c r="A203" s="49" t="s">
        <v>875</v>
      </c>
      <c r="B203" s="50">
        <v>14429.257</v>
      </c>
      <c r="C203" s="51">
        <v>0.30243128758453619</v>
      </c>
      <c r="D203" s="50">
        <v>15703.832</v>
      </c>
      <c r="E203" s="51">
        <v>0.32479232217251053</v>
      </c>
      <c r="F203" s="50">
        <v>22848.891</v>
      </c>
      <c r="G203" s="51">
        <v>0.70133108926367738</v>
      </c>
      <c r="H203" s="50">
        <v>20976.749</v>
      </c>
      <c r="I203" s="51">
        <v>0.63017150442119474</v>
      </c>
      <c r="J203" s="50">
        <v>8419.634</v>
      </c>
      <c r="K203" s="50">
        <v>5272.9169999999995</v>
      </c>
      <c r="L203" s="50"/>
      <c r="M203" s="49" t="s">
        <v>1064</v>
      </c>
    </row>
    <row r="204" spans="1:13">
      <c r="A204" s="49" t="s">
        <v>876</v>
      </c>
      <c r="B204" s="50">
        <v>75.599999999999994</v>
      </c>
      <c r="C204" s="51">
        <v>1.5845448827608334E-3</v>
      </c>
      <c r="D204" s="50">
        <v>430.83</v>
      </c>
      <c r="E204" s="51">
        <v>8.9105815804437216E-3</v>
      </c>
      <c r="F204" s="50">
        <v>4456.2910000000002</v>
      </c>
      <c r="G204" s="51">
        <v>0.13678280583096669</v>
      </c>
      <c r="H204" s="50">
        <v>2750.5990000000002</v>
      </c>
      <c r="I204" s="51">
        <v>8.2631923082525024E-2</v>
      </c>
      <c r="J204" s="50">
        <v>4380.6909999999998</v>
      </c>
      <c r="K204" s="50">
        <v>2319.7690000000002</v>
      </c>
      <c r="L204" s="50"/>
      <c r="M204" s="49" t="s">
        <v>1065</v>
      </c>
    </row>
    <row r="205" spans="1:13">
      <c r="A205" s="49" t="s">
        <v>877</v>
      </c>
      <c r="B205" s="50">
        <v>44077.713000000003</v>
      </c>
      <c r="C205" s="51">
        <v>0.9238507219305645</v>
      </c>
      <c r="D205" s="50">
        <v>46162.214</v>
      </c>
      <c r="E205" s="51">
        <v>0.95474357352297057</v>
      </c>
      <c r="F205" s="50">
        <v>6635.95</v>
      </c>
      <c r="G205" s="51">
        <v>0.20368594877533883</v>
      </c>
      <c r="H205" s="50">
        <v>6654.0140000000001</v>
      </c>
      <c r="I205" s="51">
        <v>0.19989608555738028</v>
      </c>
      <c r="J205" s="50">
        <v>-37441.763000000006</v>
      </c>
      <c r="K205" s="50">
        <v>-39508.199999999997</v>
      </c>
      <c r="L205" s="50"/>
      <c r="M205" s="49" t="s">
        <v>1066</v>
      </c>
    </row>
    <row r="206" spans="1:13">
      <c r="A206" s="49" t="s">
        <v>878</v>
      </c>
      <c r="B206" s="50">
        <v>432.42500000000001</v>
      </c>
      <c r="C206" s="51">
        <v>9.0634500122731936E-3</v>
      </c>
      <c r="D206" s="50">
        <v>211.04</v>
      </c>
      <c r="E206" s="51">
        <v>4.3648054609401465E-3</v>
      </c>
      <c r="F206" s="50">
        <v>1007.7430000000001</v>
      </c>
      <c r="G206" s="51">
        <v>3.0931982470739874E-2</v>
      </c>
      <c r="H206" s="50">
        <v>1007.9589999999999</v>
      </c>
      <c r="I206" s="51">
        <v>3.0280528189801141E-2</v>
      </c>
      <c r="J206" s="50">
        <v>575.31799999999998</v>
      </c>
      <c r="K206" s="50">
        <v>796.91899999999998</v>
      </c>
      <c r="L206" s="50"/>
      <c r="M206" s="49" t="s">
        <v>1067</v>
      </c>
    </row>
    <row r="207" spans="1:13">
      <c r="A207" s="49" t="s">
        <v>879</v>
      </c>
      <c r="B207" s="50">
        <v>1079.6300000000001</v>
      </c>
      <c r="C207" s="51">
        <v>2.2628600420305279E-2</v>
      </c>
      <c r="D207" s="50">
        <v>416.81400000000002</v>
      </c>
      <c r="E207" s="51">
        <v>8.6206976089665769E-3</v>
      </c>
      <c r="F207" s="50" t="s">
        <v>723</v>
      </c>
      <c r="G207" s="51" t="s">
        <v>748</v>
      </c>
      <c r="H207" s="50">
        <v>1635.809</v>
      </c>
      <c r="I207" s="51">
        <v>4.9142039048840694E-2</v>
      </c>
      <c r="J207" s="50">
        <v>-1079.625</v>
      </c>
      <c r="K207" s="50">
        <v>1218.9949999999999</v>
      </c>
      <c r="L207" s="50"/>
      <c r="M207" s="49" t="s">
        <v>1068</v>
      </c>
    </row>
    <row r="208" spans="1:13">
      <c r="A208" s="49" t="s">
        <v>880</v>
      </c>
      <c r="B208" s="50">
        <v>84146.05</v>
      </c>
      <c r="C208" s="51">
        <v>1.7636665731750958</v>
      </c>
      <c r="D208" s="50">
        <v>131012.91499999999</v>
      </c>
      <c r="E208" s="51">
        <v>2.7096564008988211</v>
      </c>
      <c r="F208" s="50">
        <v>45092.95</v>
      </c>
      <c r="G208" s="51">
        <v>1.3840972737632011</v>
      </c>
      <c r="H208" s="50">
        <v>55427.826999999997</v>
      </c>
      <c r="I208" s="51">
        <v>1.6651310995515898</v>
      </c>
      <c r="J208" s="50">
        <v>-39053.100000000006</v>
      </c>
      <c r="K208" s="50">
        <v>-75585.087999999989</v>
      </c>
      <c r="L208" s="50"/>
      <c r="M208" s="49" t="s">
        <v>1069</v>
      </c>
    </row>
    <row r="209" spans="1:13">
      <c r="A209" s="49" t="s">
        <v>881</v>
      </c>
      <c r="B209" s="50">
        <v>89.369</v>
      </c>
      <c r="C209" s="51">
        <v>1.8731374553895891E-3</v>
      </c>
      <c r="D209" s="50">
        <v>967.18700000000001</v>
      </c>
      <c r="E209" s="51">
        <v>2.000371066788437E-2</v>
      </c>
      <c r="F209" s="50">
        <v>590.12800000000004</v>
      </c>
      <c r="G209" s="51">
        <v>1.811357553611663E-2</v>
      </c>
      <c r="H209" s="50">
        <v>233.274</v>
      </c>
      <c r="I209" s="51">
        <v>7.0078841827372661E-3</v>
      </c>
      <c r="J209" s="50">
        <v>500.75900000000001</v>
      </c>
      <c r="K209" s="50">
        <v>-733.91300000000001</v>
      </c>
      <c r="L209" s="50"/>
      <c r="M209" s="49" t="s">
        <v>1070</v>
      </c>
    </row>
    <row r="210" spans="1:13">
      <c r="A210" s="49" t="s">
        <v>882</v>
      </c>
      <c r="B210" s="50">
        <v>82445.839000000007</v>
      </c>
      <c r="C210" s="51">
        <v>1.7280308504282218</v>
      </c>
      <c r="D210" s="50">
        <v>86769.106</v>
      </c>
      <c r="E210" s="51">
        <v>1.7945899720891512</v>
      </c>
      <c r="F210" s="50">
        <v>7915.3130000000001</v>
      </c>
      <c r="G210" s="51">
        <v>0.24295512146094733</v>
      </c>
      <c r="H210" s="50">
        <v>5921.3010000000004</v>
      </c>
      <c r="I210" s="51">
        <v>0.17788434038566819</v>
      </c>
      <c r="J210" s="50">
        <v>-74530.526000000013</v>
      </c>
      <c r="K210" s="50">
        <v>-80847.804999999993</v>
      </c>
      <c r="L210" s="50"/>
      <c r="M210" s="49" t="s">
        <v>1071</v>
      </c>
    </row>
    <row r="211" spans="1:13">
      <c r="A211" s="49" t="s">
        <v>883</v>
      </c>
      <c r="B211" s="50">
        <v>42.398000000000003</v>
      </c>
      <c r="C211" s="51">
        <v>8.8864462882663785E-4</v>
      </c>
      <c r="D211" s="50">
        <v>218.61500000000001</v>
      </c>
      <c r="E211" s="51">
        <v>4.5214743453536304E-3</v>
      </c>
      <c r="F211" s="50">
        <v>1467.1679999999999</v>
      </c>
      <c r="G211" s="51">
        <v>4.503371877316982E-2</v>
      </c>
      <c r="H211" s="50">
        <v>775.62300000000005</v>
      </c>
      <c r="I211" s="51">
        <v>2.3300822866960003E-2</v>
      </c>
      <c r="J211" s="50">
        <v>1424.77</v>
      </c>
      <c r="K211" s="50">
        <v>557.00800000000004</v>
      </c>
      <c r="L211" s="50"/>
      <c r="M211" s="49" t="s">
        <v>1072</v>
      </c>
    </row>
    <row r="212" spans="1:13">
      <c r="A212" s="49" t="s">
        <v>884</v>
      </c>
      <c r="B212" s="50">
        <v>10538.771999999999</v>
      </c>
      <c r="C212" s="51">
        <v>0.2208883233225285</v>
      </c>
      <c r="D212" s="50">
        <v>8636.3329999999987</v>
      </c>
      <c r="E212" s="51">
        <v>0.17861975663806667</v>
      </c>
      <c r="F212" s="50">
        <v>37838.585999999996</v>
      </c>
      <c r="G212" s="51">
        <v>1.1614295300186488</v>
      </c>
      <c r="H212" s="50">
        <v>34968.095999999998</v>
      </c>
      <c r="I212" s="51">
        <v>1.0504915543902804</v>
      </c>
      <c r="J212" s="50">
        <v>27299.813999999998</v>
      </c>
      <c r="K212" s="50">
        <v>26331.762999999999</v>
      </c>
      <c r="L212" s="50"/>
      <c r="M212" s="49" t="s">
        <v>1073</v>
      </c>
    </row>
    <row r="213" spans="1:13">
      <c r="A213" s="49" t="s">
        <v>885</v>
      </c>
      <c r="B213" s="50">
        <v>3395.1869999999999</v>
      </c>
      <c r="C213" s="51">
        <v>7.116172204849347E-2</v>
      </c>
      <c r="D213" s="50">
        <v>4074.692</v>
      </c>
      <c r="E213" s="51">
        <v>8.4274250820930277E-2</v>
      </c>
      <c r="F213" s="50">
        <v>31946.087</v>
      </c>
      <c r="G213" s="51">
        <v>0.98056330144960668</v>
      </c>
      <c r="H213" s="50">
        <v>28420.690999999999</v>
      </c>
      <c r="I213" s="51">
        <v>0.85379815547966498</v>
      </c>
      <c r="J213" s="50">
        <v>28550.9</v>
      </c>
      <c r="K213" s="50">
        <v>24345.999</v>
      </c>
      <c r="L213" s="50"/>
      <c r="M213" s="49" t="s">
        <v>1074</v>
      </c>
    </row>
    <row r="214" spans="1:13">
      <c r="A214" s="49" t="s">
        <v>886</v>
      </c>
      <c r="B214" s="50" t="s">
        <v>748</v>
      </c>
      <c r="C214" s="51" t="s">
        <v>748</v>
      </c>
      <c r="D214" s="50" t="s">
        <v>748</v>
      </c>
      <c r="E214" s="51" t="s">
        <v>748</v>
      </c>
      <c r="F214" s="50">
        <v>582.73299999999995</v>
      </c>
      <c r="G214" s="51">
        <v>1.7886591066493797E-2</v>
      </c>
      <c r="H214" s="50">
        <v>1103.3789999999999</v>
      </c>
      <c r="I214" s="51">
        <v>3.3147081293519474E-2</v>
      </c>
      <c r="J214" s="50">
        <v>582.73299999999995</v>
      </c>
      <c r="K214" s="50">
        <v>1103.3789999999999</v>
      </c>
      <c r="L214" s="50"/>
      <c r="M214" s="49" t="s">
        <v>1075</v>
      </c>
    </row>
    <row r="215" spans="1:13">
      <c r="A215" s="49" t="s">
        <v>887</v>
      </c>
      <c r="B215" s="50" t="s">
        <v>748</v>
      </c>
      <c r="C215" s="51" t="s">
        <v>748</v>
      </c>
      <c r="D215" s="50" t="s">
        <v>748</v>
      </c>
      <c r="E215" s="51" t="s">
        <v>748</v>
      </c>
      <c r="F215" s="50">
        <v>0.52200000000000002</v>
      </c>
      <c r="G215" s="51">
        <v>1.602243314984695E-5</v>
      </c>
      <c r="H215" s="50" t="s">
        <v>748</v>
      </c>
      <c r="I215" s="51" t="s">
        <v>748</v>
      </c>
      <c r="J215" s="50">
        <v>0.52200000000000002</v>
      </c>
      <c r="K215" s="50" t="s">
        <v>748</v>
      </c>
      <c r="L215" s="50"/>
      <c r="M215" s="49" t="s">
        <v>1076</v>
      </c>
    </row>
    <row r="216" spans="1:13">
      <c r="A216" s="49" t="s">
        <v>888</v>
      </c>
      <c r="B216" s="50" t="s">
        <v>748</v>
      </c>
      <c r="C216" s="51" t="s">
        <v>748</v>
      </c>
      <c r="D216" s="50" t="s">
        <v>748</v>
      </c>
      <c r="E216" s="51" t="s">
        <v>748</v>
      </c>
      <c r="F216" s="50">
        <v>9.375</v>
      </c>
      <c r="G216" s="51">
        <v>2.8775921605328573E-4</v>
      </c>
      <c r="H216" s="50">
        <v>51.526000000000003</v>
      </c>
      <c r="I216" s="51">
        <v>1.5479146428651303E-3</v>
      </c>
      <c r="J216" s="50">
        <v>9.375</v>
      </c>
      <c r="K216" s="50">
        <v>51.526000000000003</v>
      </c>
      <c r="L216" s="50"/>
      <c r="M216" s="49" t="s">
        <v>1077</v>
      </c>
    </row>
    <row r="217" spans="1:13">
      <c r="A217" s="49" t="s">
        <v>889</v>
      </c>
      <c r="B217" s="50" t="s">
        <v>748</v>
      </c>
      <c r="C217" s="51" t="s">
        <v>748</v>
      </c>
      <c r="D217" s="50">
        <v>1</v>
      </c>
      <c r="E217" s="51">
        <v>2.0682360978677725E-5</v>
      </c>
      <c r="F217" s="50">
        <v>121.313</v>
      </c>
      <c r="G217" s="51">
        <v>3.7236196028877073E-3</v>
      </c>
      <c r="H217" s="50" t="s">
        <v>748</v>
      </c>
      <c r="I217" s="51" t="s">
        <v>748</v>
      </c>
      <c r="J217" s="50">
        <v>121.313</v>
      </c>
      <c r="K217" s="50">
        <v>-1</v>
      </c>
      <c r="L217" s="50"/>
      <c r="M217" s="49" t="s">
        <v>1078</v>
      </c>
    </row>
    <row r="218" spans="1:13">
      <c r="A218" s="49" t="s">
        <v>890</v>
      </c>
      <c r="B218" s="50" t="s">
        <v>748</v>
      </c>
      <c r="C218" s="51" t="s">
        <v>748</v>
      </c>
      <c r="D218" s="50" t="s">
        <v>748</v>
      </c>
      <c r="E218" s="51" t="s">
        <v>748</v>
      </c>
      <c r="F218" s="50" t="s">
        <v>723</v>
      </c>
      <c r="G218" s="51" t="s">
        <v>748</v>
      </c>
      <c r="H218" s="50" t="s">
        <v>748</v>
      </c>
      <c r="I218" s="51" t="s">
        <v>748</v>
      </c>
      <c r="J218" s="50" t="s">
        <v>723</v>
      </c>
      <c r="K218" s="50" t="s">
        <v>748</v>
      </c>
      <c r="L218" s="50"/>
      <c r="M218" s="49" t="s">
        <v>1079</v>
      </c>
    </row>
    <row r="219" spans="1:13">
      <c r="A219" s="49" t="s">
        <v>891</v>
      </c>
      <c r="B219" s="50" t="s">
        <v>723</v>
      </c>
      <c r="C219" s="51" t="s">
        <v>748</v>
      </c>
      <c r="D219" s="50" t="s">
        <v>748</v>
      </c>
      <c r="E219" s="51" t="s">
        <v>748</v>
      </c>
      <c r="F219" s="50">
        <v>413.68200000000002</v>
      </c>
      <c r="G219" s="51">
        <v>1.269768618830457E-2</v>
      </c>
      <c r="H219" s="50">
        <v>393.67899999999997</v>
      </c>
      <c r="I219" s="51">
        <v>1.1826679514973053E-2</v>
      </c>
      <c r="J219" s="50">
        <v>413.33199999999999</v>
      </c>
      <c r="K219" s="50">
        <v>393.67899999999997</v>
      </c>
      <c r="L219" s="50"/>
      <c r="M219" s="49" t="s">
        <v>1080</v>
      </c>
    </row>
    <row r="220" spans="1:13">
      <c r="A220" s="49" t="s">
        <v>892</v>
      </c>
      <c r="B220" s="50">
        <v>5838.4859999999999</v>
      </c>
      <c r="C220" s="51">
        <v>0.12237226341760274</v>
      </c>
      <c r="D220" s="50">
        <v>4490.8689999999997</v>
      </c>
      <c r="E220" s="51">
        <v>9.288177376595344E-2</v>
      </c>
      <c r="F220" s="50">
        <v>4366.8580000000002</v>
      </c>
      <c r="G220" s="51">
        <v>0.13403772103424205</v>
      </c>
      <c r="H220" s="50">
        <v>4350.7269999999999</v>
      </c>
      <c r="I220" s="51">
        <v>0.13070205392246009</v>
      </c>
      <c r="J220" s="50">
        <v>-1471.6279999999997</v>
      </c>
      <c r="K220" s="50">
        <v>-140.14199999999983</v>
      </c>
      <c r="L220" s="50"/>
      <c r="M220" s="49" t="s">
        <v>1081</v>
      </c>
    </row>
    <row r="221" spans="1:13">
      <c r="A221" s="49" t="s">
        <v>893</v>
      </c>
      <c r="B221" s="50" t="s">
        <v>748</v>
      </c>
      <c r="C221" s="51" t="s">
        <v>748</v>
      </c>
      <c r="D221" s="50">
        <v>0.64</v>
      </c>
      <c r="E221" s="51">
        <v>1.3236711026353743E-5</v>
      </c>
      <c r="F221" s="50">
        <v>397.66500000000002</v>
      </c>
      <c r="G221" s="51">
        <v>1.2206055322861854E-2</v>
      </c>
      <c r="H221" s="50">
        <v>616.35799999999995</v>
      </c>
      <c r="I221" s="51">
        <v>1.8516274763169385E-2</v>
      </c>
      <c r="J221" s="50">
        <v>397.66500000000002</v>
      </c>
      <c r="K221" s="50">
        <v>615.71799999999996</v>
      </c>
      <c r="L221" s="50"/>
      <c r="M221" s="49" t="s">
        <v>1082</v>
      </c>
    </row>
    <row r="222" spans="1:13">
      <c r="A222" s="49" t="s">
        <v>894</v>
      </c>
      <c r="B222" s="50">
        <v>1304.749</v>
      </c>
      <c r="C222" s="51">
        <v>2.734700200049358E-2</v>
      </c>
      <c r="D222" s="50">
        <v>66.954999999999998</v>
      </c>
      <c r="E222" s="51">
        <v>1.3847874793273668E-3</v>
      </c>
      <c r="F222" s="50" t="s">
        <v>723</v>
      </c>
      <c r="G222" s="51" t="s">
        <v>748</v>
      </c>
      <c r="H222" s="50">
        <v>19.433</v>
      </c>
      <c r="I222" s="51">
        <v>5.8379507927644437E-4</v>
      </c>
      <c r="J222" s="50">
        <v>-1304.6000000000001</v>
      </c>
      <c r="K222" s="50">
        <v>-47.521999999999998</v>
      </c>
      <c r="L222" s="50"/>
      <c r="M222" s="49" t="s">
        <v>1083</v>
      </c>
    </row>
    <row r="223" spans="1:13">
      <c r="A223" s="49" t="s">
        <v>895</v>
      </c>
      <c r="B223" s="50" t="s">
        <v>748</v>
      </c>
      <c r="C223" s="51" t="s">
        <v>748</v>
      </c>
      <c r="D223" s="50" t="s">
        <v>748</v>
      </c>
      <c r="E223" s="51" t="s">
        <v>748</v>
      </c>
      <c r="F223" s="50" t="s">
        <v>748</v>
      </c>
      <c r="G223" s="51" t="s">
        <v>748</v>
      </c>
      <c r="H223" s="50" t="s">
        <v>723</v>
      </c>
      <c r="I223" s="51" t="s">
        <v>748</v>
      </c>
      <c r="J223" s="50" t="s">
        <v>748</v>
      </c>
      <c r="K223" s="50" t="s">
        <v>723</v>
      </c>
      <c r="L223" s="50"/>
      <c r="M223" s="49" t="s">
        <v>1084</v>
      </c>
    </row>
    <row r="224" spans="1:13">
      <c r="A224" s="49" t="s">
        <v>896</v>
      </c>
      <c r="B224" s="50" t="s">
        <v>748</v>
      </c>
      <c r="C224" s="51" t="s">
        <v>748</v>
      </c>
      <c r="D224" s="50">
        <v>2.177</v>
      </c>
      <c r="E224" s="51">
        <v>4.50254998505814E-5</v>
      </c>
      <c r="F224" s="50" t="s">
        <v>723</v>
      </c>
      <c r="G224" s="51" t="s">
        <v>748</v>
      </c>
      <c r="H224" s="50" t="s">
        <v>723</v>
      </c>
      <c r="I224" s="51" t="s">
        <v>748</v>
      </c>
      <c r="J224" s="50" t="s">
        <v>723</v>
      </c>
      <c r="K224" s="50">
        <v>-2.069</v>
      </c>
      <c r="L224" s="50"/>
      <c r="M224" s="49" t="s">
        <v>1085</v>
      </c>
    </row>
    <row r="225" spans="1:13">
      <c r="A225" s="49" t="s">
        <v>897</v>
      </c>
      <c r="B225" s="50" t="s">
        <v>748</v>
      </c>
      <c r="C225" s="51" t="s">
        <v>748</v>
      </c>
      <c r="D225" s="50" t="s">
        <v>748</v>
      </c>
      <c r="E225" s="51" t="s">
        <v>748</v>
      </c>
      <c r="F225" s="50" t="s">
        <v>748</v>
      </c>
      <c r="G225" s="51" t="s">
        <v>748</v>
      </c>
      <c r="H225" s="50">
        <v>12.122</v>
      </c>
      <c r="I225" s="51">
        <v>3.6416219580039414E-4</v>
      </c>
      <c r="J225" s="50" t="s">
        <v>748</v>
      </c>
      <c r="K225" s="50">
        <v>12.122</v>
      </c>
      <c r="L225" s="50"/>
      <c r="M225" s="49" t="s">
        <v>1086</v>
      </c>
    </row>
    <row r="226" spans="1:13">
      <c r="A226" s="49" t="s">
        <v>898</v>
      </c>
      <c r="B226" s="50">
        <v>279.61200000000002</v>
      </c>
      <c r="C226" s="51">
        <v>5.8605524306682829E-3</v>
      </c>
      <c r="D226" s="50">
        <v>3303.665</v>
      </c>
      <c r="E226" s="51">
        <v>6.8327592082623345E-2</v>
      </c>
      <c r="F226" s="50">
        <v>152031.86600000001</v>
      </c>
      <c r="G226" s="51">
        <v>4.6665141946963393</v>
      </c>
      <c r="H226" s="50">
        <v>157931.52599999998</v>
      </c>
      <c r="I226" s="51">
        <v>4.7444886400154287</v>
      </c>
      <c r="J226" s="50">
        <v>151752.25400000002</v>
      </c>
      <c r="K226" s="50">
        <v>154627.86099999998</v>
      </c>
      <c r="L226" s="50"/>
      <c r="M226" s="49" t="s">
        <v>1087</v>
      </c>
    </row>
    <row r="227" spans="1:13">
      <c r="A227" s="49" t="s">
        <v>899</v>
      </c>
      <c r="B227" s="50" t="s">
        <v>748</v>
      </c>
      <c r="C227" s="51" t="s">
        <v>748</v>
      </c>
      <c r="D227" s="50" t="s">
        <v>748</v>
      </c>
      <c r="E227" s="51" t="s">
        <v>748</v>
      </c>
      <c r="F227" s="50">
        <v>147660.42000000001</v>
      </c>
      <c r="G227" s="51">
        <v>4.5323356481385506</v>
      </c>
      <c r="H227" s="50">
        <v>152742.67499999999</v>
      </c>
      <c r="I227" s="51">
        <v>4.5886081439057884</v>
      </c>
      <c r="J227" s="50">
        <v>147660.42000000001</v>
      </c>
      <c r="K227" s="50">
        <v>152742.67499999999</v>
      </c>
      <c r="L227" s="50"/>
      <c r="M227" s="49" t="s">
        <v>1088</v>
      </c>
    </row>
    <row r="228" spans="1:13">
      <c r="A228" s="49" t="s">
        <v>900</v>
      </c>
      <c r="B228" s="50">
        <v>279.61200000000002</v>
      </c>
      <c r="C228" s="51">
        <v>5.8605524306682829E-3</v>
      </c>
      <c r="D228" s="50">
        <v>3303.665</v>
      </c>
      <c r="E228" s="51">
        <v>6.8327592082623345E-2</v>
      </c>
      <c r="F228" s="50">
        <v>4371.4459999999999</v>
      </c>
      <c r="G228" s="51">
        <v>0.13417854655778896</v>
      </c>
      <c r="H228" s="50">
        <v>5188.8509999999997</v>
      </c>
      <c r="I228" s="51">
        <v>0.15588049610964122</v>
      </c>
      <c r="J228" s="50">
        <v>4091.8339999999998</v>
      </c>
      <c r="K228" s="50">
        <v>1885.1859999999997</v>
      </c>
      <c r="L228" s="50"/>
      <c r="M228" s="49" t="s">
        <v>1089</v>
      </c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5"/>
  <sheetViews>
    <sheetView showGridLines="0" topLeftCell="A2" workbookViewId="0">
      <selection activeCell="A2" sqref="A2:F2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79" t="s">
        <v>1</v>
      </c>
      <c r="B2" s="280"/>
      <c r="C2" s="280"/>
      <c r="D2" s="280"/>
      <c r="E2" s="280"/>
      <c r="F2" s="281"/>
    </row>
    <row r="3" spans="1:9" ht="18" customHeight="1" thickBot="1">
      <c r="A3" s="279" t="s">
        <v>2</v>
      </c>
      <c r="B3" s="281"/>
      <c r="C3" s="279" t="s">
        <v>2</v>
      </c>
      <c r="D3" s="281"/>
      <c r="E3" s="279" t="s">
        <v>2</v>
      </c>
      <c r="F3" s="281"/>
      <c r="H3" s="220" t="s">
        <v>191</v>
      </c>
      <c r="I3" s="220"/>
    </row>
    <row r="4" spans="1:9" ht="18" customHeight="1" thickBot="1">
      <c r="A4" s="99" t="s">
        <v>3</v>
      </c>
      <c r="B4" s="99" t="s">
        <v>4</v>
      </c>
      <c r="C4" s="99" t="s">
        <v>3</v>
      </c>
      <c r="D4" s="99" t="s">
        <v>4</v>
      </c>
      <c r="E4" s="99" t="s">
        <v>3</v>
      </c>
      <c r="F4" s="99" t="s">
        <v>4</v>
      </c>
    </row>
    <row r="5" spans="1:9" ht="9.75" customHeight="1">
      <c r="A5" s="3" t="s">
        <v>5</v>
      </c>
      <c r="B5" s="4" t="s">
        <v>6</v>
      </c>
      <c r="C5" s="5">
        <v>35</v>
      </c>
      <c r="D5" s="6" t="s">
        <v>314</v>
      </c>
      <c r="E5" s="5">
        <v>67</v>
      </c>
      <c r="F5" s="6" t="s">
        <v>7</v>
      </c>
    </row>
    <row r="6" spans="1:9" ht="9.75" customHeight="1">
      <c r="A6" s="3" t="s">
        <v>8</v>
      </c>
      <c r="B6" s="7" t="s">
        <v>9</v>
      </c>
      <c r="C6" s="5"/>
      <c r="D6" s="6" t="s">
        <v>10</v>
      </c>
      <c r="E6" s="5"/>
      <c r="F6" s="6" t="s">
        <v>11</v>
      </c>
    </row>
    <row r="7" spans="1:9" ht="9.75" customHeight="1">
      <c r="A7" s="3" t="s">
        <v>12</v>
      </c>
      <c r="B7" s="4" t="s">
        <v>13</v>
      </c>
      <c r="C7" s="5">
        <v>36</v>
      </c>
      <c r="D7" s="6" t="s">
        <v>14</v>
      </c>
      <c r="E7" s="5">
        <v>68</v>
      </c>
      <c r="F7" s="6" t="s">
        <v>15</v>
      </c>
    </row>
    <row r="8" spans="1:9" ht="9.75" customHeight="1">
      <c r="A8" s="3" t="s">
        <v>16</v>
      </c>
      <c r="B8" s="7" t="s">
        <v>17</v>
      </c>
      <c r="C8" s="5"/>
      <c r="D8" s="6" t="s">
        <v>18</v>
      </c>
      <c r="E8" s="5"/>
      <c r="F8" s="6" t="s">
        <v>19</v>
      </c>
    </row>
    <row r="9" spans="1:9" ht="9.75" customHeight="1">
      <c r="A9" s="3"/>
      <c r="B9" s="4" t="s">
        <v>20</v>
      </c>
      <c r="C9" s="5">
        <v>37</v>
      </c>
      <c r="D9" s="6" t="s">
        <v>21</v>
      </c>
      <c r="E9" s="5">
        <v>69</v>
      </c>
      <c r="F9" s="6" t="s">
        <v>22</v>
      </c>
    </row>
    <row r="10" spans="1:9" ht="9.75" customHeight="1">
      <c r="A10" s="3" t="s">
        <v>23</v>
      </c>
      <c r="B10" s="7" t="s">
        <v>24</v>
      </c>
      <c r="C10" s="5"/>
      <c r="D10" s="6" t="s">
        <v>25</v>
      </c>
      <c r="E10" s="5">
        <v>70</v>
      </c>
      <c r="F10" s="6" t="s">
        <v>26</v>
      </c>
    </row>
    <row r="11" spans="1:9" ht="9.75" customHeight="1">
      <c r="A11" s="3" t="s">
        <v>27</v>
      </c>
      <c r="B11" s="7" t="s">
        <v>28</v>
      </c>
      <c r="C11" s="5">
        <v>38</v>
      </c>
      <c r="D11" s="6" t="s">
        <v>29</v>
      </c>
      <c r="E11" s="5">
        <v>71</v>
      </c>
      <c r="F11" s="6" t="s">
        <v>30</v>
      </c>
    </row>
    <row r="12" spans="1:9" ht="9.75" customHeight="1">
      <c r="A12" s="3"/>
      <c r="B12" s="7" t="s">
        <v>31</v>
      </c>
      <c r="C12" s="5">
        <v>39</v>
      </c>
      <c r="D12" s="6" t="s">
        <v>32</v>
      </c>
      <c r="E12" s="5"/>
      <c r="F12" s="6" t="s">
        <v>33</v>
      </c>
    </row>
    <row r="13" spans="1:9" ht="9.75" customHeight="1">
      <c r="A13" s="3" t="s">
        <v>34</v>
      </c>
      <c r="B13" s="7" t="s">
        <v>35</v>
      </c>
      <c r="C13" s="5">
        <v>40</v>
      </c>
      <c r="D13" s="6" t="s">
        <v>36</v>
      </c>
      <c r="E13" s="5">
        <v>72</v>
      </c>
      <c r="F13" s="6" t="s">
        <v>37</v>
      </c>
    </row>
    <row r="14" spans="1:9" ht="9.75" customHeight="1">
      <c r="A14" s="3"/>
      <c r="B14" s="7" t="s">
        <v>38</v>
      </c>
      <c r="C14" s="5">
        <v>41</v>
      </c>
      <c r="D14" s="6" t="s">
        <v>315</v>
      </c>
      <c r="E14" s="5">
        <v>73</v>
      </c>
      <c r="F14" s="6" t="s">
        <v>39</v>
      </c>
    </row>
    <row r="15" spans="1:9" ht="9.75" customHeight="1">
      <c r="A15" s="3" t="s">
        <v>40</v>
      </c>
      <c r="B15" s="7" t="s">
        <v>41</v>
      </c>
      <c r="C15" s="5"/>
      <c r="D15" s="6" t="s">
        <v>42</v>
      </c>
      <c r="E15" s="5"/>
      <c r="F15" s="6" t="s">
        <v>43</v>
      </c>
    </row>
    <row r="16" spans="1:9" ht="9.75" customHeight="1">
      <c r="A16" s="3"/>
      <c r="B16" s="7" t="s">
        <v>44</v>
      </c>
      <c r="C16" s="5">
        <v>42</v>
      </c>
      <c r="D16" s="6" t="s">
        <v>45</v>
      </c>
      <c r="E16" s="5">
        <v>74</v>
      </c>
      <c r="F16" s="6" t="s">
        <v>46</v>
      </c>
    </row>
    <row r="17" spans="1:6" ht="9.75" customHeight="1">
      <c r="A17" s="5" t="s">
        <v>47</v>
      </c>
      <c r="B17" s="6" t="s">
        <v>48</v>
      </c>
      <c r="C17" s="5"/>
      <c r="D17" s="6" t="s">
        <v>49</v>
      </c>
      <c r="E17" s="5">
        <v>75</v>
      </c>
      <c r="F17" s="6" t="s">
        <v>50</v>
      </c>
    </row>
    <row r="18" spans="1:6" ht="9.75" customHeight="1">
      <c r="A18" s="5">
        <v>10</v>
      </c>
      <c r="B18" s="6" t="s">
        <v>51</v>
      </c>
      <c r="C18" s="5">
        <v>43</v>
      </c>
      <c r="D18" s="6" t="s">
        <v>52</v>
      </c>
      <c r="E18" s="5">
        <v>76</v>
      </c>
      <c r="F18" s="6" t="s">
        <v>53</v>
      </c>
    </row>
    <row r="19" spans="1:6" ht="9.75" customHeight="1">
      <c r="A19" s="5">
        <v>11</v>
      </c>
      <c r="B19" s="6" t="s">
        <v>54</v>
      </c>
      <c r="C19" s="5"/>
      <c r="D19" s="6" t="s">
        <v>55</v>
      </c>
      <c r="E19" s="5">
        <v>78</v>
      </c>
      <c r="F19" s="6" t="s">
        <v>56</v>
      </c>
    </row>
    <row r="20" spans="1:6" ht="9.75" customHeight="1">
      <c r="A20" s="5"/>
      <c r="B20" s="6" t="s">
        <v>57</v>
      </c>
      <c r="C20" s="5">
        <v>44</v>
      </c>
      <c r="D20" s="6" t="s">
        <v>58</v>
      </c>
      <c r="E20" s="5">
        <v>79</v>
      </c>
      <c r="F20" s="6" t="s">
        <v>59</v>
      </c>
    </row>
    <row r="21" spans="1:6" ht="9.75" customHeight="1">
      <c r="A21" s="5">
        <v>12</v>
      </c>
      <c r="B21" s="6" t="s">
        <v>60</v>
      </c>
      <c r="C21" s="5"/>
      <c r="D21" s="6" t="s">
        <v>61</v>
      </c>
      <c r="E21" s="5">
        <v>80</v>
      </c>
      <c r="F21" s="6" t="s">
        <v>62</v>
      </c>
    </row>
    <row r="22" spans="1:6" ht="9.75" customHeight="1">
      <c r="A22" s="5"/>
      <c r="B22" s="6" t="s">
        <v>63</v>
      </c>
      <c r="C22" s="5">
        <v>45</v>
      </c>
      <c r="D22" s="6" t="s">
        <v>64</v>
      </c>
      <c r="E22" s="5">
        <v>81</v>
      </c>
      <c r="F22" s="6" t="s">
        <v>65</v>
      </c>
    </row>
    <row r="23" spans="1:6" ht="9.75" customHeight="1">
      <c r="A23" s="5">
        <v>13</v>
      </c>
      <c r="B23" s="6" t="s">
        <v>66</v>
      </c>
      <c r="C23" s="5">
        <v>46</v>
      </c>
      <c r="D23" s="6" t="s">
        <v>67</v>
      </c>
      <c r="E23" s="5"/>
      <c r="F23" s="6" t="s">
        <v>68</v>
      </c>
    </row>
    <row r="24" spans="1:6" ht="9.75" customHeight="1">
      <c r="A24" s="5"/>
      <c r="B24" s="6" t="s">
        <v>313</v>
      </c>
      <c r="C24" s="5">
        <v>47</v>
      </c>
      <c r="D24" s="6" t="s">
        <v>69</v>
      </c>
      <c r="E24" s="5">
        <v>82</v>
      </c>
      <c r="F24" s="6" t="s">
        <v>70</v>
      </c>
    </row>
    <row r="25" spans="1:6" ht="9.75" customHeight="1">
      <c r="A25" s="5">
        <v>14</v>
      </c>
      <c r="B25" s="6" t="s">
        <v>71</v>
      </c>
      <c r="C25" s="5"/>
      <c r="D25" s="6" t="s">
        <v>72</v>
      </c>
      <c r="E25" s="5"/>
      <c r="F25" s="6" t="s">
        <v>73</v>
      </c>
    </row>
    <row r="26" spans="1:6" ht="9.75" customHeight="1">
      <c r="A26" s="5"/>
      <c r="B26" s="6" t="s">
        <v>74</v>
      </c>
      <c r="C26" s="5">
        <v>48</v>
      </c>
      <c r="D26" s="6" t="s">
        <v>75</v>
      </c>
      <c r="E26" s="5">
        <v>83</v>
      </c>
      <c r="F26" s="6" t="s">
        <v>76</v>
      </c>
    </row>
    <row r="27" spans="1:6" ht="9.75" customHeight="1">
      <c r="A27" s="5">
        <v>15</v>
      </c>
      <c r="B27" s="6" t="s">
        <v>77</v>
      </c>
      <c r="C27" s="5"/>
      <c r="D27" s="6" t="s">
        <v>78</v>
      </c>
      <c r="E27" s="5">
        <v>84</v>
      </c>
      <c r="F27" s="6" t="s">
        <v>317</v>
      </c>
    </row>
    <row r="28" spans="1:6" ht="9.75" customHeight="1">
      <c r="A28" s="5"/>
      <c r="B28" s="6" t="s">
        <v>79</v>
      </c>
      <c r="C28" s="5">
        <v>49</v>
      </c>
      <c r="D28" s="6" t="s">
        <v>80</v>
      </c>
      <c r="E28" s="5"/>
      <c r="F28" s="6" t="s">
        <v>81</v>
      </c>
    </row>
    <row r="29" spans="1:6" ht="9.75" customHeight="1">
      <c r="A29" s="5">
        <v>16</v>
      </c>
      <c r="B29" s="6" t="s">
        <v>82</v>
      </c>
      <c r="C29" s="5"/>
      <c r="D29" s="6" t="s">
        <v>83</v>
      </c>
      <c r="E29" s="5">
        <v>85</v>
      </c>
      <c r="F29" s="6" t="s">
        <v>84</v>
      </c>
    </row>
    <row r="30" spans="1:6" ht="9.75" customHeight="1">
      <c r="A30" s="5"/>
      <c r="B30" s="6" t="s">
        <v>85</v>
      </c>
      <c r="C30" s="5">
        <v>50</v>
      </c>
      <c r="D30" s="6" t="s">
        <v>86</v>
      </c>
      <c r="E30" s="5"/>
      <c r="F30" s="6" t="s">
        <v>318</v>
      </c>
    </row>
    <row r="31" spans="1:6" ht="9.75" customHeight="1">
      <c r="A31" s="5">
        <v>17</v>
      </c>
      <c r="B31" s="6" t="s">
        <v>87</v>
      </c>
      <c r="C31" s="5">
        <v>51</v>
      </c>
      <c r="D31" s="6" t="s">
        <v>88</v>
      </c>
      <c r="E31" s="5">
        <v>86</v>
      </c>
      <c r="F31" s="6" t="s">
        <v>89</v>
      </c>
    </row>
    <row r="32" spans="1:6" ht="9.75" customHeight="1">
      <c r="A32" s="5">
        <v>18</v>
      </c>
      <c r="B32" s="6" t="s">
        <v>90</v>
      </c>
      <c r="C32" s="5"/>
      <c r="D32" s="6" t="s">
        <v>91</v>
      </c>
      <c r="E32" s="5"/>
      <c r="F32" s="6" t="s">
        <v>92</v>
      </c>
    </row>
    <row r="33" spans="1:6" ht="9.75" customHeight="1">
      <c r="A33" s="5">
        <v>19</v>
      </c>
      <c r="B33" s="6" t="s">
        <v>93</v>
      </c>
      <c r="C33" s="5">
        <v>52</v>
      </c>
      <c r="D33" s="6" t="s">
        <v>94</v>
      </c>
      <c r="E33" s="5">
        <v>87</v>
      </c>
      <c r="F33" s="6" t="s">
        <v>319</v>
      </c>
    </row>
    <row r="34" spans="1:6" ht="9.75" customHeight="1">
      <c r="A34" s="5"/>
      <c r="B34" s="6" t="s">
        <v>95</v>
      </c>
      <c r="C34" s="5">
        <v>53</v>
      </c>
      <c r="D34" s="6" t="s">
        <v>96</v>
      </c>
      <c r="E34" s="5"/>
      <c r="F34" s="6" t="s">
        <v>97</v>
      </c>
    </row>
    <row r="35" spans="1:6" ht="9.75" customHeight="1">
      <c r="A35" s="5">
        <v>20</v>
      </c>
      <c r="B35" s="6" t="s">
        <v>98</v>
      </c>
      <c r="C35" s="5"/>
      <c r="D35" s="6" t="s">
        <v>99</v>
      </c>
      <c r="E35" s="5">
        <v>88</v>
      </c>
      <c r="F35" s="6" t="s">
        <v>100</v>
      </c>
    </row>
    <row r="36" spans="1:6" ht="9.75" customHeight="1">
      <c r="A36" s="5"/>
      <c r="B36" s="6" t="s">
        <v>101</v>
      </c>
      <c r="C36" s="5">
        <v>54</v>
      </c>
      <c r="D36" s="6" t="s">
        <v>102</v>
      </c>
      <c r="E36" s="5"/>
      <c r="F36" s="6" t="s">
        <v>103</v>
      </c>
    </row>
    <row r="37" spans="1:6" ht="9.75" customHeight="1">
      <c r="A37" s="5">
        <v>21</v>
      </c>
      <c r="B37" s="6" t="s">
        <v>104</v>
      </c>
      <c r="C37" s="5">
        <v>55</v>
      </c>
      <c r="D37" s="6" t="s">
        <v>105</v>
      </c>
      <c r="E37" s="5">
        <v>89</v>
      </c>
      <c r="F37" s="6" t="s">
        <v>106</v>
      </c>
    </row>
    <row r="38" spans="1:6" ht="9.75" customHeight="1">
      <c r="A38" s="5">
        <v>22</v>
      </c>
      <c r="B38" s="6" t="s">
        <v>107</v>
      </c>
      <c r="C38" s="5"/>
      <c r="D38" s="6" t="s">
        <v>108</v>
      </c>
      <c r="E38" s="5">
        <v>90</v>
      </c>
      <c r="F38" s="6" t="s">
        <v>320</v>
      </c>
    </row>
    <row r="39" spans="1:6" ht="9.75" customHeight="1">
      <c r="A39" s="5"/>
      <c r="B39" s="6" t="s">
        <v>109</v>
      </c>
      <c r="C39" s="5">
        <v>56</v>
      </c>
      <c r="D39" s="6" t="s">
        <v>110</v>
      </c>
      <c r="E39" s="5"/>
      <c r="F39" s="6" t="s">
        <v>111</v>
      </c>
    </row>
    <row r="40" spans="1:6" ht="9.75" customHeight="1">
      <c r="A40" s="5">
        <v>23</v>
      </c>
      <c r="B40" s="6" t="s">
        <v>112</v>
      </c>
      <c r="C40" s="5"/>
      <c r="D40" s="6" t="s">
        <v>113</v>
      </c>
      <c r="E40" s="5">
        <v>91</v>
      </c>
      <c r="F40" s="6" t="s">
        <v>114</v>
      </c>
    </row>
    <row r="41" spans="1:6" ht="9.75" customHeight="1">
      <c r="A41" s="5"/>
      <c r="B41" s="6" t="s">
        <v>115</v>
      </c>
      <c r="C41" s="5">
        <v>57</v>
      </c>
      <c r="D41" s="6" t="s">
        <v>116</v>
      </c>
      <c r="E41" s="5"/>
      <c r="F41" s="6" t="s">
        <v>117</v>
      </c>
    </row>
    <row r="42" spans="1:6" ht="9.75" customHeight="1">
      <c r="A42" s="5">
        <v>24</v>
      </c>
      <c r="B42" s="6" t="s">
        <v>118</v>
      </c>
      <c r="C42" s="5"/>
      <c r="D42" s="6" t="s">
        <v>119</v>
      </c>
      <c r="E42" s="5">
        <v>92</v>
      </c>
      <c r="F42" s="6" t="s">
        <v>120</v>
      </c>
    </row>
    <row r="43" spans="1:6" ht="9.75" customHeight="1">
      <c r="A43" s="5"/>
      <c r="B43" s="6" t="s">
        <v>316</v>
      </c>
      <c r="C43" s="5">
        <v>58</v>
      </c>
      <c r="D43" s="6" t="s">
        <v>121</v>
      </c>
      <c r="E43" s="5"/>
      <c r="F43" s="6" t="s">
        <v>122</v>
      </c>
    </row>
    <row r="44" spans="1:6" ht="9.75" customHeight="1">
      <c r="A44" s="5">
        <v>25</v>
      </c>
      <c r="B44" s="6" t="s">
        <v>123</v>
      </c>
      <c r="C44" s="5"/>
      <c r="D44" s="6" t="s">
        <v>124</v>
      </c>
      <c r="E44" s="5">
        <v>93</v>
      </c>
      <c r="F44" s="6" t="s">
        <v>125</v>
      </c>
    </row>
    <row r="45" spans="1:6" ht="9.75" customHeight="1">
      <c r="A45" s="5"/>
      <c r="B45" s="6" t="s">
        <v>126</v>
      </c>
      <c r="C45" s="5">
        <v>59</v>
      </c>
      <c r="D45" s="6" t="s">
        <v>127</v>
      </c>
      <c r="E45" s="5"/>
      <c r="F45" s="6" t="s">
        <v>128</v>
      </c>
    </row>
    <row r="46" spans="1:6" ht="9.75" customHeight="1">
      <c r="A46" s="5">
        <v>26</v>
      </c>
      <c r="B46" s="6" t="s">
        <v>129</v>
      </c>
      <c r="C46" s="5"/>
      <c r="D46" s="6" t="s">
        <v>130</v>
      </c>
      <c r="E46" s="5">
        <v>94</v>
      </c>
      <c r="F46" s="6" t="s">
        <v>131</v>
      </c>
    </row>
    <row r="47" spans="1:6" ht="9.75" customHeight="1">
      <c r="A47" s="5">
        <v>27</v>
      </c>
      <c r="B47" s="6" t="s">
        <v>132</v>
      </c>
      <c r="C47" s="5">
        <v>60</v>
      </c>
      <c r="D47" s="6" t="s">
        <v>133</v>
      </c>
      <c r="E47" s="5"/>
      <c r="F47" s="6" t="s">
        <v>134</v>
      </c>
    </row>
    <row r="48" spans="1:6" ht="9.75" customHeight="1">
      <c r="A48" s="5"/>
      <c r="B48" s="6" t="s">
        <v>135</v>
      </c>
      <c r="C48" s="5">
        <v>61</v>
      </c>
      <c r="D48" s="6" t="s">
        <v>136</v>
      </c>
      <c r="E48" s="5">
        <v>95</v>
      </c>
      <c r="F48" s="6" t="s">
        <v>137</v>
      </c>
    </row>
    <row r="49" spans="1:6" ht="9.75" customHeight="1">
      <c r="A49" s="5">
        <v>28</v>
      </c>
      <c r="B49" s="6" t="s">
        <v>138</v>
      </c>
      <c r="C49" s="5"/>
      <c r="D49" s="6" t="s">
        <v>139</v>
      </c>
      <c r="E49" s="5"/>
      <c r="F49" s="6" t="s">
        <v>140</v>
      </c>
    </row>
    <row r="50" spans="1:6" ht="9.75" customHeight="1">
      <c r="A50" s="5">
        <v>29</v>
      </c>
      <c r="B50" s="6" t="s">
        <v>141</v>
      </c>
      <c r="C50" s="5">
        <v>62</v>
      </c>
      <c r="D50" s="6" t="s">
        <v>142</v>
      </c>
      <c r="E50" s="5">
        <v>96</v>
      </c>
      <c r="F50" s="6" t="s">
        <v>143</v>
      </c>
    </row>
    <row r="51" spans="1:6" ht="9.75" customHeight="1">
      <c r="A51" s="5">
        <v>30</v>
      </c>
      <c r="B51" s="6" t="s">
        <v>144</v>
      </c>
      <c r="C51" s="5"/>
      <c r="D51" s="6" t="s">
        <v>321</v>
      </c>
      <c r="E51" s="5">
        <v>97</v>
      </c>
      <c r="F51" s="6" t="s">
        <v>323</v>
      </c>
    </row>
    <row r="52" spans="1:6" ht="9.75" customHeight="1">
      <c r="A52" s="5">
        <v>31</v>
      </c>
      <c r="B52" s="6" t="s">
        <v>145</v>
      </c>
      <c r="C52" s="5">
        <v>63</v>
      </c>
      <c r="D52" s="6" t="s">
        <v>146</v>
      </c>
      <c r="E52" s="5"/>
      <c r="F52" s="6" t="s">
        <v>147</v>
      </c>
    </row>
    <row r="53" spans="1:6" ht="9.75" customHeight="1">
      <c r="A53" s="5">
        <v>32</v>
      </c>
      <c r="B53" s="6" t="s">
        <v>322</v>
      </c>
      <c r="C53" s="5"/>
      <c r="D53" s="6" t="s">
        <v>148</v>
      </c>
      <c r="E53" s="5">
        <v>98</v>
      </c>
      <c r="F53" s="6" t="s">
        <v>149</v>
      </c>
    </row>
    <row r="54" spans="1:6" ht="9.75" customHeight="1">
      <c r="A54" s="5"/>
      <c r="B54" s="6" t="s">
        <v>150</v>
      </c>
      <c r="C54" s="5">
        <v>64</v>
      </c>
      <c r="D54" s="6" t="s">
        <v>151</v>
      </c>
      <c r="E54" s="5"/>
      <c r="F54" s="6" t="s">
        <v>152</v>
      </c>
    </row>
    <row r="55" spans="1:6" ht="9.75" customHeight="1">
      <c r="A55" s="5">
        <v>33</v>
      </c>
      <c r="B55" s="6" t="s">
        <v>153</v>
      </c>
      <c r="C55" s="5">
        <v>65</v>
      </c>
      <c r="D55" s="6" t="s">
        <v>154</v>
      </c>
      <c r="E55" s="5">
        <v>99</v>
      </c>
      <c r="F55" s="6" t="s">
        <v>155</v>
      </c>
    </row>
    <row r="56" spans="1:6" ht="9.75" customHeight="1">
      <c r="A56" s="5"/>
      <c r="B56" s="6" t="s">
        <v>156</v>
      </c>
      <c r="C56" s="5"/>
      <c r="D56" s="6" t="s">
        <v>157</v>
      </c>
      <c r="E56" s="8"/>
      <c r="F56" s="8"/>
    </row>
    <row r="57" spans="1:6" ht="9.75" customHeight="1">
      <c r="A57" s="5">
        <v>34</v>
      </c>
      <c r="B57" s="6" t="s">
        <v>158</v>
      </c>
      <c r="C57" s="5">
        <v>66</v>
      </c>
      <c r="D57" s="6" t="s">
        <v>159</v>
      </c>
      <c r="E57" s="8"/>
      <c r="F57" s="8"/>
    </row>
    <row r="58" spans="1:6" ht="9.75" customHeight="1">
      <c r="A58" s="5"/>
      <c r="B58" s="6" t="s">
        <v>160</v>
      </c>
      <c r="C58" s="5"/>
      <c r="D58" s="6" t="s">
        <v>161</v>
      </c>
      <c r="E58" s="8"/>
      <c r="F58" s="8"/>
    </row>
    <row r="59" spans="1:6">
      <c r="A59" s="5"/>
      <c r="B59" s="6"/>
      <c r="C59" s="5"/>
      <c r="D59" s="6"/>
      <c r="E59" s="8"/>
      <c r="F59" s="8"/>
    </row>
    <row r="60" spans="1:6">
      <c r="A60" s="5"/>
      <c r="B60" s="6"/>
      <c r="C60" s="5"/>
      <c r="D60" s="6"/>
      <c r="E60" s="8"/>
      <c r="F60" s="8"/>
    </row>
    <row r="61" spans="1:6">
      <c r="A61" s="5"/>
      <c r="B61" s="6"/>
      <c r="C61" s="5"/>
      <c r="D61" s="6"/>
      <c r="E61" s="8"/>
      <c r="F61" s="8"/>
    </row>
    <row r="62" spans="1:6">
      <c r="A62" s="5"/>
      <c r="B62" s="6"/>
      <c r="C62" s="5"/>
      <c r="D62" s="6"/>
      <c r="E62" s="8"/>
      <c r="F62" s="8"/>
    </row>
    <row r="63" spans="1:6">
      <c r="A63" s="5"/>
      <c r="B63" s="6"/>
      <c r="C63" s="5"/>
      <c r="D63" s="6"/>
      <c r="E63" s="8"/>
      <c r="F63" s="8"/>
    </row>
    <row r="64" spans="1:6">
      <c r="A64" s="5"/>
      <c r="B64" s="6"/>
      <c r="C64" s="5"/>
      <c r="D64" s="6"/>
      <c r="E64" s="8"/>
      <c r="F64" s="8"/>
    </row>
    <row r="65" spans="1:6">
      <c r="A65" s="5"/>
      <c r="B65" s="6"/>
      <c r="C65" s="5"/>
      <c r="D65" s="6"/>
      <c r="E65" s="8"/>
      <c r="F65" s="8"/>
    </row>
    <row r="66" spans="1:6">
      <c r="A66" s="5"/>
      <c r="B66" s="6"/>
      <c r="C66" s="5"/>
      <c r="D66" s="6"/>
      <c r="E66" s="8"/>
      <c r="F66" s="8"/>
    </row>
    <row r="67" spans="1:6">
      <c r="A67" s="5"/>
      <c r="B67" s="6"/>
      <c r="C67" s="5"/>
      <c r="D67" s="6"/>
      <c r="E67" s="8"/>
      <c r="F67" s="8"/>
    </row>
    <row r="68" spans="1:6">
      <c r="A68" s="5"/>
      <c r="B68" s="6"/>
      <c r="C68" s="5"/>
      <c r="D68" s="6"/>
      <c r="E68" s="8"/>
      <c r="F68" s="8"/>
    </row>
    <row r="69" spans="1:6">
      <c r="A69" s="5"/>
      <c r="B69" s="6"/>
      <c r="C69" s="5"/>
      <c r="D69" s="6"/>
      <c r="E69" s="8"/>
      <c r="F69" s="8"/>
    </row>
    <row r="70" spans="1:6">
      <c r="A70" s="5"/>
      <c r="B70" s="6"/>
      <c r="C70" s="5"/>
      <c r="D70" s="6"/>
      <c r="E70" s="8"/>
      <c r="F70" s="8"/>
    </row>
    <row r="71" spans="1:6">
      <c r="A71" s="5"/>
      <c r="B71" s="6"/>
      <c r="C71" s="5"/>
      <c r="D71" s="6"/>
      <c r="E71" s="8"/>
      <c r="F71" s="8"/>
    </row>
    <row r="72" spans="1:6">
      <c r="A72" s="5"/>
      <c r="B72" s="6"/>
      <c r="C72" s="5"/>
      <c r="D72" s="6"/>
      <c r="E72" s="8"/>
      <c r="F72" s="8"/>
    </row>
    <row r="73" spans="1:6">
      <c r="A73" s="5"/>
      <c r="B73" s="6"/>
      <c r="C73" s="5"/>
      <c r="D73" s="6"/>
      <c r="E73" s="8"/>
      <c r="F73" s="8"/>
    </row>
    <row r="74" spans="1:6">
      <c r="A74" s="5"/>
      <c r="B74" s="6"/>
      <c r="C74" s="5"/>
      <c r="D74" s="6"/>
      <c r="E74" s="8"/>
      <c r="F74" s="8"/>
    </row>
    <row r="75" spans="1:6">
      <c r="A75" s="5"/>
      <c r="B75" s="6"/>
      <c r="C75" s="5"/>
      <c r="D75" s="6"/>
      <c r="E75" s="8"/>
      <c r="F75" s="8"/>
    </row>
    <row r="76" spans="1:6">
      <c r="A76" s="5"/>
      <c r="B76" s="6"/>
      <c r="C76" s="5"/>
      <c r="D76" s="6"/>
      <c r="E76" s="8"/>
      <c r="F76" s="8"/>
    </row>
    <row r="77" spans="1:6">
      <c r="A77" s="5"/>
      <c r="B77" s="6"/>
      <c r="C77" s="5"/>
      <c r="D77" s="6"/>
      <c r="E77" s="8"/>
      <c r="F77" s="8"/>
    </row>
    <row r="78" spans="1:6">
      <c r="A78" s="5"/>
      <c r="B78" s="6"/>
      <c r="C78" s="5"/>
      <c r="D78" s="6"/>
      <c r="E78" s="8"/>
      <c r="F78" s="8"/>
    </row>
    <row r="79" spans="1:6">
      <c r="A79" s="5"/>
      <c r="B79" s="6"/>
      <c r="C79" s="5"/>
      <c r="D79" s="6"/>
      <c r="E79" s="8"/>
      <c r="F79" s="8"/>
    </row>
    <row r="80" spans="1:6">
      <c r="A80" s="5"/>
      <c r="B80" s="6"/>
      <c r="C80" s="5"/>
      <c r="D80" s="6"/>
      <c r="E80" s="8"/>
      <c r="F80" s="8"/>
    </row>
    <row r="81" spans="1:6">
      <c r="A81" s="5"/>
      <c r="B81" s="6"/>
      <c r="C81" s="5"/>
      <c r="D81" s="6"/>
      <c r="E81" s="8"/>
      <c r="F81" s="8"/>
    </row>
    <row r="82" spans="1:6">
      <c r="A82" s="5"/>
      <c r="B82" s="6"/>
      <c r="C82" s="5"/>
      <c r="D82" s="6"/>
      <c r="E82" s="8"/>
      <c r="F82" s="8"/>
    </row>
    <row r="83" spans="1:6">
      <c r="A83" s="5"/>
      <c r="B83" s="6"/>
      <c r="C83" s="5"/>
      <c r="D83" s="6"/>
      <c r="E83" s="8"/>
      <c r="F83" s="8"/>
    </row>
    <row r="84" spans="1:6">
      <c r="A84" s="5"/>
      <c r="B84" s="6"/>
      <c r="C84" s="5"/>
      <c r="D84" s="6"/>
      <c r="E84" s="8"/>
      <c r="F84" s="8"/>
    </row>
    <row r="85" spans="1:6">
      <c r="A85" s="5"/>
      <c r="B85" s="6"/>
      <c r="C85" s="5"/>
      <c r="D85" s="6"/>
      <c r="E85" s="8"/>
      <c r="F85" s="8"/>
    </row>
    <row r="86" spans="1:6">
      <c r="A86" s="5"/>
      <c r="B86" s="6"/>
      <c r="C86" s="5"/>
      <c r="D86" s="6"/>
      <c r="E86" s="8"/>
      <c r="F86" s="8"/>
    </row>
    <row r="87" spans="1:6">
      <c r="A87" s="5"/>
      <c r="B87" s="6"/>
      <c r="C87" s="5"/>
      <c r="D87" s="6"/>
    </row>
    <row r="88" spans="1:6">
      <c r="A88" s="5"/>
      <c r="B88" s="6"/>
      <c r="C88" s="5"/>
      <c r="D88" s="6"/>
    </row>
    <row r="89" spans="1:6">
      <c r="A89" s="5"/>
      <c r="B89" s="6"/>
      <c r="C89" s="5"/>
      <c r="D89" s="6"/>
    </row>
    <row r="90" spans="1:6">
      <c r="A90" s="5"/>
      <c r="B90" s="6"/>
      <c r="C90" s="5"/>
      <c r="D90" s="6"/>
    </row>
    <row r="91" spans="1:6">
      <c r="A91" s="5"/>
      <c r="B91" s="6"/>
      <c r="C91" s="5"/>
      <c r="D91" s="6"/>
    </row>
    <row r="92" spans="1:6">
      <c r="A92" s="5"/>
      <c r="B92" s="6"/>
      <c r="C92" s="5"/>
      <c r="D92" s="6"/>
    </row>
    <row r="93" spans="1:6">
      <c r="A93" s="5"/>
      <c r="B93" s="6"/>
      <c r="C93" s="5"/>
      <c r="D93" s="6"/>
    </row>
    <row r="94" spans="1:6">
      <c r="A94" s="5"/>
      <c r="B94" s="6"/>
      <c r="C94" s="5"/>
      <c r="D94" s="6"/>
    </row>
    <row r="95" spans="1:6">
      <c r="A95" s="5"/>
      <c r="B95" s="6"/>
      <c r="C95" s="5"/>
      <c r="D95" s="6"/>
    </row>
    <row r="96" spans="1:6">
      <c r="A96" s="5"/>
      <c r="B96" s="6"/>
      <c r="C96" s="5"/>
      <c r="D96" s="6"/>
    </row>
    <row r="97" spans="1:4">
      <c r="A97" s="5"/>
      <c r="B97" s="6"/>
      <c r="C97" s="5"/>
      <c r="D97" s="6"/>
    </row>
    <row r="98" spans="1:4">
      <c r="A98" s="5"/>
      <c r="B98" s="6"/>
      <c r="C98" s="5"/>
      <c r="D98" s="6"/>
    </row>
    <row r="99" spans="1:4">
      <c r="A99" s="5"/>
      <c r="B99" s="6"/>
      <c r="C99" s="5"/>
      <c r="D99" s="6"/>
    </row>
    <row r="100" spans="1:4">
      <c r="A100" s="5"/>
      <c r="B100" s="6"/>
      <c r="C100" s="5"/>
      <c r="D100" s="6"/>
    </row>
    <row r="101" spans="1:4">
      <c r="A101" s="5"/>
      <c r="B101" s="6"/>
      <c r="C101" s="5"/>
      <c r="D101" s="6"/>
    </row>
    <row r="102" spans="1:4">
      <c r="A102" s="5"/>
      <c r="B102" s="6"/>
      <c r="C102" s="5"/>
      <c r="D102" s="6"/>
    </row>
    <row r="103" spans="1:4">
      <c r="A103" s="5"/>
      <c r="B103" s="6"/>
      <c r="C103" s="5"/>
      <c r="D103" s="6"/>
    </row>
    <row r="104" spans="1:4">
      <c r="A104" s="5"/>
      <c r="B104" s="6"/>
      <c r="C104" s="5"/>
      <c r="D104" s="6"/>
    </row>
    <row r="105" spans="1:4">
      <c r="A105" s="5"/>
      <c r="B105" s="6"/>
      <c r="C105" s="5"/>
      <c r="D105" s="6"/>
    </row>
    <row r="106" spans="1:4">
      <c r="A106" s="5"/>
      <c r="B106" s="6"/>
      <c r="C106" s="5"/>
      <c r="D106" s="6"/>
    </row>
    <row r="107" spans="1:4">
      <c r="A107" s="5"/>
      <c r="B107" s="6"/>
      <c r="C107" s="5"/>
      <c r="D107" s="6"/>
    </row>
    <row r="108" spans="1:4">
      <c r="A108" s="5"/>
      <c r="B108" s="6"/>
      <c r="C108" s="5"/>
      <c r="D108" s="6"/>
    </row>
    <row r="109" spans="1:4">
      <c r="A109" s="5"/>
      <c r="B109" s="6"/>
      <c r="C109" s="5"/>
      <c r="D109" s="6"/>
    </row>
    <row r="110" spans="1:4">
      <c r="A110" s="5"/>
      <c r="B110" s="6"/>
      <c r="C110" s="5"/>
      <c r="D110" s="6"/>
    </row>
    <row r="111" spans="1:4">
      <c r="A111" s="5"/>
      <c r="B111" s="6"/>
      <c r="C111" s="8"/>
      <c r="D111" s="8"/>
    </row>
    <row r="112" spans="1:4">
      <c r="A112" s="5"/>
      <c r="B112" s="6"/>
      <c r="C112" s="8"/>
      <c r="D112" s="8"/>
    </row>
    <row r="113" spans="1:4">
      <c r="A113" s="5"/>
      <c r="B113" s="6"/>
      <c r="C113" s="8"/>
      <c r="D113" s="8"/>
    </row>
    <row r="114" spans="1:4">
      <c r="A114" s="5"/>
      <c r="B114" s="6"/>
      <c r="C114" s="8"/>
      <c r="D114" s="8"/>
    </row>
    <row r="115" spans="1:4">
      <c r="A115" s="5"/>
      <c r="B115" s="6"/>
      <c r="C115" s="8"/>
      <c r="D115" s="8"/>
    </row>
    <row r="116" spans="1:4">
      <c r="A116" s="5"/>
      <c r="B116" s="6"/>
      <c r="C116" s="8"/>
      <c r="D116" s="8"/>
    </row>
    <row r="117" spans="1:4">
      <c r="A117" s="5"/>
      <c r="B117" s="6"/>
      <c r="C117" s="8"/>
      <c r="D117" s="8"/>
    </row>
    <row r="118" spans="1:4">
      <c r="A118" s="5"/>
      <c r="B118" s="6"/>
      <c r="C118" s="8"/>
      <c r="D118" s="8"/>
    </row>
    <row r="119" spans="1:4">
      <c r="A119" s="5"/>
      <c r="B119" s="6"/>
      <c r="C119" s="8"/>
      <c r="D119" s="8"/>
    </row>
    <row r="120" spans="1:4">
      <c r="A120" s="5"/>
      <c r="B120" s="6"/>
      <c r="C120" s="8"/>
      <c r="D120" s="8"/>
    </row>
    <row r="121" spans="1:4">
      <c r="A121" s="5"/>
      <c r="B121" s="6"/>
      <c r="C121" s="8"/>
      <c r="D121" s="8"/>
    </row>
    <row r="122" spans="1:4">
      <c r="A122" s="5"/>
      <c r="B122" s="6"/>
      <c r="C122" s="8"/>
      <c r="D122" s="8"/>
    </row>
    <row r="123" spans="1:4">
      <c r="A123" s="5"/>
      <c r="B123" s="6"/>
      <c r="C123" s="8"/>
      <c r="D123" s="8"/>
    </row>
    <row r="124" spans="1:4">
      <c r="A124" s="5"/>
      <c r="B124" s="6"/>
      <c r="C124" s="8"/>
      <c r="D124" s="8"/>
    </row>
    <row r="125" spans="1:4">
      <c r="A125" s="5"/>
      <c r="B125" s="6"/>
      <c r="C125" s="8"/>
      <c r="D125" s="8"/>
    </row>
    <row r="126" spans="1:4">
      <c r="A126" s="5"/>
      <c r="B126" s="6"/>
      <c r="C126" s="8"/>
      <c r="D126" s="8"/>
    </row>
    <row r="127" spans="1:4">
      <c r="A127" s="5"/>
      <c r="B127" s="6"/>
      <c r="C127" s="8"/>
      <c r="D127" s="8"/>
    </row>
    <row r="128" spans="1:4">
      <c r="A128" s="5"/>
      <c r="B128" s="6"/>
      <c r="C128" s="8"/>
      <c r="D128" s="8"/>
    </row>
    <row r="129" spans="1:4">
      <c r="A129" s="5"/>
      <c r="B129" s="6"/>
      <c r="C129" s="8"/>
      <c r="D129" s="8"/>
    </row>
    <row r="130" spans="1:4">
      <c r="A130" s="5"/>
      <c r="B130" s="6"/>
      <c r="C130" s="8"/>
      <c r="D130" s="8"/>
    </row>
    <row r="131" spans="1:4">
      <c r="A131" s="5"/>
      <c r="B131" s="6"/>
      <c r="C131" s="8"/>
      <c r="D131" s="8"/>
    </row>
    <row r="132" spans="1:4">
      <c r="A132" s="5"/>
      <c r="B132" s="6"/>
      <c r="C132" s="8"/>
      <c r="D132" s="8"/>
    </row>
    <row r="133" spans="1:4">
      <c r="A133" s="5"/>
      <c r="B133" s="6"/>
      <c r="C133" s="8"/>
      <c r="D133" s="8"/>
    </row>
    <row r="134" spans="1:4">
      <c r="A134" s="5"/>
      <c r="B134" s="6"/>
      <c r="C134" s="8"/>
      <c r="D134" s="8"/>
    </row>
    <row r="135" spans="1:4">
      <c r="A135" s="5"/>
      <c r="B135" s="6"/>
      <c r="C135" s="8"/>
      <c r="D135" s="8"/>
    </row>
    <row r="136" spans="1:4">
      <c r="A136" s="5"/>
      <c r="B136" s="6"/>
      <c r="C136" s="8"/>
      <c r="D136" s="8"/>
    </row>
    <row r="137" spans="1:4">
      <c r="A137" s="5"/>
      <c r="B137" s="6"/>
      <c r="C137" s="8"/>
      <c r="D137" s="8"/>
    </row>
    <row r="138" spans="1:4">
      <c r="A138" s="5"/>
      <c r="B138" s="6"/>
      <c r="C138" s="8"/>
      <c r="D138" s="8"/>
    </row>
    <row r="139" spans="1:4">
      <c r="A139" s="5"/>
      <c r="B139" s="6"/>
      <c r="C139" s="8"/>
      <c r="D139" s="8"/>
    </row>
    <row r="140" spans="1:4">
      <c r="A140" s="5"/>
      <c r="B140" s="6"/>
      <c r="C140" s="8"/>
      <c r="D140" s="8"/>
    </row>
    <row r="141" spans="1:4">
      <c r="A141" s="5"/>
      <c r="B141" s="6"/>
      <c r="C141" s="8"/>
      <c r="D141" s="8"/>
    </row>
    <row r="142" spans="1:4">
      <c r="A142" s="5"/>
      <c r="B142" s="6"/>
    </row>
    <row r="143" spans="1:4">
      <c r="A143" s="5"/>
      <c r="B143" s="6"/>
    </row>
    <row r="144" spans="1:4">
      <c r="A144" s="5"/>
      <c r="B144" s="6"/>
    </row>
    <row r="145" spans="1:2">
      <c r="A145" s="5"/>
      <c r="B145" s="6"/>
    </row>
    <row r="146" spans="1:2">
      <c r="A146" s="5"/>
      <c r="B146" s="6"/>
    </row>
    <row r="147" spans="1:2">
      <c r="A147" s="5"/>
      <c r="B147" s="6"/>
    </row>
    <row r="148" spans="1:2">
      <c r="A148" s="5"/>
      <c r="B148" s="6"/>
    </row>
    <row r="149" spans="1:2">
      <c r="A149" s="5"/>
      <c r="B149" s="6"/>
    </row>
    <row r="150" spans="1:2">
      <c r="A150" s="5"/>
      <c r="B150" s="6"/>
    </row>
    <row r="151" spans="1:2">
      <c r="A151" s="5"/>
      <c r="B151" s="6"/>
    </row>
    <row r="152" spans="1:2">
      <c r="A152" s="5"/>
      <c r="B152" s="6"/>
    </row>
    <row r="153" spans="1:2">
      <c r="A153" s="5"/>
      <c r="B153" s="6"/>
    </row>
    <row r="154" spans="1:2">
      <c r="A154" s="5"/>
      <c r="B154" s="6"/>
    </row>
    <row r="155" spans="1:2">
      <c r="A155" s="5"/>
      <c r="B155" s="6"/>
    </row>
    <row r="156" spans="1:2">
      <c r="A156" s="5"/>
      <c r="B156" s="6"/>
    </row>
    <row r="157" spans="1:2">
      <c r="A157" s="5"/>
      <c r="B157" s="6"/>
    </row>
    <row r="158" spans="1:2">
      <c r="A158" s="5"/>
      <c r="B158" s="6"/>
    </row>
    <row r="159" spans="1:2">
      <c r="A159" s="5"/>
      <c r="B159" s="6"/>
    </row>
    <row r="160" spans="1:2">
      <c r="A160" s="5"/>
      <c r="B160" s="6"/>
    </row>
    <row r="161" spans="1:2">
      <c r="A161" s="5"/>
      <c r="B161" s="6"/>
    </row>
    <row r="162" spans="1:2">
      <c r="A162" s="5"/>
      <c r="B162" s="6"/>
    </row>
    <row r="163" spans="1:2">
      <c r="A163" s="5"/>
      <c r="B163" s="6"/>
    </row>
    <row r="164" spans="1:2">
      <c r="A164" s="5"/>
      <c r="B164" s="6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24"/>
  <sheetViews>
    <sheetView showGridLines="0" showRowColHeaders="0" zoomScaleNormal="100" workbookViewId="0">
      <selection activeCell="B1" sqref="B1"/>
    </sheetView>
  </sheetViews>
  <sheetFormatPr defaultRowHeight="12.75"/>
  <cols>
    <col min="1" max="1" width="2.5703125" customWidth="1"/>
    <col min="2" max="2" width="104.42578125" bestFit="1" customWidth="1"/>
  </cols>
  <sheetData>
    <row r="1" spans="2:2" ht="27" customHeight="1">
      <c r="B1" s="151" t="s">
        <v>395</v>
      </c>
    </row>
    <row r="2" spans="2:2" ht="3.75" customHeight="1">
      <c r="B2" s="65"/>
    </row>
    <row r="3" spans="2:2">
      <c r="B3" s="152"/>
    </row>
    <row r="4" spans="2:2" s="2" customFormat="1" ht="14.25" customHeight="1">
      <c r="B4" s="63" t="s">
        <v>396</v>
      </c>
    </row>
    <row r="5" spans="2:2" s="2" customFormat="1" ht="3.75" customHeight="1">
      <c r="B5" s="64"/>
    </row>
    <row r="6" spans="2:2" s="2" customFormat="1" ht="18" customHeight="1">
      <c r="B6" s="9"/>
    </row>
    <row r="7" spans="2:2" s="2" customFormat="1" ht="18" customHeight="1">
      <c r="B7" s="147" t="s">
        <v>397</v>
      </c>
    </row>
    <row r="8" spans="2:2" s="2" customFormat="1" ht="18" customHeight="1">
      <c r="B8" s="147" t="s">
        <v>398</v>
      </c>
    </row>
    <row r="9" spans="2:2" s="2" customFormat="1" ht="18" customHeight="1">
      <c r="B9" s="147" t="s">
        <v>399</v>
      </c>
    </row>
    <row r="10" spans="2:2" s="2" customFormat="1" ht="18" customHeight="1">
      <c r="B10" s="147" t="s">
        <v>400</v>
      </c>
    </row>
    <row r="11" spans="2:2" s="2" customFormat="1" ht="18" customHeight="1">
      <c r="B11" s="147" t="s">
        <v>401</v>
      </c>
    </row>
    <row r="12" spans="2:2" s="2" customFormat="1" ht="18" customHeight="1">
      <c r="B12" s="147" t="s">
        <v>402</v>
      </c>
    </row>
    <row r="13" spans="2:2" s="2" customFormat="1" ht="18" customHeight="1">
      <c r="B13" s="147" t="s">
        <v>403</v>
      </c>
    </row>
    <row r="14" spans="2:2" s="2" customFormat="1" ht="18" customHeight="1">
      <c r="B14" s="147" t="s">
        <v>404</v>
      </c>
    </row>
    <row r="15" spans="2:2" s="2" customFormat="1" ht="18" customHeight="1">
      <c r="B15" s="147" t="s">
        <v>405</v>
      </c>
    </row>
    <row r="16" spans="2:2" s="2" customFormat="1" ht="18" customHeight="1">
      <c r="B16" s="147" t="s">
        <v>406</v>
      </c>
    </row>
    <row r="17" spans="2:2" s="2" customFormat="1" ht="18" customHeight="1">
      <c r="B17" s="147" t="s">
        <v>407</v>
      </c>
    </row>
    <row r="18" spans="2:2" s="2" customFormat="1" ht="18" customHeight="1">
      <c r="B18" s="147" t="s">
        <v>408</v>
      </c>
    </row>
    <row r="19" spans="2:2" ht="18" customHeight="1">
      <c r="B19" s="147" t="s">
        <v>409</v>
      </c>
    </row>
    <row r="20" spans="2:2" ht="18" customHeight="1">
      <c r="B20" s="147" t="s">
        <v>410</v>
      </c>
    </row>
    <row r="21" spans="2:2" ht="18" customHeight="1">
      <c r="B21" s="147" t="s">
        <v>411</v>
      </c>
    </row>
    <row r="22" spans="2:2" ht="18" customHeight="1">
      <c r="B22" s="147" t="s">
        <v>1095</v>
      </c>
    </row>
    <row r="23" spans="2:2" ht="18" customHeight="1"/>
    <row r="24" spans="2:2" ht="18" customHeight="1">
      <c r="B24" s="1" t="s">
        <v>412</v>
      </c>
    </row>
  </sheetData>
  <hyperlinks>
    <hyperlink ref="B13" location="'Q007'!A1" display="Q007_IMP_COUNTRY - IMPORTS INTERNATIONAL TRADE BY COUNTRIES"/>
    <hyperlink ref="B15" location="'Q009'!A1" display="Q009_EXP_COUNTRY - EXPORTS INTERNATIONAL TRADE BY COUNTRIES"/>
    <hyperlink ref="B17" location="'Q011'!A1" display="Q011_IMP_BEC - IMPORTS - INTERNATIONAL TRADE BY BEC"/>
    <hyperlink ref="B18" location="'Q012'!A1" display="Q012_EXP_BEC - EXPORTS - INTERNATIONAL TRADE BY BEC"/>
    <hyperlink ref="B19" location="'Q013'!A1" display="Q013_IMP_CHAP - IMPORTS - INTERNATIONAL TRADE BY CHAPTERS OF CN"/>
    <hyperlink ref="B20" location="'Q014'!A1" display="Q014_EXP_CHAP - EXPORTS - INTERNATIONAL TRADE BY CHAPTERS OF CN"/>
    <hyperlink ref="B21" location="'Q015'!A1" display="Q015_IMP_EXP_GRP_PROD - IMPORTS AND EXPORTS OF INTERNATIONAL TRADE BY PRODUCT GROUPS"/>
    <hyperlink ref="B22" location="'Q016'!A1" display="Q016_ZN_ECON - BREAKDOWN BY ECONOMIC ZONES AND COUNTRIES OF INTERNATIONAL TRADE - TOTAL COUNTRY"/>
    <hyperlink ref="B7" location="'Q001'!A1" display="Q001_GLOBAL_DATA - GLOBAL DATA"/>
    <hyperlink ref="B8" location="'Q002'!A1" display="Q002_IMP_MONTH - IMPORTS INTERNATIONAL DATA BY MONTHS"/>
    <hyperlink ref="B10" location="'Q004'!A1" display="Q004_EXP_MONTH - EXPORTS INTERNATIONAL DATA BY MONTHS"/>
    <hyperlink ref="B9" location="'Q003'!A1" display="Q003_IMP_MONTH_DATA - IMPORTS INTERNATIONAL DATA BY MONTHS WITH AND WITHOUT FUELS AND LUBRICANTS"/>
    <hyperlink ref="B11" location="'Q005'!A1" display="Q005_EXP_MONTH_DATA - EXPORTS INTERNATIONAL DATA BY MONTHS WITH AND WITHOUT FUELS AND LUBRICANTS"/>
    <hyperlink ref="B12" location="'Q006'!A1" display="Q006_TRADE_BALANCE - TRADE BALANCE WITH AND WITHOUT FUELS AND LUBRICANTS"/>
    <hyperlink ref="B14" location="'Q008'!A1" display="Q008_IMP_MAIN_PARTNERS - IMPORTS INTERNATIONAL TRADE BY MAIN COUNTRIES AND ECONOMIC ZONES"/>
    <hyperlink ref="B16" location="'Q010'!A1" display="Q010_EXP_MAIN_PARTNERS - EXPORTS INTERNATIONAL TRADE BY MAIN COUNTRIES AND ECONOMIC ZONES"/>
    <hyperlink ref="B24" location="'Combined Nomenclature'!A2" display="Combined Nomenclature - CN Chapter descriptive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6"/>
  <sheetViews>
    <sheetView showGridLines="0" topLeftCell="A2" workbookViewId="0">
      <selection activeCell="H3" sqref="H3:I3"/>
    </sheetView>
  </sheetViews>
  <sheetFormatPr defaultRowHeight="12.75"/>
  <cols>
    <col min="1" max="1" width="5.7109375" customWidth="1"/>
    <col min="2" max="2" width="26.140625" customWidth="1"/>
    <col min="3" max="3" width="5.7109375" customWidth="1"/>
    <col min="4" max="4" width="26.140625" customWidth="1"/>
    <col min="5" max="5" width="5.7109375" customWidth="1"/>
    <col min="6" max="6" width="26.140625" customWidth="1"/>
  </cols>
  <sheetData>
    <row r="1" spans="1:9" ht="5.25" hidden="1" customHeight="1"/>
    <row r="2" spans="1:9" ht="18" customHeight="1" thickBot="1">
      <c r="A2" s="282" t="s">
        <v>413</v>
      </c>
      <c r="B2" s="283"/>
      <c r="C2" s="283"/>
      <c r="D2" s="283"/>
      <c r="E2" s="283"/>
      <c r="F2" s="284"/>
    </row>
    <row r="3" spans="1:9" ht="18" customHeight="1" thickBot="1">
      <c r="A3" s="279" t="s">
        <v>414</v>
      </c>
      <c r="B3" s="281"/>
      <c r="C3" s="279" t="s">
        <v>414</v>
      </c>
      <c r="D3" s="281"/>
      <c r="E3" s="279" t="s">
        <v>414</v>
      </c>
      <c r="F3" s="281"/>
      <c r="H3" s="220" t="s">
        <v>515</v>
      </c>
      <c r="I3" s="220"/>
    </row>
    <row r="4" spans="1:9" ht="18" customHeight="1" thickBot="1">
      <c r="A4" s="99" t="s">
        <v>415</v>
      </c>
      <c r="B4" s="99" t="s">
        <v>416</v>
      </c>
      <c r="C4" s="99" t="s">
        <v>415</v>
      </c>
      <c r="D4" s="99" t="s">
        <v>416</v>
      </c>
      <c r="E4" s="99" t="s">
        <v>415</v>
      </c>
      <c r="F4" s="99" t="s">
        <v>416</v>
      </c>
    </row>
    <row r="5" spans="1:9" ht="9.75" customHeight="1">
      <c r="A5" s="3" t="s">
        <v>5</v>
      </c>
      <c r="B5" s="4" t="s">
        <v>417</v>
      </c>
      <c r="C5" s="5" t="s">
        <v>244</v>
      </c>
      <c r="D5" s="6" t="s">
        <v>418</v>
      </c>
      <c r="E5" s="5" t="s">
        <v>270</v>
      </c>
      <c r="F5" s="6" t="s">
        <v>419</v>
      </c>
    </row>
    <row r="6" spans="1:9" ht="9.75" customHeight="1">
      <c r="A6" s="3" t="s">
        <v>8</v>
      </c>
      <c r="B6" s="7" t="s">
        <v>420</v>
      </c>
      <c r="C6" s="5" t="s">
        <v>245</v>
      </c>
      <c r="D6" s="6" t="s">
        <v>421</v>
      </c>
      <c r="E6" s="5" t="s">
        <v>271</v>
      </c>
      <c r="F6" s="6" t="s">
        <v>422</v>
      </c>
    </row>
    <row r="7" spans="1:9" ht="9.75" customHeight="1">
      <c r="A7" s="3" t="s">
        <v>12</v>
      </c>
      <c r="B7" s="4" t="s">
        <v>423</v>
      </c>
      <c r="C7" s="5" t="s">
        <v>246</v>
      </c>
      <c r="D7" s="6" t="s">
        <v>424</v>
      </c>
      <c r="E7" s="5" t="s">
        <v>272</v>
      </c>
      <c r="F7" s="6" t="s">
        <v>425</v>
      </c>
      <c r="G7" s="153" t="s">
        <v>426</v>
      </c>
    </row>
    <row r="8" spans="1:9" ht="9.75" customHeight="1">
      <c r="A8" s="3" t="s">
        <v>16</v>
      </c>
      <c r="B8" s="7" t="s">
        <v>427</v>
      </c>
      <c r="C8" s="5" t="s">
        <v>247</v>
      </c>
      <c r="D8" s="6" t="s">
        <v>428</v>
      </c>
      <c r="E8" s="5" t="s">
        <v>273</v>
      </c>
      <c r="F8" s="6" t="s">
        <v>429</v>
      </c>
    </row>
    <row r="9" spans="1:9" ht="9.75" customHeight="1">
      <c r="A9" s="3" t="s">
        <v>23</v>
      </c>
      <c r="B9" s="4" t="s">
        <v>430</v>
      </c>
      <c r="C9" s="5" t="s">
        <v>248</v>
      </c>
      <c r="D9" s="6" t="s">
        <v>431</v>
      </c>
      <c r="E9" s="5" t="s">
        <v>274</v>
      </c>
      <c r="F9" s="6" t="s">
        <v>432</v>
      </c>
    </row>
    <row r="10" spans="1:9" ht="9.75" customHeight="1">
      <c r="A10" s="3" t="s">
        <v>27</v>
      </c>
      <c r="B10" s="7" t="s">
        <v>433</v>
      </c>
      <c r="C10" s="5" t="s">
        <v>249</v>
      </c>
      <c r="D10" s="6" t="s">
        <v>434</v>
      </c>
      <c r="E10" s="5" t="s">
        <v>275</v>
      </c>
      <c r="F10" s="6" t="s">
        <v>435</v>
      </c>
    </row>
    <row r="11" spans="1:9" ht="9.75" customHeight="1">
      <c r="A11" s="3" t="s">
        <v>34</v>
      </c>
      <c r="B11" s="7" t="s">
        <v>436</v>
      </c>
      <c r="C11" s="5" t="s">
        <v>195</v>
      </c>
      <c r="D11" s="6" t="s">
        <v>437</v>
      </c>
      <c r="E11" s="5" t="s">
        <v>276</v>
      </c>
      <c r="F11" s="6" t="s">
        <v>438</v>
      </c>
    </row>
    <row r="12" spans="1:9" ht="9.75" customHeight="1">
      <c r="A12" s="3" t="s">
        <v>40</v>
      </c>
      <c r="B12" s="7" t="s">
        <v>439</v>
      </c>
      <c r="C12" s="5" t="s">
        <v>196</v>
      </c>
      <c r="D12" s="6" t="s">
        <v>440</v>
      </c>
      <c r="E12" s="5" t="s">
        <v>277</v>
      </c>
      <c r="F12" s="6" t="s">
        <v>441</v>
      </c>
    </row>
    <row r="13" spans="1:9" ht="9.75" customHeight="1">
      <c r="A13" s="3" t="s">
        <v>47</v>
      </c>
      <c r="B13" s="7" t="s">
        <v>442</v>
      </c>
      <c r="C13" s="5" t="s">
        <v>250</v>
      </c>
      <c r="D13" s="6" t="s">
        <v>443</v>
      </c>
      <c r="E13" s="5" t="s">
        <v>278</v>
      </c>
      <c r="F13" s="6" t="s">
        <v>444</v>
      </c>
    </row>
    <row r="14" spans="1:9" ht="9.75" customHeight="1">
      <c r="A14" s="3" t="s">
        <v>225</v>
      </c>
      <c r="B14" s="7" t="s">
        <v>445</v>
      </c>
      <c r="C14" s="5" t="s">
        <v>251</v>
      </c>
      <c r="D14" s="6" t="s">
        <v>446</v>
      </c>
      <c r="E14" s="5" t="s">
        <v>279</v>
      </c>
      <c r="F14" s="6" t="s">
        <v>447</v>
      </c>
    </row>
    <row r="15" spans="1:9" ht="9.75" customHeight="1">
      <c r="A15" s="3" t="s">
        <v>204</v>
      </c>
      <c r="B15" s="7" t="s">
        <v>448</v>
      </c>
      <c r="C15" s="5" t="s">
        <v>252</v>
      </c>
      <c r="D15" s="6" t="s">
        <v>449</v>
      </c>
      <c r="E15" s="5" t="s">
        <v>280</v>
      </c>
      <c r="F15" s="6" t="s">
        <v>450</v>
      </c>
    </row>
    <row r="16" spans="1:9" ht="9.75" customHeight="1">
      <c r="A16" s="3" t="s">
        <v>209</v>
      </c>
      <c r="B16" s="7" t="s">
        <v>451</v>
      </c>
      <c r="C16" s="5" t="s">
        <v>253</v>
      </c>
      <c r="D16" s="6" t="s">
        <v>452</v>
      </c>
      <c r="E16" s="5" t="s">
        <v>281</v>
      </c>
      <c r="F16" s="6" t="s">
        <v>453</v>
      </c>
      <c r="G16" s="153" t="s">
        <v>426</v>
      </c>
    </row>
    <row r="17" spans="1:7">
      <c r="A17" s="5" t="s">
        <v>226</v>
      </c>
      <c r="B17" s="6" t="s">
        <v>454</v>
      </c>
      <c r="C17" s="5" t="s">
        <v>254</v>
      </c>
      <c r="D17" s="6" t="s">
        <v>455</v>
      </c>
      <c r="E17" s="5" t="s">
        <v>282</v>
      </c>
      <c r="F17" s="6" t="s">
        <v>456</v>
      </c>
      <c r="G17" s="153" t="s">
        <v>426</v>
      </c>
    </row>
    <row r="18" spans="1:7">
      <c r="A18" s="5" t="s">
        <v>227</v>
      </c>
      <c r="B18" s="6" t="s">
        <v>457</v>
      </c>
      <c r="C18" s="5" t="s">
        <v>255</v>
      </c>
      <c r="D18" s="6" t="s">
        <v>458</v>
      </c>
      <c r="E18" s="5" t="s">
        <v>283</v>
      </c>
      <c r="F18" s="6" t="s">
        <v>459</v>
      </c>
    </row>
    <row r="19" spans="1:7">
      <c r="A19" s="5" t="s">
        <v>228</v>
      </c>
      <c r="B19" s="6" t="s">
        <v>460</v>
      </c>
      <c r="C19" s="5" t="s">
        <v>256</v>
      </c>
      <c r="D19" s="6" t="s">
        <v>461</v>
      </c>
      <c r="E19" s="5" t="s">
        <v>284</v>
      </c>
      <c r="F19" s="6" t="s">
        <v>462</v>
      </c>
      <c r="G19" s="153" t="s">
        <v>426</v>
      </c>
    </row>
    <row r="20" spans="1:7">
      <c r="A20" s="5" t="s">
        <v>229</v>
      </c>
      <c r="B20" s="6" t="s">
        <v>463</v>
      </c>
      <c r="C20" s="5" t="s">
        <v>257</v>
      </c>
      <c r="D20" s="6" t="s">
        <v>464</v>
      </c>
      <c r="E20" s="5" t="s">
        <v>285</v>
      </c>
      <c r="F20" s="6" t="s">
        <v>465</v>
      </c>
      <c r="G20" s="153" t="s">
        <v>426</v>
      </c>
    </row>
    <row r="21" spans="1:7">
      <c r="A21" s="5" t="s">
        <v>230</v>
      </c>
      <c r="B21" s="6" t="s">
        <v>466</v>
      </c>
      <c r="C21" s="5" t="s">
        <v>197</v>
      </c>
      <c r="D21" s="6" t="s">
        <v>467</v>
      </c>
      <c r="E21" s="5" t="s">
        <v>286</v>
      </c>
      <c r="F21" s="6" t="s">
        <v>468</v>
      </c>
      <c r="G21" s="153" t="s">
        <v>426</v>
      </c>
    </row>
    <row r="22" spans="1:7">
      <c r="A22" s="5" t="s">
        <v>231</v>
      </c>
      <c r="B22" s="6" t="s">
        <v>469</v>
      </c>
      <c r="C22" s="5" t="s">
        <v>212</v>
      </c>
      <c r="D22" s="6" t="s">
        <v>470</v>
      </c>
      <c r="E22" s="5" t="s">
        <v>287</v>
      </c>
      <c r="F22" s="6" t="s">
        <v>471</v>
      </c>
      <c r="G22" s="153" t="s">
        <v>426</v>
      </c>
    </row>
    <row r="23" spans="1:7">
      <c r="A23" s="5" t="s">
        <v>232</v>
      </c>
      <c r="B23" s="6" t="s">
        <v>472</v>
      </c>
      <c r="C23" s="5" t="s">
        <v>198</v>
      </c>
      <c r="D23" s="6" t="s">
        <v>473</v>
      </c>
      <c r="E23" s="5" t="s">
        <v>288</v>
      </c>
      <c r="F23" s="6" t="s">
        <v>474</v>
      </c>
      <c r="G23" s="153" t="s">
        <v>426</v>
      </c>
    </row>
    <row r="24" spans="1:7">
      <c r="A24" s="5" t="s">
        <v>233</v>
      </c>
      <c r="B24" s="6" t="s">
        <v>475</v>
      </c>
      <c r="C24" s="5" t="s">
        <v>258</v>
      </c>
      <c r="D24" s="6" t="s">
        <v>476</v>
      </c>
      <c r="E24" s="5" t="s">
        <v>289</v>
      </c>
      <c r="F24" s="6" t="s">
        <v>477</v>
      </c>
    </row>
    <row r="25" spans="1:7">
      <c r="A25" s="5" t="s">
        <v>192</v>
      </c>
      <c r="B25" s="6" t="s">
        <v>478</v>
      </c>
      <c r="C25" s="5" t="s">
        <v>259</v>
      </c>
      <c r="D25" s="6" t="s">
        <v>479</v>
      </c>
      <c r="E25" s="5" t="s">
        <v>290</v>
      </c>
      <c r="F25" s="6" t="s">
        <v>480</v>
      </c>
      <c r="G25" s="153" t="s">
        <v>426</v>
      </c>
    </row>
    <row r="26" spans="1:7">
      <c r="A26" s="5" t="s">
        <v>193</v>
      </c>
      <c r="B26" s="6" t="s">
        <v>481</v>
      </c>
      <c r="C26" s="5" t="s">
        <v>260</v>
      </c>
      <c r="D26" s="6" t="s">
        <v>482</v>
      </c>
      <c r="E26" s="5" t="s">
        <v>291</v>
      </c>
      <c r="F26" s="6" t="s">
        <v>483</v>
      </c>
    </row>
    <row r="27" spans="1:7">
      <c r="A27" s="5" t="s">
        <v>234</v>
      </c>
      <c r="B27" s="6" t="s">
        <v>484</v>
      </c>
      <c r="C27" s="5" t="s">
        <v>261</v>
      </c>
      <c r="D27" s="6" t="s">
        <v>485</v>
      </c>
      <c r="E27" s="5" t="s">
        <v>292</v>
      </c>
      <c r="F27" s="6" t="s">
        <v>486</v>
      </c>
      <c r="G27" s="153" t="s">
        <v>426</v>
      </c>
    </row>
    <row r="28" spans="1:7">
      <c r="A28" s="5" t="s">
        <v>235</v>
      </c>
      <c r="B28" s="6" t="s">
        <v>487</v>
      </c>
      <c r="C28" s="5" t="s">
        <v>262</v>
      </c>
      <c r="D28" s="6" t="s">
        <v>488</v>
      </c>
      <c r="E28" s="5" t="s">
        <v>293</v>
      </c>
      <c r="F28" s="6" t="s">
        <v>489</v>
      </c>
      <c r="G28" s="153" t="s">
        <v>426</v>
      </c>
    </row>
    <row r="29" spans="1:7">
      <c r="A29" s="5" t="s">
        <v>236</v>
      </c>
      <c r="B29" s="6" t="s">
        <v>490</v>
      </c>
      <c r="C29" s="5" t="s">
        <v>263</v>
      </c>
      <c r="D29" s="6" t="s">
        <v>491</v>
      </c>
      <c r="E29" s="5" t="s">
        <v>294</v>
      </c>
      <c r="F29" s="6" t="s">
        <v>492</v>
      </c>
      <c r="G29" s="153" t="s">
        <v>426</v>
      </c>
    </row>
    <row r="30" spans="1:7">
      <c r="A30" s="5" t="s">
        <v>237</v>
      </c>
      <c r="B30" s="6" t="s">
        <v>493</v>
      </c>
      <c r="C30" s="5" t="s">
        <v>264</v>
      </c>
      <c r="D30" s="6" t="s">
        <v>494</v>
      </c>
      <c r="E30" s="5" t="s">
        <v>295</v>
      </c>
      <c r="F30" s="6" t="s">
        <v>495</v>
      </c>
      <c r="G30" s="153" t="s">
        <v>426</v>
      </c>
    </row>
    <row r="31" spans="1:7">
      <c r="A31" s="5" t="s">
        <v>238</v>
      </c>
      <c r="B31" s="6" t="s">
        <v>496</v>
      </c>
      <c r="C31" s="5" t="s">
        <v>199</v>
      </c>
      <c r="D31" s="6" t="s">
        <v>497</v>
      </c>
      <c r="E31" s="5" t="s">
        <v>296</v>
      </c>
      <c r="F31" s="6" t="s">
        <v>498</v>
      </c>
    </row>
    <row r="32" spans="1:7">
      <c r="A32" s="5" t="s">
        <v>239</v>
      </c>
      <c r="B32" s="6" t="s">
        <v>499</v>
      </c>
      <c r="C32" s="5" t="s">
        <v>200</v>
      </c>
      <c r="D32" s="6" t="s">
        <v>500</v>
      </c>
      <c r="E32" s="5">
        <v>97</v>
      </c>
      <c r="F32" s="6" t="s">
        <v>501</v>
      </c>
    </row>
    <row r="33" spans="1:6">
      <c r="A33" s="5" t="s">
        <v>240</v>
      </c>
      <c r="B33" s="6" t="s">
        <v>502</v>
      </c>
      <c r="C33" s="5" t="s">
        <v>201</v>
      </c>
      <c r="D33" s="6" t="s">
        <v>503</v>
      </c>
      <c r="E33" s="5">
        <v>98</v>
      </c>
      <c r="F33" s="6" t="s">
        <v>504</v>
      </c>
    </row>
    <row r="34" spans="1:6">
      <c r="A34" s="5" t="s">
        <v>241</v>
      </c>
      <c r="B34" s="6" t="s">
        <v>505</v>
      </c>
      <c r="C34" s="5" t="s">
        <v>265</v>
      </c>
      <c r="D34" s="6" t="s">
        <v>506</v>
      </c>
      <c r="E34" s="5" t="s">
        <v>426</v>
      </c>
      <c r="F34" s="6"/>
    </row>
    <row r="35" spans="1:6">
      <c r="A35" s="5" t="s">
        <v>194</v>
      </c>
      <c r="B35" s="6" t="s">
        <v>507</v>
      </c>
      <c r="C35" s="5" t="s">
        <v>266</v>
      </c>
      <c r="D35" s="6" t="s">
        <v>508</v>
      </c>
      <c r="E35" s="5" t="s">
        <v>426</v>
      </c>
      <c r="F35" s="6"/>
    </row>
    <row r="36" spans="1:6">
      <c r="A36" s="5" t="s">
        <v>220</v>
      </c>
      <c r="B36" s="6" t="s">
        <v>509</v>
      </c>
      <c r="C36" s="5" t="s">
        <v>267</v>
      </c>
      <c r="D36" s="6" t="s">
        <v>510</v>
      </c>
      <c r="E36" s="5" t="s">
        <v>426</v>
      </c>
      <c r="F36" s="6"/>
    </row>
    <row r="37" spans="1:6">
      <c r="A37" s="5" t="s">
        <v>242</v>
      </c>
      <c r="B37" s="6" t="s">
        <v>511</v>
      </c>
      <c r="C37" s="5" t="s">
        <v>268</v>
      </c>
      <c r="D37" s="6" t="s">
        <v>512</v>
      </c>
      <c r="E37" s="5" t="s">
        <v>426</v>
      </c>
      <c r="F37" s="6"/>
    </row>
    <row r="38" spans="1:6">
      <c r="A38" s="5" t="s">
        <v>243</v>
      </c>
      <c r="B38" s="6" t="s">
        <v>513</v>
      </c>
      <c r="C38" s="5" t="s">
        <v>269</v>
      </c>
      <c r="D38" s="6" t="s">
        <v>514</v>
      </c>
      <c r="E38" s="5" t="s">
        <v>426</v>
      </c>
      <c r="F38" s="6"/>
    </row>
    <row r="39" spans="1:6">
      <c r="A39" s="5"/>
      <c r="B39" s="6"/>
      <c r="C39" s="5"/>
      <c r="D39" s="6"/>
      <c r="E39" s="8"/>
      <c r="F39" s="8"/>
    </row>
    <row r="40" spans="1:6">
      <c r="A40" s="5"/>
      <c r="B40" s="6"/>
      <c r="C40" s="5"/>
      <c r="D40" s="6"/>
      <c r="E40" s="8"/>
      <c r="F40" s="8"/>
    </row>
    <row r="41" spans="1:6">
      <c r="A41" s="5"/>
      <c r="B41" s="6"/>
      <c r="C41" s="5"/>
      <c r="D41" s="6"/>
      <c r="E41" s="8"/>
      <c r="F41" s="8"/>
    </row>
    <row r="42" spans="1:6">
      <c r="A42" s="5"/>
      <c r="B42" s="6"/>
      <c r="C42" s="5"/>
      <c r="D42" s="6"/>
      <c r="E42" s="8"/>
      <c r="F42" s="8"/>
    </row>
    <row r="43" spans="1:6">
      <c r="A43" s="5"/>
      <c r="B43" s="6"/>
      <c r="C43" s="5"/>
      <c r="D43" s="6"/>
      <c r="E43" s="8"/>
      <c r="F43" s="8"/>
    </row>
    <row r="44" spans="1:6">
      <c r="A44" s="5"/>
      <c r="B44" s="6"/>
      <c r="C44" s="5"/>
      <c r="D44" s="6"/>
      <c r="E44" s="8"/>
      <c r="F44" s="8"/>
    </row>
    <row r="45" spans="1:6">
      <c r="A45" s="5"/>
      <c r="B45" s="6"/>
      <c r="C45" s="5"/>
      <c r="D45" s="6"/>
      <c r="E45" s="8"/>
      <c r="F45" s="8"/>
    </row>
    <row r="46" spans="1:6">
      <c r="A46" s="5"/>
      <c r="B46" s="6"/>
      <c r="C46" s="5"/>
      <c r="D46" s="6"/>
      <c r="E46" s="8"/>
      <c r="F46" s="8"/>
    </row>
    <row r="47" spans="1:6">
      <c r="A47" s="5"/>
      <c r="B47" s="6"/>
      <c r="C47" s="5"/>
      <c r="D47" s="6"/>
      <c r="E47" s="8"/>
      <c r="F47" s="8"/>
    </row>
    <row r="48" spans="1:6">
      <c r="A48" s="5"/>
      <c r="B48" s="6"/>
      <c r="C48" s="5"/>
      <c r="D48" s="6"/>
      <c r="E48" s="8"/>
      <c r="F48" s="8"/>
    </row>
    <row r="49" spans="1:6">
      <c r="A49" s="5"/>
      <c r="B49" s="6"/>
      <c r="C49" s="5"/>
      <c r="D49" s="6"/>
      <c r="E49" s="8"/>
      <c r="F49" s="8"/>
    </row>
    <row r="50" spans="1:6">
      <c r="A50" s="5"/>
      <c r="B50" s="6"/>
      <c r="C50" s="5"/>
      <c r="D50" s="6"/>
      <c r="E50" s="8"/>
      <c r="F50" s="8"/>
    </row>
    <row r="51" spans="1:6">
      <c r="A51" s="5"/>
      <c r="B51" s="6"/>
      <c r="C51" s="5"/>
      <c r="D51" s="6"/>
      <c r="E51" s="8"/>
      <c r="F51" s="8"/>
    </row>
    <row r="52" spans="1:6">
      <c r="A52" s="5"/>
      <c r="B52" s="6"/>
      <c r="C52" s="5"/>
      <c r="D52" s="6"/>
      <c r="E52" s="8"/>
      <c r="F52" s="8"/>
    </row>
    <row r="53" spans="1:6">
      <c r="A53" s="5"/>
      <c r="B53" s="6"/>
      <c r="C53" s="5"/>
      <c r="D53" s="6"/>
      <c r="E53" s="8"/>
      <c r="F53" s="8"/>
    </row>
    <row r="54" spans="1:6">
      <c r="A54" s="5"/>
      <c r="B54" s="6"/>
      <c r="C54" s="5"/>
      <c r="D54" s="6"/>
      <c r="E54" s="8"/>
      <c r="F54" s="8"/>
    </row>
    <row r="55" spans="1:6">
      <c r="A55" s="5"/>
      <c r="B55" s="6"/>
      <c r="C55" s="5"/>
      <c r="D55" s="6"/>
      <c r="E55" s="8"/>
      <c r="F55" s="8"/>
    </row>
    <row r="56" spans="1:6">
      <c r="A56" s="5"/>
      <c r="B56" s="6"/>
      <c r="C56" s="5"/>
      <c r="D56" s="6"/>
      <c r="E56" s="8"/>
      <c r="F56" s="8"/>
    </row>
    <row r="57" spans="1:6">
      <c r="A57" s="5"/>
      <c r="B57" s="6"/>
      <c r="C57" s="5"/>
      <c r="D57" s="6"/>
      <c r="E57" s="8"/>
      <c r="F57" s="8"/>
    </row>
    <row r="58" spans="1:6">
      <c r="A58" s="5"/>
      <c r="B58" s="6"/>
      <c r="C58" s="5"/>
      <c r="D58" s="6"/>
    </row>
    <row r="59" spans="1:6">
      <c r="A59" s="5"/>
      <c r="B59" s="6"/>
      <c r="C59" s="5"/>
      <c r="D59" s="6"/>
    </row>
    <row r="60" spans="1:6">
      <c r="A60" s="5"/>
      <c r="B60" s="6"/>
      <c r="C60" s="5"/>
      <c r="D60" s="6"/>
    </row>
    <row r="61" spans="1:6">
      <c r="A61" s="5"/>
      <c r="B61" s="6"/>
      <c r="C61" s="5"/>
      <c r="D61" s="6"/>
    </row>
    <row r="62" spans="1:6">
      <c r="A62" s="5"/>
      <c r="B62" s="6"/>
      <c r="C62" s="5"/>
      <c r="D62" s="6"/>
    </row>
    <row r="63" spans="1:6">
      <c r="A63" s="5"/>
      <c r="B63" s="6"/>
      <c r="C63" s="5"/>
      <c r="D63" s="6"/>
    </row>
    <row r="64" spans="1:6">
      <c r="A64" s="5"/>
      <c r="B64" s="6"/>
      <c r="C64" s="5"/>
      <c r="D64" s="6"/>
    </row>
    <row r="65" spans="1:4">
      <c r="A65" s="5"/>
      <c r="B65" s="6"/>
      <c r="C65" s="5"/>
      <c r="D65" s="6"/>
    </row>
    <row r="66" spans="1:4">
      <c r="A66" s="5"/>
      <c r="B66" s="6"/>
      <c r="C66" s="5"/>
      <c r="D66" s="6"/>
    </row>
    <row r="67" spans="1:4">
      <c r="A67" s="5"/>
      <c r="B67" s="6"/>
      <c r="C67" s="5"/>
      <c r="D67" s="6"/>
    </row>
    <row r="68" spans="1:4">
      <c r="A68" s="5"/>
      <c r="B68" s="6"/>
      <c r="C68" s="5"/>
      <c r="D68" s="6"/>
    </row>
    <row r="69" spans="1:4">
      <c r="A69" s="5"/>
      <c r="B69" s="6"/>
      <c r="C69" s="5"/>
      <c r="D69" s="6"/>
    </row>
    <row r="70" spans="1:4">
      <c r="A70" s="5"/>
      <c r="B70" s="6"/>
      <c r="C70" s="5"/>
      <c r="D70" s="6"/>
    </row>
    <row r="71" spans="1:4">
      <c r="A71" s="5"/>
      <c r="B71" s="6"/>
      <c r="C71" s="5"/>
      <c r="D71" s="6"/>
    </row>
    <row r="72" spans="1:4">
      <c r="A72" s="5"/>
      <c r="B72" s="6"/>
      <c r="C72" s="5"/>
      <c r="D72" s="6"/>
    </row>
    <row r="73" spans="1:4">
      <c r="A73" s="5"/>
      <c r="B73" s="6"/>
      <c r="C73" s="5"/>
      <c r="D73" s="6"/>
    </row>
    <row r="74" spans="1:4">
      <c r="A74" s="5"/>
      <c r="B74" s="6"/>
      <c r="C74" s="5"/>
      <c r="D74" s="6"/>
    </row>
    <row r="75" spans="1:4">
      <c r="A75" s="5"/>
      <c r="B75" s="6"/>
      <c r="C75" s="5"/>
      <c r="D75" s="6"/>
    </row>
    <row r="76" spans="1:4">
      <c r="A76" s="5"/>
      <c r="B76" s="6"/>
      <c r="C76" s="5"/>
      <c r="D76" s="6"/>
    </row>
    <row r="77" spans="1:4">
      <c r="A77" s="5"/>
      <c r="B77" s="6"/>
      <c r="C77" s="5"/>
      <c r="D77" s="6"/>
    </row>
    <row r="78" spans="1:4">
      <c r="A78" s="5"/>
      <c r="B78" s="6"/>
      <c r="C78" s="5"/>
      <c r="D78" s="6"/>
    </row>
    <row r="79" spans="1:4">
      <c r="A79" s="5"/>
      <c r="B79" s="6"/>
      <c r="C79" s="5"/>
      <c r="D79" s="6"/>
    </row>
    <row r="80" spans="1:4">
      <c r="A80" s="5"/>
      <c r="B80" s="6"/>
      <c r="C80" s="5"/>
      <c r="D80" s="6"/>
    </row>
    <row r="81" spans="1:4">
      <c r="A81" s="5"/>
      <c r="B81" s="6"/>
      <c r="C81" s="5"/>
      <c r="D81" s="6"/>
    </row>
    <row r="82" spans="1:4">
      <c r="A82" s="5"/>
      <c r="B82" s="6"/>
      <c r="C82" s="8"/>
      <c r="D82" s="8"/>
    </row>
    <row r="83" spans="1:4">
      <c r="A83" s="5"/>
      <c r="B83" s="6"/>
      <c r="C83" s="8"/>
      <c r="D83" s="8"/>
    </row>
    <row r="84" spans="1:4">
      <c r="A84" s="5"/>
      <c r="B84" s="6"/>
      <c r="C84" s="8"/>
      <c r="D84" s="8"/>
    </row>
    <row r="85" spans="1:4">
      <c r="A85" s="5"/>
      <c r="B85" s="6"/>
      <c r="C85" s="8"/>
      <c r="D85" s="8"/>
    </row>
    <row r="86" spans="1:4">
      <c r="A86" s="5"/>
      <c r="B86" s="6"/>
      <c r="C86" s="8"/>
      <c r="D86" s="8"/>
    </row>
    <row r="87" spans="1:4">
      <c r="A87" s="5"/>
      <c r="B87" s="6"/>
      <c r="C87" s="8"/>
      <c r="D87" s="8"/>
    </row>
    <row r="88" spans="1:4">
      <c r="A88" s="5"/>
      <c r="B88" s="6"/>
      <c r="C88" s="8"/>
      <c r="D88" s="8"/>
    </row>
    <row r="89" spans="1:4">
      <c r="A89" s="5"/>
      <c r="B89" s="6"/>
      <c r="C89" s="8"/>
      <c r="D89" s="8"/>
    </row>
    <row r="90" spans="1:4">
      <c r="A90" s="5"/>
      <c r="B90" s="6"/>
      <c r="C90" s="8"/>
      <c r="D90" s="8"/>
    </row>
    <row r="91" spans="1:4">
      <c r="A91" s="5"/>
      <c r="B91" s="6"/>
      <c r="C91" s="8"/>
      <c r="D91" s="8"/>
    </row>
    <row r="92" spans="1:4">
      <c r="A92" s="5"/>
      <c r="B92" s="6"/>
      <c r="C92" s="8"/>
      <c r="D92" s="8"/>
    </row>
    <row r="93" spans="1:4">
      <c r="A93" s="5"/>
      <c r="B93" s="6"/>
      <c r="C93" s="8"/>
      <c r="D93" s="8"/>
    </row>
    <row r="94" spans="1:4">
      <c r="A94" s="5"/>
      <c r="B94" s="6"/>
      <c r="C94" s="8"/>
      <c r="D94" s="8"/>
    </row>
    <row r="95" spans="1:4">
      <c r="A95" s="5"/>
      <c r="B95" s="6"/>
      <c r="C95" s="8"/>
      <c r="D95" s="8"/>
    </row>
    <row r="96" spans="1:4">
      <c r="A96" s="5"/>
      <c r="B96" s="6"/>
      <c r="C96" s="8"/>
      <c r="D96" s="8"/>
    </row>
    <row r="97" spans="1:4">
      <c r="A97" s="5"/>
      <c r="B97" s="6"/>
      <c r="C97" s="8"/>
      <c r="D97" s="8"/>
    </row>
    <row r="98" spans="1:4">
      <c r="A98" s="5"/>
      <c r="B98" s="6"/>
      <c r="C98" s="8"/>
      <c r="D98" s="8"/>
    </row>
    <row r="99" spans="1:4">
      <c r="A99" s="5"/>
      <c r="B99" s="6"/>
      <c r="C99" s="8"/>
      <c r="D99" s="8"/>
    </row>
    <row r="100" spans="1:4">
      <c r="A100" s="5"/>
      <c r="B100" s="6"/>
      <c r="C100" s="8"/>
      <c r="D100" s="8"/>
    </row>
    <row r="101" spans="1:4">
      <c r="A101" s="5"/>
      <c r="B101" s="6"/>
      <c r="C101" s="8"/>
      <c r="D101" s="8"/>
    </row>
    <row r="102" spans="1:4">
      <c r="A102" s="5"/>
      <c r="B102" s="6"/>
      <c r="C102" s="8"/>
      <c r="D102" s="8"/>
    </row>
    <row r="103" spans="1:4">
      <c r="A103" s="5"/>
      <c r="B103" s="6"/>
      <c r="C103" s="8"/>
      <c r="D103" s="8"/>
    </row>
    <row r="104" spans="1:4">
      <c r="A104" s="5"/>
      <c r="B104" s="6"/>
      <c r="C104" s="8"/>
      <c r="D104" s="8"/>
    </row>
    <row r="105" spans="1:4">
      <c r="A105" s="5"/>
      <c r="B105" s="6"/>
      <c r="C105" s="8"/>
      <c r="D105" s="8"/>
    </row>
    <row r="106" spans="1:4">
      <c r="A106" s="5"/>
      <c r="B106" s="6"/>
      <c r="C106" s="8"/>
      <c r="D106" s="8"/>
    </row>
    <row r="107" spans="1:4">
      <c r="A107" s="5"/>
      <c r="B107" s="6"/>
      <c r="C107" s="8"/>
      <c r="D107" s="8"/>
    </row>
    <row r="108" spans="1:4">
      <c r="A108" s="5"/>
      <c r="B108" s="6"/>
      <c r="C108" s="8"/>
      <c r="D108" s="8"/>
    </row>
    <row r="109" spans="1:4">
      <c r="A109" s="5"/>
      <c r="B109" s="6"/>
      <c r="C109" s="8"/>
      <c r="D109" s="8"/>
    </row>
    <row r="110" spans="1:4">
      <c r="A110" s="5"/>
      <c r="B110" s="6"/>
      <c r="C110" s="8"/>
      <c r="D110" s="8"/>
    </row>
    <row r="111" spans="1:4">
      <c r="A111" s="5"/>
      <c r="B111" s="6"/>
      <c r="C111" s="8"/>
      <c r="D111" s="8"/>
    </row>
    <row r="112" spans="1:4">
      <c r="A112" s="5"/>
      <c r="B112" s="6"/>
      <c r="C112" s="8"/>
      <c r="D112" s="8"/>
    </row>
    <row r="113" spans="1:2">
      <c r="A113" s="5"/>
      <c r="B113" s="6"/>
    </row>
    <row r="114" spans="1:2">
      <c r="A114" s="5"/>
      <c r="B114" s="6"/>
    </row>
    <row r="115" spans="1:2">
      <c r="A115" s="5"/>
      <c r="B115" s="6"/>
    </row>
    <row r="116" spans="1:2">
      <c r="A116" s="5"/>
      <c r="B116" s="6"/>
    </row>
    <row r="117" spans="1:2">
      <c r="A117" s="5"/>
      <c r="B117" s="6"/>
    </row>
    <row r="118" spans="1:2">
      <c r="A118" s="5"/>
      <c r="B118" s="6"/>
    </row>
    <row r="119" spans="1:2">
      <c r="A119" s="5"/>
      <c r="B119" s="6"/>
    </row>
    <row r="120" spans="1:2">
      <c r="A120" s="5"/>
      <c r="B120" s="6"/>
    </row>
    <row r="121" spans="1:2">
      <c r="A121" s="5"/>
      <c r="B121" s="6"/>
    </row>
    <row r="122" spans="1:2">
      <c r="A122" s="5"/>
      <c r="B122" s="6"/>
    </row>
    <row r="123" spans="1:2">
      <c r="A123" s="5"/>
      <c r="B123" s="6"/>
    </row>
    <row r="124" spans="1:2">
      <c r="A124" s="5"/>
      <c r="B124" s="6"/>
    </row>
    <row r="125" spans="1:2">
      <c r="A125" s="5"/>
      <c r="B125" s="6"/>
    </row>
    <row r="126" spans="1:2">
      <c r="A126" s="5"/>
      <c r="B126" s="6"/>
    </row>
    <row r="127" spans="1:2">
      <c r="A127" s="5"/>
      <c r="B127" s="6"/>
    </row>
    <row r="128" spans="1:2">
      <c r="A128" s="5"/>
      <c r="B128" s="6"/>
    </row>
    <row r="129" spans="1:2">
      <c r="A129" s="5"/>
      <c r="B129" s="6"/>
    </row>
    <row r="130" spans="1:2">
      <c r="A130" s="5"/>
      <c r="B130" s="6"/>
    </row>
    <row r="131" spans="1:2">
      <c r="A131" s="5"/>
      <c r="B131" s="6"/>
    </row>
    <row r="132" spans="1:2">
      <c r="A132" s="5"/>
      <c r="B132" s="6"/>
    </row>
    <row r="133" spans="1:2">
      <c r="A133" s="5"/>
      <c r="B133" s="6"/>
    </row>
    <row r="134" spans="1:2">
      <c r="A134" s="5"/>
      <c r="B134" s="6"/>
    </row>
    <row r="135" spans="1:2">
      <c r="A135" s="5"/>
      <c r="B135" s="6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90" zoomScaleNormal="90" workbookViewId="0">
      <selection activeCell="B1" sqref="B1:K1"/>
    </sheetView>
  </sheetViews>
  <sheetFormatPr defaultRowHeight="12.75"/>
  <cols>
    <col min="1" max="1" width="1.28515625" style="10" customWidth="1"/>
    <col min="2" max="2" width="4" style="10" customWidth="1"/>
    <col min="3" max="3" width="3.140625" style="10" customWidth="1"/>
    <col min="4" max="4" width="3.5703125" style="10" customWidth="1"/>
    <col min="5" max="5" width="40.42578125" style="10" customWidth="1"/>
    <col min="6" max="6" width="0.5703125" style="10" customWidth="1"/>
    <col min="7" max="7" width="20.85546875" style="10" customWidth="1"/>
    <col min="8" max="8" width="0.5703125" style="10" customWidth="1"/>
    <col min="9" max="9" width="20.85546875" style="10" customWidth="1"/>
    <col min="10" max="10" width="0.5703125" style="10" customWidth="1"/>
    <col min="11" max="11" width="15.7109375" style="10" customWidth="1"/>
    <col min="12" max="16384" width="9.140625" style="10"/>
  </cols>
  <sheetData>
    <row r="1" spans="1:15" ht="29.25" customHeight="1">
      <c r="A1" s="11"/>
      <c r="B1" s="209" t="s">
        <v>636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5" ht="3" customHeight="1">
      <c r="A2" s="11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5" ht="3" customHeight="1">
      <c r="A3" s="71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5" ht="39.75" customHeight="1">
      <c r="A4" s="11"/>
      <c r="B4" s="212" t="s">
        <v>633</v>
      </c>
      <c r="C4" s="212"/>
      <c r="D4" s="212"/>
      <c r="E4" s="212"/>
      <c r="F4" s="75"/>
      <c r="G4" s="213" t="s">
        <v>634</v>
      </c>
      <c r="H4" s="213"/>
      <c r="I4" s="213"/>
      <c r="J4" s="76"/>
      <c r="K4" s="77" t="s">
        <v>635</v>
      </c>
    </row>
    <row r="5" spans="1:15" ht="3" customHeight="1">
      <c r="A5" s="11"/>
      <c r="B5" s="212"/>
      <c r="C5" s="212"/>
      <c r="D5" s="212"/>
      <c r="E5" s="212"/>
      <c r="F5" s="75"/>
      <c r="G5" s="76"/>
      <c r="H5" s="76"/>
      <c r="I5" s="76"/>
      <c r="J5" s="76"/>
      <c r="K5" s="78"/>
    </row>
    <row r="6" spans="1:15" ht="30" customHeight="1">
      <c r="A6" s="11"/>
      <c r="B6" s="212"/>
      <c r="C6" s="212"/>
      <c r="D6" s="212"/>
      <c r="E6" s="212"/>
      <c r="F6" s="75"/>
      <c r="G6" s="132" t="s">
        <v>1090</v>
      </c>
      <c r="H6" s="79"/>
      <c r="I6" s="132" t="s">
        <v>1091</v>
      </c>
      <c r="J6" s="80"/>
      <c r="K6" s="81" t="s">
        <v>297</v>
      </c>
      <c r="N6" s="164"/>
      <c r="O6" s="164"/>
    </row>
    <row r="7" spans="1:15" ht="1.5" customHeight="1">
      <c r="A7" s="11"/>
      <c r="B7" s="12"/>
      <c r="C7" s="12"/>
      <c r="D7" s="12"/>
      <c r="E7" s="12"/>
      <c r="F7" s="12"/>
      <c r="G7" s="59"/>
      <c r="H7" s="59"/>
      <c r="I7" s="59"/>
      <c r="J7" s="59"/>
      <c r="K7" s="12"/>
    </row>
    <row r="8" spans="1:15" ht="13.5" customHeight="1">
      <c r="A8" s="11"/>
      <c r="B8" s="60" t="s">
        <v>517</v>
      </c>
      <c r="C8" s="60"/>
      <c r="D8" s="12"/>
      <c r="E8" s="12"/>
      <c r="F8" s="12"/>
      <c r="G8" s="12"/>
      <c r="H8" s="12"/>
      <c r="I8" s="12"/>
      <c r="J8" s="12"/>
      <c r="K8" s="12"/>
    </row>
    <row r="9" spans="1:15" ht="13.5" customHeight="1">
      <c r="A9" s="11"/>
      <c r="B9" s="66"/>
      <c r="C9" s="66"/>
      <c r="D9" s="66" t="s">
        <v>518</v>
      </c>
      <c r="E9" s="66"/>
      <c r="F9" s="12"/>
      <c r="G9" s="67">
        <f>G15+G27</f>
        <v>15020.609494</v>
      </c>
      <c r="H9" s="58"/>
      <c r="I9" s="67">
        <f>I15+I27</f>
        <v>14568.06999</v>
      </c>
      <c r="J9" s="58"/>
      <c r="K9" s="68">
        <f>I9/G9*100-100</f>
        <v>-3.0127905540768438</v>
      </c>
    </row>
    <row r="10" spans="1:15" ht="13.5" customHeight="1">
      <c r="A10" s="11"/>
      <c r="B10" s="12"/>
      <c r="C10" s="12"/>
      <c r="D10" s="12" t="s">
        <v>523</v>
      </c>
      <c r="E10" s="12"/>
      <c r="F10" s="12"/>
      <c r="G10" s="58">
        <f>G16+G28</f>
        <v>20012.894063</v>
      </c>
      <c r="H10" s="58"/>
      <c r="I10" s="58">
        <f>I16+I28</f>
        <v>19214.620161999999</v>
      </c>
      <c r="J10" s="58"/>
      <c r="K10" s="61">
        <f>I10/G10*100-100</f>
        <v>-3.9887979144198624</v>
      </c>
      <c r="N10" s="154"/>
      <c r="O10" s="154"/>
    </row>
    <row r="11" spans="1:15" ht="13.5" customHeight="1">
      <c r="A11" s="11"/>
      <c r="B11" s="66"/>
      <c r="C11" s="66"/>
      <c r="D11" s="66" t="s">
        <v>519</v>
      </c>
      <c r="E11" s="66"/>
      <c r="F11" s="12"/>
      <c r="G11" s="67">
        <f>G9-G10</f>
        <v>-4992.2845689999995</v>
      </c>
      <c r="H11" s="58"/>
      <c r="I11" s="67">
        <f>I9-I10</f>
        <v>-4646.5501719999993</v>
      </c>
      <c r="J11" s="58"/>
      <c r="K11" s="68"/>
    </row>
    <row r="12" spans="1:15" ht="13.5" customHeight="1">
      <c r="A12" s="11"/>
      <c r="B12" s="12"/>
      <c r="C12" s="12"/>
      <c r="D12" s="12" t="s">
        <v>520</v>
      </c>
      <c r="E12" s="12"/>
      <c r="F12" s="12"/>
      <c r="G12" s="58">
        <f>G9/G10*100</f>
        <v>75.054659494601651</v>
      </c>
      <c r="H12" s="58"/>
      <c r="I12" s="58">
        <f>I9/I10*100</f>
        <v>75.817631923896684</v>
      </c>
      <c r="J12" s="58"/>
      <c r="K12" s="62"/>
    </row>
    <row r="13" spans="1:15" ht="25.5" customHeight="1">
      <c r="A13" s="11"/>
      <c r="B13" s="69"/>
      <c r="C13" s="66"/>
      <c r="D13" s="211" t="s">
        <v>521</v>
      </c>
      <c r="E13" s="211"/>
      <c r="F13" s="12"/>
      <c r="G13" s="107">
        <v>-3534.7302809999965</v>
      </c>
      <c r="H13" s="161"/>
      <c r="I13" s="107">
        <v>-3302.3551829999997</v>
      </c>
      <c r="J13" s="161"/>
      <c r="K13" s="162"/>
    </row>
    <row r="14" spans="1:15" ht="13.5" customHeight="1">
      <c r="A14" s="11"/>
      <c r="B14" s="100" t="s">
        <v>701</v>
      </c>
      <c r="C14" s="100"/>
      <c r="D14" s="100"/>
      <c r="E14" s="14"/>
      <c r="F14" s="14"/>
      <c r="G14" s="72"/>
      <c r="H14" s="72"/>
      <c r="I14" s="72"/>
      <c r="J14" s="72"/>
      <c r="K14" s="101"/>
    </row>
    <row r="15" spans="1:15" ht="13.5" customHeight="1">
      <c r="A15" s="11"/>
      <c r="B15" s="66"/>
      <c r="C15" s="66"/>
      <c r="D15" s="66" t="s">
        <v>518</v>
      </c>
      <c r="E15" s="66"/>
      <c r="F15" s="14"/>
      <c r="G15" s="67">
        <v>10800.290487</v>
      </c>
      <c r="H15" s="72"/>
      <c r="I15" s="67">
        <v>10390.789891</v>
      </c>
      <c r="J15" s="72"/>
      <c r="K15" s="68">
        <f>I15/G15*100-100</f>
        <v>-3.7915702035320606</v>
      </c>
    </row>
    <row r="16" spans="1:15" ht="13.5" customHeight="1">
      <c r="A16" s="11"/>
      <c r="B16" s="14"/>
      <c r="C16" s="14"/>
      <c r="D16" s="12" t="s">
        <v>523</v>
      </c>
      <c r="E16" s="12"/>
      <c r="F16" s="14"/>
      <c r="G16" s="72">
        <v>14761.839484999997</v>
      </c>
      <c r="H16" s="72"/>
      <c r="I16" s="72">
        <v>13822.511511000001</v>
      </c>
      <c r="J16" s="72"/>
      <c r="K16" s="101">
        <f>I16/G16*100-100</f>
        <v>-6.3632176393360709</v>
      </c>
    </row>
    <row r="17" spans="1:14" ht="13.5" customHeight="1">
      <c r="A17" s="11"/>
      <c r="B17" s="66"/>
      <c r="C17" s="66"/>
      <c r="D17" s="66" t="s">
        <v>519</v>
      </c>
      <c r="E17" s="66"/>
      <c r="F17" s="14"/>
      <c r="G17" s="67">
        <f>G15-G16</f>
        <v>-3961.5489979999966</v>
      </c>
      <c r="H17" s="72"/>
      <c r="I17" s="67">
        <f>I15-I16</f>
        <v>-3431.7216200000003</v>
      </c>
      <c r="J17" s="72"/>
      <c r="K17" s="68"/>
    </row>
    <row r="18" spans="1:14" ht="13.5" customHeight="1">
      <c r="A18" s="11"/>
      <c r="B18" s="14"/>
      <c r="C18" s="14"/>
      <c r="D18" s="12" t="s">
        <v>520</v>
      </c>
      <c r="E18" s="12"/>
      <c r="F18" s="14"/>
      <c r="G18" s="102">
        <f>G15/G16*100</f>
        <v>73.16358166592002</v>
      </c>
      <c r="H18" s="102"/>
      <c r="I18" s="102">
        <f>I15/I16*100</f>
        <v>75.172951621208455</v>
      </c>
      <c r="J18" s="72"/>
      <c r="K18" s="103"/>
    </row>
    <row r="19" spans="1:14" ht="26.25" customHeight="1">
      <c r="A19" s="11"/>
      <c r="B19" s="69"/>
      <c r="C19" s="66"/>
      <c r="D19" s="211" t="s">
        <v>521</v>
      </c>
      <c r="E19" s="211"/>
      <c r="F19" s="14"/>
      <c r="G19" s="107">
        <v>-3897.8506599999946</v>
      </c>
      <c r="H19" s="104"/>
      <c r="I19" s="107">
        <v>-3416.7118040000005</v>
      </c>
      <c r="J19" s="104"/>
      <c r="K19" s="162"/>
    </row>
    <row r="20" spans="1:14" ht="13.5" customHeight="1">
      <c r="A20" s="11"/>
      <c r="B20" s="100"/>
      <c r="C20" s="100" t="s">
        <v>522</v>
      </c>
      <c r="D20" s="14"/>
      <c r="E20" s="14"/>
      <c r="F20" s="14"/>
      <c r="G20" s="104"/>
      <c r="H20" s="104"/>
      <c r="I20" s="104"/>
      <c r="J20" s="72"/>
      <c r="K20" s="101"/>
    </row>
    <row r="21" spans="1:14" ht="13.5" customHeight="1">
      <c r="A21" s="11"/>
      <c r="B21" s="66"/>
      <c r="C21" s="66"/>
      <c r="D21" s="66"/>
      <c r="E21" s="66" t="s">
        <v>518</v>
      </c>
      <c r="F21" s="14"/>
      <c r="G21" s="67">
        <v>10018.933820999999</v>
      </c>
      <c r="H21" s="72"/>
      <c r="I21" s="67">
        <v>9584.9663220000002</v>
      </c>
      <c r="J21" s="72"/>
      <c r="K21" s="68">
        <f>I21/G21*100-100</f>
        <v>-4.3314738549364336</v>
      </c>
      <c r="M21" s="32"/>
      <c r="N21" s="32"/>
    </row>
    <row r="22" spans="1:14" ht="13.5" customHeight="1">
      <c r="A22" s="11"/>
      <c r="B22" s="14"/>
      <c r="C22" s="14"/>
      <c r="D22" s="14"/>
      <c r="E22" s="12" t="s">
        <v>523</v>
      </c>
      <c r="F22" s="12"/>
      <c r="G22" s="72">
        <v>13838.180950999998</v>
      </c>
      <c r="H22" s="72"/>
      <c r="I22" s="72">
        <v>12812.121008999999</v>
      </c>
      <c r="J22" s="72"/>
      <c r="K22" s="101">
        <f>I22/G22*100-100</f>
        <v>-7.4147024499333014</v>
      </c>
    </row>
    <row r="23" spans="1:14" ht="13.5" customHeight="1">
      <c r="A23" s="11"/>
      <c r="B23" s="66"/>
      <c r="C23" s="66"/>
      <c r="D23" s="66"/>
      <c r="E23" s="66" t="s">
        <v>519</v>
      </c>
      <c r="F23" s="14"/>
      <c r="G23" s="67">
        <f>G21-G22</f>
        <v>-3819.2471299999997</v>
      </c>
      <c r="H23" s="72"/>
      <c r="I23" s="67">
        <f>I21-I22</f>
        <v>-3227.1546869999984</v>
      </c>
      <c r="J23" s="72"/>
      <c r="K23" s="68"/>
    </row>
    <row r="24" spans="1:14" ht="13.5" customHeight="1">
      <c r="A24" s="11"/>
      <c r="B24" s="14"/>
      <c r="C24" s="14"/>
      <c r="D24" s="32"/>
      <c r="E24" s="12" t="s">
        <v>520</v>
      </c>
      <c r="F24" s="12"/>
      <c r="G24" s="72">
        <f>G21/G22*100</f>
        <v>72.40065624576178</v>
      </c>
      <c r="H24" s="72"/>
      <c r="I24" s="72">
        <f>I21/I22*100</f>
        <v>74.811706159089098</v>
      </c>
      <c r="J24" s="72"/>
      <c r="K24" s="103"/>
    </row>
    <row r="25" spans="1:14" ht="26.25" customHeight="1">
      <c r="A25" s="11"/>
      <c r="B25" s="69"/>
      <c r="C25" s="66"/>
      <c r="D25" s="66"/>
      <c r="E25" s="160" t="s">
        <v>521</v>
      </c>
      <c r="F25" s="14"/>
      <c r="G25" s="107">
        <v>-3809.3895209999991</v>
      </c>
      <c r="H25" s="104"/>
      <c r="I25" s="107">
        <v>-3390.5879149999982</v>
      </c>
      <c r="J25" s="104"/>
      <c r="K25" s="162"/>
    </row>
    <row r="26" spans="1:14" ht="13.5" customHeight="1">
      <c r="A26" s="11"/>
      <c r="B26" s="100" t="s">
        <v>702</v>
      </c>
      <c r="C26" s="100"/>
      <c r="D26" s="14"/>
      <c r="E26" s="14"/>
      <c r="F26" s="14"/>
      <c r="G26" s="72"/>
      <c r="H26" s="72"/>
      <c r="I26" s="72"/>
      <c r="J26" s="72"/>
      <c r="K26" s="101"/>
    </row>
    <row r="27" spans="1:14" ht="13.5" customHeight="1">
      <c r="A27" s="11"/>
      <c r="B27" s="66"/>
      <c r="C27" s="66"/>
      <c r="D27" s="66" t="s">
        <v>518</v>
      </c>
      <c r="E27" s="66"/>
      <c r="F27" s="14"/>
      <c r="G27" s="67">
        <v>4220.3190070000001</v>
      </c>
      <c r="H27" s="72"/>
      <c r="I27" s="67">
        <v>4177.2800990000005</v>
      </c>
      <c r="J27" s="72"/>
      <c r="K27" s="68">
        <f>I27/G27*100-100</f>
        <v>-1.0198022454845983</v>
      </c>
    </row>
    <row r="28" spans="1:14" ht="13.5" customHeight="1">
      <c r="A28" s="11"/>
      <c r="B28" s="14"/>
      <c r="C28" s="14"/>
      <c r="D28" s="12" t="s">
        <v>523</v>
      </c>
      <c r="E28" s="14"/>
      <c r="F28" s="14"/>
      <c r="G28" s="72">
        <v>5251.0545780000011</v>
      </c>
      <c r="H28" s="72"/>
      <c r="I28" s="72">
        <v>5392.1086509999986</v>
      </c>
      <c r="J28" s="72"/>
      <c r="K28" s="101">
        <f>I28/G28*100-100</f>
        <v>2.6862046643156674</v>
      </c>
    </row>
    <row r="29" spans="1:14" ht="13.5" customHeight="1">
      <c r="B29" s="66"/>
      <c r="C29" s="66"/>
      <c r="D29" s="66" t="s">
        <v>519</v>
      </c>
      <c r="E29" s="66"/>
      <c r="F29" s="14"/>
      <c r="G29" s="67">
        <f>G27-G28</f>
        <v>-1030.7355710000011</v>
      </c>
      <c r="H29" s="72"/>
      <c r="I29" s="67">
        <f>I27-I28</f>
        <v>-1214.8285519999981</v>
      </c>
      <c r="J29" s="72"/>
      <c r="K29" s="68"/>
    </row>
    <row r="30" spans="1:14" ht="13.5" customHeight="1">
      <c r="B30" s="14"/>
      <c r="C30" s="14"/>
      <c r="D30" s="12" t="s">
        <v>520</v>
      </c>
      <c r="E30" s="14"/>
      <c r="F30" s="14"/>
      <c r="G30" s="72">
        <f>G27/G28*100</f>
        <v>80.370884444461765</v>
      </c>
      <c r="H30" s="72"/>
      <c r="I30" s="72">
        <f>I27/I28*100</f>
        <v>77.470250867910437</v>
      </c>
      <c r="J30" s="72"/>
      <c r="K30" s="103"/>
    </row>
    <row r="31" spans="1:14" ht="13.5" customHeight="1">
      <c r="A31" s="11"/>
      <c r="B31" s="69"/>
      <c r="C31" s="69" t="s">
        <v>356</v>
      </c>
      <c r="D31" s="105"/>
      <c r="E31" s="66"/>
      <c r="F31" s="14"/>
      <c r="G31" s="107"/>
      <c r="H31" s="104"/>
      <c r="I31" s="107"/>
      <c r="J31" s="72"/>
      <c r="K31" s="68"/>
    </row>
    <row r="32" spans="1:14" ht="13.5" customHeight="1">
      <c r="A32" s="11"/>
      <c r="B32" s="14"/>
      <c r="C32" s="14"/>
      <c r="D32" s="14" t="s">
        <v>355</v>
      </c>
      <c r="E32" s="14" t="s">
        <v>518</v>
      </c>
      <c r="F32" s="14"/>
      <c r="G32" s="72">
        <v>3883.8367400000002</v>
      </c>
      <c r="H32" s="72"/>
      <c r="I32" s="72">
        <v>3688.1331290000003</v>
      </c>
      <c r="J32" s="72"/>
      <c r="K32" s="101">
        <f>I32/G32*100-100</f>
        <v>-5.0389247566569964</v>
      </c>
    </row>
    <row r="33" spans="1:14" ht="13.5" customHeight="1">
      <c r="A33" s="11"/>
      <c r="B33" s="66"/>
      <c r="C33" s="66"/>
      <c r="D33" s="66" t="s">
        <v>355</v>
      </c>
      <c r="E33" s="66" t="s">
        <v>523</v>
      </c>
      <c r="F33" s="14"/>
      <c r="G33" s="67">
        <v>3468.6954550000009</v>
      </c>
      <c r="H33" s="72"/>
      <c r="I33" s="67">
        <v>3429.2170899999983</v>
      </c>
      <c r="J33" s="72"/>
      <c r="K33" s="68">
        <f>I33/G33*100-100</f>
        <v>-1.1381329238084561</v>
      </c>
    </row>
    <row r="34" spans="1:14" ht="13.5" customHeight="1">
      <c r="A34" s="11"/>
      <c r="B34" s="14"/>
      <c r="C34" s="14"/>
      <c r="D34" s="14" t="s">
        <v>355</v>
      </c>
      <c r="E34" s="14" t="s">
        <v>519</v>
      </c>
      <c r="F34" s="14"/>
      <c r="G34" s="72">
        <f>G32-G33</f>
        <v>415.14128499999924</v>
      </c>
      <c r="H34" s="72"/>
      <c r="I34" s="72">
        <f>I32-I33</f>
        <v>258.916039000002</v>
      </c>
      <c r="J34" s="72"/>
      <c r="K34" s="101"/>
    </row>
    <row r="35" spans="1:14" ht="13.5" customHeight="1">
      <c r="A35" s="11"/>
      <c r="B35" s="66"/>
      <c r="C35" s="66"/>
      <c r="D35" s="106"/>
      <c r="E35" s="66" t="s">
        <v>520</v>
      </c>
      <c r="F35" s="14"/>
      <c r="G35" s="67">
        <f>G32/G33*100</f>
        <v>111.96822524161318</v>
      </c>
      <c r="H35" s="72"/>
      <c r="I35" s="67">
        <f>I32/I33*100</f>
        <v>107.55029594816354</v>
      </c>
      <c r="J35" s="72"/>
      <c r="K35" s="70"/>
    </row>
    <row r="36" spans="1:14" ht="3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63"/>
      <c r="M36" s="163"/>
      <c r="N36" s="163"/>
    </row>
    <row r="39" spans="1:14">
      <c r="G39" s="83"/>
      <c r="I39" s="83"/>
    </row>
    <row r="43" spans="1:14" ht="12.75" customHeight="1"/>
    <row r="44" spans="1:14">
      <c r="G44" s="83"/>
      <c r="I44" s="83"/>
    </row>
    <row r="45" spans="1:14">
      <c r="E45" s="14"/>
      <c r="F45" s="14"/>
      <c r="G45" s="84"/>
      <c r="H45" s="14"/>
      <c r="I45" s="84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8"/>
  <sheetViews>
    <sheetView showGridLines="0" zoomScale="90" zoomScaleNormal="90" workbookViewId="0">
      <selection activeCell="A2" sqref="A1:AQ2"/>
    </sheetView>
  </sheetViews>
  <sheetFormatPr defaultRowHeight="12.75"/>
  <cols>
    <col min="1" max="1" width="11.7109375" style="10" customWidth="1"/>
    <col min="2" max="2" width="0.5703125" style="10" customWidth="1"/>
    <col min="3" max="3" width="8" style="10" customWidth="1"/>
    <col min="4" max="4" width="0.5703125" style="10" customWidth="1"/>
    <col min="5" max="5" width="8" style="10" customWidth="1"/>
    <col min="6" max="6" width="0.5703125" style="10" customWidth="1"/>
    <col min="7" max="7" width="10.85546875" style="10" customWidth="1"/>
    <col min="8" max="8" width="0.5703125" style="10" customWidth="1"/>
    <col min="9" max="9" width="10.85546875" style="10" customWidth="1"/>
    <col min="10" max="10" width="0.5703125" style="10" customWidth="1"/>
    <col min="11" max="11" width="8" style="10" customWidth="1"/>
    <col min="12" max="12" width="0.5703125" style="10" customWidth="1"/>
    <col min="13" max="13" width="8" style="10" customWidth="1"/>
    <col min="14" max="14" width="0.5703125" style="10" customWidth="1"/>
    <col min="15" max="15" width="10.85546875" style="10" customWidth="1"/>
    <col min="16" max="16" width="0.5703125" style="10" customWidth="1"/>
    <col min="17" max="17" width="10.85546875" style="10" customWidth="1"/>
    <col min="18" max="18" width="0.5703125" style="10" customWidth="1"/>
    <col min="19" max="19" width="8" style="10" customWidth="1"/>
    <col min="20" max="20" width="0.5703125" style="10" customWidth="1"/>
    <col min="21" max="21" width="8" style="10" customWidth="1"/>
    <col min="22" max="22" width="0.5703125" style="10" customWidth="1"/>
    <col min="23" max="23" width="10.85546875" style="10" customWidth="1"/>
    <col min="24" max="24" width="0.5703125" style="10" customWidth="1"/>
    <col min="25" max="25" width="10.85546875" style="10" customWidth="1"/>
    <col min="26" max="26" width="0.5703125" style="10" customWidth="1"/>
    <col min="27" max="27" width="8" style="10" customWidth="1"/>
    <col min="28" max="28" width="0.5703125" style="10" customWidth="1"/>
    <col min="29" max="29" width="8" style="10" customWidth="1"/>
    <col min="30" max="30" width="0.5703125" style="10" customWidth="1"/>
    <col min="31" max="31" width="10.85546875" style="10" customWidth="1"/>
    <col min="32" max="32" width="0.5703125" style="10" customWidth="1"/>
    <col min="33" max="33" width="10.85546875" style="10" customWidth="1"/>
    <col min="34" max="34" width="0.5703125" style="10" customWidth="1"/>
    <col min="35" max="35" width="8" style="10" customWidth="1"/>
    <col min="36" max="36" width="0.5703125" style="10" customWidth="1"/>
    <col min="37" max="37" width="8" style="10" customWidth="1"/>
    <col min="38" max="38" width="0.5703125" style="10" customWidth="1"/>
    <col min="39" max="39" width="10.85546875" style="10" customWidth="1"/>
    <col min="40" max="40" width="0.5703125" style="10" customWidth="1"/>
    <col min="41" max="41" width="10.85546875" style="10" customWidth="1"/>
    <col min="42" max="42" width="0.5703125" style="10" customWidth="1"/>
    <col min="43" max="43" width="11.7109375" style="10" customWidth="1"/>
    <col min="44" max="16384" width="9.140625" style="10"/>
  </cols>
  <sheetData>
    <row r="1" spans="1:46" ht="14.25" customHeight="1">
      <c r="A1" s="216" t="s">
        <v>357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6" ht="14.25" customHeight="1">
      <c r="A2" s="216" t="s">
        <v>538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</row>
    <row r="3" spans="1:46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6" s="32" customFormat="1" ht="3.7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</row>
    <row r="5" spans="1:46" ht="26.25" customHeight="1">
      <c r="A5" s="212" t="s">
        <v>163</v>
      </c>
      <c r="B5" s="124"/>
      <c r="C5" s="214" t="s">
        <v>637</v>
      </c>
      <c r="D5" s="215"/>
      <c r="E5" s="215"/>
      <c r="F5" s="215"/>
      <c r="G5" s="215"/>
      <c r="H5" s="215"/>
      <c r="I5" s="215"/>
      <c r="J5" s="124"/>
      <c r="K5" s="214" t="s">
        <v>699</v>
      </c>
      <c r="L5" s="215"/>
      <c r="M5" s="215"/>
      <c r="N5" s="215"/>
      <c r="O5" s="215"/>
      <c r="P5" s="215"/>
      <c r="Q5" s="215"/>
      <c r="R5" s="124"/>
      <c r="S5" s="214" t="s">
        <v>700</v>
      </c>
      <c r="T5" s="215"/>
      <c r="U5" s="215"/>
      <c r="V5" s="215"/>
      <c r="W5" s="215"/>
      <c r="X5" s="215"/>
      <c r="Y5" s="215"/>
      <c r="Z5" s="124"/>
      <c r="AA5" s="214" t="s">
        <v>703</v>
      </c>
      <c r="AB5" s="215"/>
      <c r="AC5" s="215"/>
      <c r="AD5" s="215"/>
      <c r="AE5" s="215"/>
      <c r="AF5" s="215"/>
      <c r="AG5" s="215"/>
      <c r="AH5" s="124"/>
      <c r="AI5" s="214" t="s">
        <v>704</v>
      </c>
      <c r="AJ5" s="215"/>
      <c r="AK5" s="215"/>
      <c r="AL5" s="215"/>
      <c r="AM5" s="215"/>
      <c r="AN5" s="215"/>
      <c r="AO5" s="215"/>
      <c r="AP5" s="124"/>
      <c r="AQ5" s="212" t="s">
        <v>524</v>
      </c>
      <c r="AS5" s="164"/>
      <c r="AT5" s="164"/>
    </row>
    <row r="6" spans="1:46" ht="2.25" customHeight="1">
      <c r="A6" s="212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212"/>
    </row>
    <row r="7" spans="1:46" ht="27" customHeight="1">
      <c r="A7" s="212"/>
      <c r="B7" s="124"/>
      <c r="C7" s="213" t="s">
        <v>634</v>
      </c>
      <c r="D7" s="213"/>
      <c r="E7" s="213"/>
      <c r="F7" s="124"/>
      <c r="G7" s="212" t="s">
        <v>638</v>
      </c>
      <c r="H7" s="213"/>
      <c r="I7" s="213"/>
      <c r="J7" s="124"/>
      <c r="K7" s="213" t="s">
        <v>634</v>
      </c>
      <c r="L7" s="213"/>
      <c r="M7" s="213"/>
      <c r="N7" s="124"/>
      <c r="O7" s="212" t="s">
        <v>638</v>
      </c>
      <c r="P7" s="213"/>
      <c r="Q7" s="213"/>
      <c r="R7" s="124"/>
      <c r="S7" s="213" t="s">
        <v>634</v>
      </c>
      <c r="T7" s="213"/>
      <c r="U7" s="213"/>
      <c r="V7" s="124"/>
      <c r="W7" s="212" t="s">
        <v>638</v>
      </c>
      <c r="X7" s="213"/>
      <c r="Y7" s="213"/>
      <c r="Z7" s="124"/>
      <c r="AA7" s="213" t="s">
        <v>634</v>
      </c>
      <c r="AB7" s="213"/>
      <c r="AC7" s="213"/>
      <c r="AD7" s="124"/>
      <c r="AE7" s="212" t="s">
        <v>638</v>
      </c>
      <c r="AF7" s="213"/>
      <c r="AG7" s="213"/>
      <c r="AH7" s="124"/>
      <c r="AI7" s="213" t="s">
        <v>634</v>
      </c>
      <c r="AJ7" s="213"/>
      <c r="AK7" s="213"/>
      <c r="AL7" s="124"/>
      <c r="AM7" s="212" t="s">
        <v>638</v>
      </c>
      <c r="AN7" s="213"/>
      <c r="AO7" s="213"/>
      <c r="AP7" s="124"/>
      <c r="AQ7" s="212"/>
    </row>
    <row r="8" spans="1:46" ht="3" customHeight="1">
      <c r="A8" s="212"/>
      <c r="B8" s="124"/>
      <c r="C8" s="213"/>
      <c r="D8" s="213"/>
      <c r="E8" s="213"/>
      <c r="F8" s="124"/>
      <c r="G8" s="124"/>
      <c r="H8" s="124"/>
      <c r="I8" s="124"/>
      <c r="J8" s="124"/>
      <c r="K8" s="213"/>
      <c r="L8" s="213"/>
      <c r="M8" s="213"/>
      <c r="N8" s="124"/>
      <c r="O8" s="124"/>
      <c r="P8" s="124"/>
      <c r="Q8" s="124"/>
      <c r="R8" s="124"/>
      <c r="S8" s="213"/>
      <c r="T8" s="213"/>
      <c r="U8" s="213"/>
      <c r="V8" s="124"/>
      <c r="W8" s="124"/>
      <c r="X8" s="124"/>
      <c r="Y8" s="124"/>
      <c r="Z8" s="124"/>
      <c r="AA8" s="213"/>
      <c r="AB8" s="213"/>
      <c r="AC8" s="213"/>
      <c r="AD8" s="124"/>
      <c r="AE8" s="124"/>
      <c r="AF8" s="124"/>
      <c r="AG8" s="124"/>
      <c r="AH8" s="124"/>
      <c r="AI8" s="213"/>
      <c r="AJ8" s="213"/>
      <c r="AK8" s="213"/>
      <c r="AL8" s="124"/>
      <c r="AM8" s="124"/>
      <c r="AN8" s="124"/>
      <c r="AO8" s="124"/>
      <c r="AP8" s="124"/>
      <c r="AQ8" s="212"/>
    </row>
    <row r="9" spans="1:46">
      <c r="A9" s="212"/>
      <c r="B9" s="124"/>
      <c r="C9" s="213"/>
      <c r="D9" s="213"/>
      <c r="E9" s="213"/>
      <c r="F9" s="124"/>
      <c r="G9" s="213" t="s">
        <v>297</v>
      </c>
      <c r="H9" s="213"/>
      <c r="I9" s="213"/>
      <c r="J9" s="124"/>
      <c r="K9" s="213"/>
      <c r="L9" s="213"/>
      <c r="M9" s="213"/>
      <c r="N9" s="124"/>
      <c r="O9" s="213" t="s">
        <v>297</v>
      </c>
      <c r="P9" s="213"/>
      <c r="Q9" s="213"/>
      <c r="R9" s="124"/>
      <c r="S9" s="213"/>
      <c r="T9" s="213"/>
      <c r="U9" s="213"/>
      <c r="V9" s="124"/>
      <c r="W9" s="213" t="s">
        <v>297</v>
      </c>
      <c r="X9" s="213"/>
      <c r="Y9" s="213"/>
      <c r="Z9" s="124"/>
      <c r="AA9" s="213"/>
      <c r="AB9" s="213"/>
      <c r="AC9" s="213"/>
      <c r="AD9" s="124"/>
      <c r="AE9" s="213" t="s">
        <v>297</v>
      </c>
      <c r="AF9" s="213"/>
      <c r="AG9" s="213"/>
      <c r="AH9" s="124"/>
      <c r="AI9" s="213"/>
      <c r="AJ9" s="213"/>
      <c r="AK9" s="213"/>
      <c r="AL9" s="124"/>
      <c r="AM9" s="213" t="s">
        <v>297</v>
      </c>
      <c r="AN9" s="213"/>
      <c r="AO9" s="213"/>
      <c r="AP9" s="124"/>
      <c r="AQ9" s="212"/>
      <c r="AS9" s="154"/>
      <c r="AT9" s="154"/>
    </row>
    <row r="10" spans="1:46" ht="3" customHeight="1">
      <c r="A10" s="21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212"/>
    </row>
    <row r="11" spans="1:46" ht="55.5" customHeight="1">
      <c r="A11" s="212"/>
      <c r="B11" s="124"/>
      <c r="C11" s="148">
        <v>2019</v>
      </c>
      <c r="D11" s="124"/>
      <c r="E11" s="148">
        <v>2020</v>
      </c>
      <c r="F11" s="124"/>
      <c r="G11" s="155" t="s">
        <v>639</v>
      </c>
      <c r="H11" s="124"/>
      <c r="I11" s="155" t="s">
        <v>640</v>
      </c>
      <c r="J11" s="124"/>
      <c r="K11" s="148">
        <v>2019</v>
      </c>
      <c r="L11" s="124"/>
      <c r="M11" s="148">
        <v>2020</v>
      </c>
      <c r="N11" s="124"/>
      <c r="O11" s="155" t="s">
        <v>639</v>
      </c>
      <c r="P11" s="124"/>
      <c r="Q11" s="155" t="s">
        <v>640</v>
      </c>
      <c r="R11" s="124"/>
      <c r="S11" s="148">
        <v>2019</v>
      </c>
      <c r="T11" s="124"/>
      <c r="U11" s="148">
        <v>2020</v>
      </c>
      <c r="V11" s="124"/>
      <c r="W11" s="155" t="s">
        <v>639</v>
      </c>
      <c r="X11" s="124"/>
      <c r="Y11" s="155" t="s">
        <v>640</v>
      </c>
      <c r="Z11" s="124"/>
      <c r="AA11" s="208">
        <v>2019</v>
      </c>
      <c r="AB11" s="124"/>
      <c r="AC11" s="208">
        <v>2020</v>
      </c>
      <c r="AD11" s="124"/>
      <c r="AE11" s="207" t="s">
        <v>639</v>
      </c>
      <c r="AF11" s="124"/>
      <c r="AG11" s="207" t="s">
        <v>640</v>
      </c>
      <c r="AH11" s="124"/>
      <c r="AI11" s="208">
        <v>2019</v>
      </c>
      <c r="AJ11" s="124"/>
      <c r="AK11" s="208">
        <v>2020</v>
      </c>
      <c r="AL11" s="124"/>
      <c r="AM11" s="207" t="s">
        <v>639</v>
      </c>
      <c r="AN11" s="124"/>
      <c r="AO11" s="207" t="s">
        <v>640</v>
      </c>
      <c r="AP11" s="124"/>
      <c r="AQ11" s="212"/>
    </row>
    <row r="12" spans="1:46" ht="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6" ht="13.5" customHeight="1">
      <c r="A13" s="85" t="s">
        <v>298</v>
      </c>
      <c r="B13" s="86"/>
      <c r="C13" s="87">
        <f>SUM(C14:C25)</f>
        <v>80271.516220999983</v>
      </c>
      <c r="D13" s="88"/>
      <c r="E13" s="87">
        <f>SUM(E14:E25)</f>
        <v>19214.620161999999</v>
      </c>
      <c r="F13" s="88"/>
      <c r="G13" s="89"/>
      <c r="H13" s="88"/>
      <c r="I13" s="88"/>
      <c r="J13" s="88"/>
      <c r="K13" s="87">
        <f>SUM(K14:K25)</f>
        <v>61357.217158999985</v>
      </c>
      <c r="L13" s="88"/>
      <c r="M13" s="87">
        <f>SUM(M14:M25)</f>
        <v>14379.582223000001</v>
      </c>
      <c r="N13" s="88"/>
      <c r="O13" s="89"/>
      <c r="P13" s="88"/>
      <c r="Q13" s="88"/>
      <c r="R13" s="88"/>
      <c r="S13" s="87">
        <f>SUM(S14:S25)</f>
        <v>18914.299062000002</v>
      </c>
      <c r="T13" s="88"/>
      <c r="U13" s="87">
        <f>SUM(U14:U25)</f>
        <v>4835.0379389999989</v>
      </c>
      <c r="V13" s="88"/>
      <c r="W13" s="89"/>
      <c r="X13" s="88"/>
      <c r="Y13" s="88"/>
      <c r="Z13" s="88"/>
      <c r="AA13" s="87">
        <f>SUM(AA14:AA25)</f>
        <v>59242.97157799999</v>
      </c>
      <c r="AB13" s="88"/>
      <c r="AC13" s="87">
        <f>SUM(AC14:AC25)</f>
        <v>13822.511511000001</v>
      </c>
      <c r="AD13" s="88"/>
      <c r="AE13" s="89"/>
      <c r="AF13" s="88"/>
      <c r="AG13" s="88"/>
      <c r="AH13" s="88"/>
      <c r="AI13" s="87">
        <f>SUM(AI14:AI25)</f>
        <v>21028.544643000005</v>
      </c>
      <c r="AJ13" s="88"/>
      <c r="AK13" s="87">
        <f>SUM(AK14:AK25)</f>
        <v>5392.1086509999986</v>
      </c>
      <c r="AL13" s="88"/>
      <c r="AM13" s="89"/>
      <c r="AN13" s="88"/>
      <c r="AO13" s="88"/>
      <c r="AP13" s="86"/>
      <c r="AQ13" s="85" t="s">
        <v>298</v>
      </c>
      <c r="AT13" s="55"/>
    </row>
    <row r="14" spans="1:46" ht="13.5" customHeight="1">
      <c r="A14" s="56" t="s">
        <v>328</v>
      </c>
      <c r="B14" s="12"/>
      <c r="C14" s="57">
        <f>K14+S14</f>
        <v>6850.0651159999998</v>
      </c>
      <c r="D14" s="57"/>
      <c r="E14" s="57">
        <f>M14+U14</f>
        <v>6656.4396499999984</v>
      </c>
      <c r="F14" s="12"/>
      <c r="G14" s="58">
        <f>E14/C14*100-100</f>
        <v>-2.8266222688561271</v>
      </c>
      <c r="H14" s="57"/>
      <c r="I14" s="58">
        <f>E14/C25*100-100</f>
        <v>11.026439657063875</v>
      </c>
      <c r="J14" s="12"/>
      <c r="K14" s="57">
        <v>5059.6047299999991</v>
      </c>
      <c r="L14" s="57"/>
      <c r="M14" s="57">
        <v>4812.9079389999997</v>
      </c>
      <c r="N14" s="12"/>
      <c r="O14" s="58">
        <f>M14/K14*100-100</f>
        <v>-4.8758115339970374</v>
      </c>
      <c r="P14" s="57"/>
      <c r="Q14" s="58">
        <f>M14/K25*100-100</f>
        <v>3.8778386382066259</v>
      </c>
      <c r="R14" s="12"/>
      <c r="S14" s="57">
        <v>1790.4603860000004</v>
      </c>
      <c r="T14" s="57"/>
      <c r="U14" s="57">
        <v>1843.5317109999987</v>
      </c>
      <c r="V14" s="12"/>
      <c r="W14" s="58">
        <f>U14/S14*100-100</f>
        <v>2.96411612426472</v>
      </c>
      <c r="X14" s="57"/>
      <c r="Y14" s="58">
        <f>U14/S25*100-100</f>
        <v>35.342232316364289</v>
      </c>
      <c r="Z14" s="12"/>
      <c r="AA14" s="57">
        <v>4906.4196549999988</v>
      </c>
      <c r="AB14" s="57"/>
      <c r="AC14" s="57">
        <v>4622.1336510000001</v>
      </c>
      <c r="AD14" s="12"/>
      <c r="AE14" s="58">
        <f>AC14/AA14*100-100</f>
        <v>-5.7941640542363899</v>
      </c>
      <c r="AF14" s="57"/>
      <c r="AG14" s="58">
        <f>AC14/AA25*100-100</f>
        <v>3.0243184466259834</v>
      </c>
      <c r="AH14" s="12"/>
      <c r="AI14" s="57">
        <v>1943.6454610000005</v>
      </c>
      <c r="AJ14" s="57"/>
      <c r="AK14" s="57">
        <v>2034.3059989999988</v>
      </c>
      <c r="AL14" s="12"/>
      <c r="AM14" s="58">
        <f>AK14/AI14*100-100</f>
        <v>4.664458607247937</v>
      </c>
      <c r="AN14" s="57"/>
      <c r="AO14" s="58">
        <f>AK14/AI25*100-100</f>
        <v>34.819100899428861</v>
      </c>
      <c r="AP14" s="12"/>
      <c r="AQ14" s="166" t="s">
        <v>525</v>
      </c>
    </row>
    <row r="15" spans="1:46" ht="13.5" customHeight="1">
      <c r="A15" s="56" t="s">
        <v>329</v>
      </c>
      <c r="B15" s="12"/>
      <c r="C15" s="57">
        <f t="shared" ref="C15:C25" si="0">K15+S15</f>
        <v>6244.4042150000005</v>
      </c>
      <c r="D15" s="57"/>
      <c r="E15" s="57">
        <f t="shared" ref="E15:E16" si="1">M15+U15</f>
        <v>6462.2351799999988</v>
      </c>
      <c r="F15" s="12"/>
      <c r="G15" s="58">
        <f t="shared" ref="G15:G16" si="2">E15/C15*100-100</f>
        <v>3.4884187105750613</v>
      </c>
      <c r="H15" s="57"/>
      <c r="I15" s="58">
        <f t="shared" ref="I15:I16" si="3">E15/E14*100-100</f>
        <v>-2.9175427136938055</v>
      </c>
      <c r="J15" s="12"/>
      <c r="K15" s="57">
        <v>4753.3157709999996</v>
      </c>
      <c r="L15" s="57"/>
      <c r="M15" s="57">
        <v>4988.7426499999992</v>
      </c>
      <c r="N15" s="12"/>
      <c r="O15" s="58">
        <f t="shared" ref="O15:O16" si="4">M15/K15*100-100</f>
        <v>4.9528979420290256</v>
      </c>
      <c r="P15" s="57"/>
      <c r="Q15" s="58">
        <f t="shared" ref="Q15:Q16" si="5">M15/M14*100-100</f>
        <v>3.6533985945414287</v>
      </c>
      <c r="R15" s="12"/>
      <c r="S15" s="57">
        <v>1491.0884440000004</v>
      </c>
      <c r="T15" s="57"/>
      <c r="U15" s="57">
        <v>1473.4925299999998</v>
      </c>
      <c r="V15" s="12"/>
      <c r="W15" s="58">
        <f t="shared" ref="W15:W16" si="6">U15/S15*100-100</f>
        <v>-1.1800717838572865</v>
      </c>
      <c r="X15" s="57"/>
      <c r="Y15" s="58">
        <f t="shared" ref="Y15:Y16" si="7">U15/U14*100-100</f>
        <v>-20.072298121700129</v>
      </c>
      <c r="Z15" s="12"/>
      <c r="AA15" s="57">
        <v>4588.964696</v>
      </c>
      <c r="AB15" s="57"/>
      <c r="AC15" s="57">
        <v>4779.0949999999993</v>
      </c>
      <c r="AD15" s="12"/>
      <c r="AE15" s="58">
        <f t="shared" ref="AE15:AE16" si="8">AC15/AA15*100-100</f>
        <v>4.1432069452555993</v>
      </c>
      <c r="AF15" s="57"/>
      <c r="AG15" s="58">
        <f t="shared" ref="AG15:AG16" si="9">AC15/AC14*100-100</f>
        <v>3.3958634875484535</v>
      </c>
      <c r="AH15" s="12"/>
      <c r="AI15" s="57">
        <v>1655.4395190000005</v>
      </c>
      <c r="AJ15" s="57"/>
      <c r="AK15" s="57">
        <v>1683.1401799999999</v>
      </c>
      <c r="AL15" s="12"/>
      <c r="AM15" s="58">
        <f t="shared" ref="AM15:AM16" si="10">AK15/AI15*100-100</f>
        <v>1.6733115696508492</v>
      </c>
      <c r="AN15" s="57"/>
      <c r="AO15" s="58">
        <f t="shared" ref="AO15:AO16" si="11">AK15/AK14*100-100</f>
        <v>-17.262192569486643</v>
      </c>
      <c r="AP15" s="12"/>
      <c r="AQ15" s="166" t="s">
        <v>526</v>
      </c>
    </row>
    <row r="16" spans="1:46" ht="13.5" customHeight="1">
      <c r="A16" s="56" t="s">
        <v>330</v>
      </c>
      <c r="B16" s="12"/>
      <c r="C16" s="57">
        <f t="shared" si="0"/>
        <v>6918.4247319999995</v>
      </c>
      <c r="D16" s="57"/>
      <c r="E16" s="57">
        <f t="shared" si="1"/>
        <v>6095.9453320000021</v>
      </c>
      <c r="F16" s="12"/>
      <c r="G16" s="58">
        <f t="shared" si="2"/>
        <v>-11.888246701532481</v>
      </c>
      <c r="H16" s="57"/>
      <c r="I16" s="58">
        <f t="shared" si="3"/>
        <v>-5.6681602850609352</v>
      </c>
      <c r="J16" s="12"/>
      <c r="K16" s="57">
        <v>5428.887502999999</v>
      </c>
      <c r="L16" s="57"/>
      <c r="M16" s="57">
        <v>4577.9316340000014</v>
      </c>
      <c r="N16" s="12"/>
      <c r="O16" s="58">
        <f t="shared" si="4"/>
        <v>-15.674590208947222</v>
      </c>
      <c r="P16" s="57"/>
      <c r="Q16" s="58">
        <f t="shared" si="5"/>
        <v>-8.2347606365302966</v>
      </c>
      <c r="R16" s="12"/>
      <c r="S16" s="57">
        <v>1489.5372290000003</v>
      </c>
      <c r="T16" s="57"/>
      <c r="U16" s="57">
        <v>1518.0136980000004</v>
      </c>
      <c r="V16" s="12"/>
      <c r="W16" s="58">
        <f t="shared" si="6"/>
        <v>1.9117661811727942</v>
      </c>
      <c r="X16" s="57"/>
      <c r="Y16" s="58">
        <f t="shared" si="7"/>
        <v>3.021472256802042</v>
      </c>
      <c r="Z16" s="12"/>
      <c r="AA16" s="57">
        <v>5266.4551339999989</v>
      </c>
      <c r="AB16" s="57"/>
      <c r="AC16" s="57">
        <v>4421.2828600000012</v>
      </c>
      <c r="AD16" s="12"/>
      <c r="AE16" s="58">
        <f t="shared" si="8"/>
        <v>-16.048219390375195</v>
      </c>
      <c r="AF16" s="57"/>
      <c r="AG16" s="58">
        <f t="shared" si="9"/>
        <v>-7.4870271463529861</v>
      </c>
      <c r="AH16" s="12"/>
      <c r="AI16" s="57">
        <v>1651.9695980000001</v>
      </c>
      <c r="AJ16" s="57"/>
      <c r="AK16" s="57">
        <v>1674.6624720000004</v>
      </c>
      <c r="AL16" s="12"/>
      <c r="AM16" s="58">
        <f t="shared" si="10"/>
        <v>1.3736859338981731</v>
      </c>
      <c r="AN16" s="57"/>
      <c r="AO16" s="58">
        <f t="shared" si="11"/>
        <v>-0.50368401281937736</v>
      </c>
      <c r="AP16" s="12"/>
      <c r="AQ16" s="166" t="s">
        <v>527</v>
      </c>
    </row>
    <row r="17" spans="1:43" ht="13.5" customHeight="1">
      <c r="A17" s="56" t="s">
        <v>331</v>
      </c>
      <c r="B17" s="12"/>
      <c r="C17" s="57">
        <f t="shared" si="0"/>
        <v>6790.5927429999992</v>
      </c>
      <c r="D17" s="57"/>
      <c r="E17" s="57"/>
      <c r="F17" s="12"/>
      <c r="G17" s="58"/>
      <c r="H17" s="57"/>
      <c r="I17" s="58"/>
      <c r="J17" s="12"/>
      <c r="K17" s="57">
        <v>5170.3637809999991</v>
      </c>
      <c r="L17" s="57"/>
      <c r="M17" s="57"/>
      <c r="N17" s="12"/>
      <c r="O17" s="58"/>
      <c r="P17" s="57"/>
      <c r="Q17" s="58"/>
      <c r="R17" s="12"/>
      <c r="S17" s="57">
        <v>1620.2289619999999</v>
      </c>
      <c r="T17" s="57"/>
      <c r="U17" s="57"/>
      <c r="V17" s="12"/>
      <c r="W17" s="58"/>
      <c r="X17" s="57"/>
      <c r="Y17" s="58"/>
      <c r="Z17" s="12"/>
      <c r="AA17" s="57">
        <v>5017.0794229999992</v>
      </c>
      <c r="AB17" s="57"/>
      <c r="AC17" s="57"/>
      <c r="AD17" s="12"/>
      <c r="AE17" s="58"/>
      <c r="AF17" s="57"/>
      <c r="AG17" s="58"/>
      <c r="AH17" s="12"/>
      <c r="AI17" s="57">
        <v>1773.51332</v>
      </c>
      <c r="AJ17" s="57"/>
      <c r="AK17" s="57"/>
      <c r="AL17" s="12"/>
      <c r="AM17" s="58"/>
      <c r="AN17" s="57"/>
      <c r="AO17" s="58"/>
      <c r="AP17" s="12"/>
      <c r="AQ17" s="166" t="s">
        <v>528</v>
      </c>
    </row>
    <row r="18" spans="1:43" ht="13.5" customHeight="1">
      <c r="A18" s="56" t="s">
        <v>332</v>
      </c>
      <c r="B18" s="12"/>
      <c r="C18" s="57">
        <f t="shared" si="0"/>
        <v>7232.8718529999987</v>
      </c>
      <c r="D18" s="57"/>
      <c r="E18" s="57"/>
      <c r="F18" s="12"/>
      <c r="G18" s="58"/>
      <c r="H18" s="57"/>
      <c r="I18" s="58"/>
      <c r="J18" s="12"/>
      <c r="K18" s="57">
        <v>5509.9076529999993</v>
      </c>
      <c r="L18" s="57"/>
      <c r="M18" s="57"/>
      <c r="N18" s="12"/>
      <c r="O18" s="58"/>
      <c r="P18" s="57"/>
      <c r="Q18" s="58"/>
      <c r="R18" s="12"/>
      <c r="S18" s="57">
        <v>1722.9641999999997</v>
      </c>
      <c r="T18" s="57"/>
      <c r="U18" s="57"/>
      <c r="V18" s="12"/>
      <c r="W18" s="58"/>
      <c r="X18" s="57"/>
      <c r="Y18" s="58"/>
      <c r="Z18" s="12"/>
      <c r="AA18" s="57">
        <v>5273.6052949999994</v>
      </c>
      <c r="AB18" s="57"/>
      <c r="AC18" s="57"/>
      <c r="AD18" s="12"/>
      <c r="AE18" s="58"/>
      <c r="AF18" s="57"/>
      <c r="AG18" s="58"/>
      <c r="AH18" s="12"/>
      <c r="AI18" s="57">
        <v>1959.2665579999996</v>
      </c>
      <c r="AJ18" s="57"/>
      <c r="AK18" s="57"/>
      <c r="AL18" s="12"/>
      <c r="AM18" s="58"/>
      <c r="AN18" s="57"/>
      <c r="AO18" s="58"/>
      <c r="AP18" s="12"/>
      <c r="AQ18" s="166" t="s">
        <v>529</v>
      </c>
    </row>
    <row r="19" spans="1:43" ht="13.5" customHeight="1">
      <c r="A19" s="56" t="s">
        <v>333</v>
      </c>
      <c r="B19" s="12"/>
      <c r="C19" s="57">
        <f t="shared" si="0"/>
        <v>6621.8453060000011</v>
      </c>
      <c r="D19" s="57"/>
      <c r="E19" s="57"/>
      <c r="F19" s="12"/>
      <c r="G19" s="58"/>
      <c r="H19" s="57"/>
      <c r="I19" s="58"/>
      <c r="J19" s="12"/>
      <c r="K19" s="57">
        <v>5075.3566530000007</v>
      </c>
      <c r="L19" s="57"/>
      <c r="M19" s="57"/>
      <c r="N19" s="12"/>
      <c r="O19" s="58"/>
      <c r="P19" s="57"/>
      <c r="Q19" s="58"/>
      <c r="R19" s="12"/>
      <c r="S19" s="57">
        <v>1546.4886530000001</v>
      </c>
      <c r="T19" s="57"/>
      <c r="U19" s="57"/>
      <c r="V19" s="12"/>
      <c r="W19" s="58"/>
      <c r="X19" s="57"/>
      <c r="Y19" s="58"/>
      <c r="Z19" s="12"/>
      <c r="AA19" s="57">
        <v>4907.7533000000003</v>
      </c>
      <c r="AB19" s="57"/>
      <c r="AC19" s="57"/>
      <c r="AD19" s="12"/>
      <c r="AE19" s="58"/>
      <c r="AF19" s="57"/>
      <c r="AG19" s="58"/>
      <c r="AH19" s="12"/>
      <c r="AI19" s="57">
        <v>1714.0920060000001</v>
      </c>
      <c r="AJ19" s="57"/>
      <c r="AK19" s="57"/>
      <c r="AL19" s="12"/>
      <c r="AM19" s="58"/>
      <c r="AN19" s="57"/>
      <c r="AO19" s="58"/>
      <c r="AP19" s="12"/>
      <c r="AQ19" s="166" t="s">
        <v>530</v>
      </c>
    </row>
    <row r="20" spans="1:43" ht="13.5" customHeight="1">
      <c r="A20" s="56" t="s">
        <v>334</v>
      </c>
      <c r="B20" s="12"/>
      <c r="C20" s="57">
        <f t="shared" si="0"/>
        <v>7245.9220479999985</v>
      </c>
      <c r="D20" s="57"/>
      <c r="E20" s="57"/>
      <c r="F20" s="12"/>
      <c r="G20" s="58"/>
      <c r="H20" s="57"/>
      <c r="I20" s="58"/>
      <c r="J20" s="12"/>
      <c r="K20" s="57">
        <v>5429.3618159999987</v>
      </c>
      <c r="L20" s="57"/>
      <c r="M20" s="57"/>
      <c r="N20" s="12"/>
      <c r="O20" s="58"/>
      <c r="P20" s="57"/>
      <c r="Q20" s="58"/>
      <c r="R20" s="12"/>
      <c r="S20" s="57">
        <v>1816.5602319999996</v>
      </c>
      <c r="T20" s="57"/>
      <c r="U20" s="57"/>
      <c r="V20" s="12"/>
      <c r="W20" s="58"/>
      <c r="X20" s="57"/>
      <c r="Y20" s="58"/>
      <c r="Z20" s="12"/>
      <c r="AA20" s="57">
        <v>5256.3182529999985</v>
      </c>
      <c r="AB20" s="57"/>
      <c r="AC20" s="57"/>
      <c r="AD20" s="12"/>
      <c r="AE20" s="58"/>
      <c r="AF20" s="57"/>
      <c r="AG20" s="58"/>
      <c r="AH20" s="12"/>
      <c r="AI20" s="57">
        <v>1989.6037949999995</v>
      </c>
      <c r="AJ20" s="57"/>
      <c r="AK20" s="57"/>
      <c r="AL20" s="12"/>
      <c r="AM20" s="58"/>
      <c r="AN20" s="57"/>
      <c r="AO20" s="58"/>
      <c r="AP20" s="12"/>
      <c r="AQ20" s="166" t="s">
        <v>531</v>
      </c>
    </row>
    <row r="21" spans="1:43" ht="13.5" customHeight="1">
      <c r="A21" s="56" t="s">
        <v>335</v>
      </c>
      <c r="B21" s="12"/>
      <c r="C21" s="57">
        <f t="shared" si="0"/>
        <v>5443.8140179999991</v>
      </c>
      <c r="D21" s="57"/>
      <c r="E21" s="57"/>
      <c r="F21" s="12"/>
      <c r="G21" s="58"/>
      <c r="H21" s="57"/>
      <c r="I21" s="58"/>
      <c r="J21" s="12"/>
      <c r="K21" s="57">
        <v>4162.4882899999993</v>
      </c>
      <c r="L21" s="57"/>
      <c r="M21" s="57"/>
      <c r="N21" s="12"/>
      <c r="O21" s="58"/>
      <c r="P21" s="57"/>
      <c r="Q21" s="58"/>
      <c r="R21" s="12"/>
      <c r="S21" s="57">
        <v>1281.325728</v>
      </c>
      <c r="T21" s="57"/>
      <c r="U21" s="57"/>
      <c r="V21" s="12"/>
      <c r="W21" s="58"/>
      <c r="X21" s="57"/>
      <c r="Y21" s="58"/>
      <c r="Z21" s="12"/>
      <c r="AA21" s="57">
        <v>3989.8725369999993</v>
      </c>
      <c r="AB21" s="57"/>
      <c r="AC21" s="57"/>
      <c r="AD21" s="12"/>
      <c r="AE21" s="58"/>
      <c r="AF21" s="57"/>
      <c r="AG21" s="58"/>
      <c r="AH21" s="12"/>
      <c r="AI21" s="57">
        <v>1453.9414810000001</v>
      </c>
      <c r="AJ21" s="57"/>
      <c r="AK21" s="57"/>
      <c r="AL21" s="12"/>
      <c r="AM21" s="58"/>
      <c r="AN21" s="57"/>
      <c r="AO21" s="58"/>
      <c r="AP21" s="12"/>
      <c r="AQ21" s="166" t="s">
        <v>532</v>
      </c>
    </row>
    <row r="22" spans="1:43" ht="13.5" customHeight="1">
      <c r="A22" s="56" t="s">
        <v>336</v>
      </c>
      <c r="B22" s="12"/>
      <c r="C22" s="57">
        <f t="shared" si="0"/>
        <v>6717.4921439999989</v>
      </c>
      <c r="D22" s="57"/>
      <c r="E22" s="57"/>
      <c r="F22" s="12"/>
      <c r="G22" s="58"/>
      <c r="H22" s="57"/>
      <c r="I22" s="58"/>
      <c r="J22" s="12"/>
      <c r="K22" s="57">
        <v>5097.0344429999986</v>
      </c>
      <c r="L22" s="57"/>
      <c r="M22" s="57"/>
      <c r="N22" s="12"/>
      <c r="O22" s="58"/>
      <c r="P22" s="57"/>
      <c r="Q22" s="58"/>
      <c r="R22" s="12"/>
      <c r="S22" s="57">
        <v>1620.4577010000003</v>
      </c>
      <c r="T22" s="57"/>
      <c r="U22" s="57"/>
      <c r="V22" s="12"/>
      <c r="W22" s="58"/>
      <c r="X22" s="57"/>
      <c r="Y22" s="58"/>
      <c r="Z22" s="12"/>
      <c r="AA22" s="57">
        <v>4891.5483059999988</v>
      </c>
      <c r="AB22" s="57"/>
      <c r="AC22" s="57"/>
      <c r="AD22" s="12"/>
      <c r="AE22" s="58"/>
      <c r="AF22" s="57"/>
      <c r="AG22" s="58"/>
      <c r="AH22" s="12"/>
      <c r="AI22" s="57">
        <v>1825.9438380000004</v>
      </c>
      <c r="AJ22" s="57"/>
      <c r="AK22" s="57"/>
      <c r="AL22" s="12"/>
      <c r="AM22" s="58"/>
      <c r="AN22" s="57"/>
      <c r="AO22" s="58"/>
      <c r="AP22" s="12"/>
      <c r="AQ22" s="166" t="s">
        <v>533</v>
      </c>
    </row>
    <row r="23" spans="1:43" ht="13.5" customHeight="1">
      <c r="A23" s="56" t="s">
        <v>337</v>
      </c>
      <c r="B23" s="12"/>
      <c r="C23" s="57">
        <f t="shared" si="0"/>
        <v>7270.0184869999975</v>
      </c>
      <c r="D23" s="57"/>
      <c r="E23" s="57"/>
      <c r="F23" s="12"/>
      <c r="G23" s="58"/>
      <c r="H23" s="57"/>
      <c r="I23" s="58"/>
      <c r="J23" s="12"/>
      <c r="K23" s="57">
        <v>5631.1391209999992</v>
      </c>
      <c r="L23" s="57"/>
      <c r="M23" s="57"/>
      <c r="N23" s="12"/>
      <c r="O23" s="58"/>
      <c r="P23" s="57"/>
      <c r="Q23" s="58"/>
      <c r="R23" s="12"/>
      <c r="S23" s="57">
        <v>1638.8793659999988</v>
      </c>
      <c r="T23" s="57"/>
      <c r="U23" s="57"/>
      <c r="V23" s="12"/>
      <c r="W23" s="58"/>
      <c r="X23" s="57"/>
      <c r="Y23" s="58"/>
      <c r="Z23" s="12"/>
      <c r="AA23" s="57">
        <v>5410.5779719999991</v>
      </c>
      <c r="AB23" s="57"/>
      <c r="AC23" s="57"/>
      <c r="AD23" s="12"/>
      <c r="AE23" s="58"/>
      <c r="AF23" s="57"/>
      <c r="AG23" s="58"/>
      <c r="AH23" s="12"/>
      <c r="AI23" s="57">
        <v>1859.4405149999989</v>
      </c>
      <c r="AJ23" s="57"/>
      <c r="AK23" s="57"/>
      <c r="AL23" s="12"/>
      <c r="AM23" s="58"/>
      <c r="AN23" s="57"/>
      <c r="AO23" s="58"/>
      <c r="AP23" s="12"/>
      <c r="AQ23" s="166" t="s">
        <v>534</v>
      </c>
    </row>
    <row r="24" spans="1:43" ht="13.5" customHeight="1">
      <c r="A24" s="56" t="s">
        <v>338</v>
      </c>
      <c r="B24" s="12"/>
      <c r="C24" s="57">
        <f t="shared" si="0"/>
        <v>6940.7011480000001</v>
      </c>
      <c r="D24" s="57"/>
      <c r="E24" s="57"/>
      <c r="F24" s="12"/>
      <c r="G24" s="58"/>
      <c r="H24" s="57"/>
      <c r="I24" s="58"/>
      <c r="J24" s="12"/>
      <c r="K24" s="57">
        <v>5406.5189689999997</v>
      </c>
      <c r="L24" s="57"/>
      <c r="M24" s="57"/>
      <c r="N24" s="12"/>
      <c r="O24" s="58"/>
      <c r="P24" s="57"/>
      <c r="Q24" s="58"/>
      <c r="R24" s="12"/>
      <c r="S24" s="57">
        <v>1534.1821790000004</v>
      </c>
      <c r="T24" s="57"/>
      <c r="U24" s="57"/>
      <c r="V24" s="12"/>
      <c r="W24" s="58"/>
      <c r="X24" s="57"/>
      <c r="Y24" s="58"/>
      <c r="Z24" s="12"/>
      <c r="AA24" s="57">
        <v>5247.9278649999997</v>
      </c>
      <c r="AB24" s="57"/>
      <c r="AC24" s="57"/>
      <c r="AD24" s="12"/>
      <c r="AE24" s="58"/>
      <c r="AF24" s="57"/>
      <c r="AG24" s="58"/>
      <c r="AH24" s="12"/>
      <c r="AI24" s="57">
        <v>1692.7732830000004</v>
      </c>
      <c r="AJ24" s="57"/>
      <c r="AK24" s="57"/>
      <c r="AL24" s="12"/>
      <c r="AM24" s="58"/>
      <c r="AN24" s="57"/>
      <c r="AO24" s="58"/>
      <c r="AP24" s="12"/>
      <c r="AQ24" s="166" t="s">
        <v>535</v>
      </c>
    </row>
    <row r="25" spans="1:43" ht="13.5" customHeight="1">
      <c r="A25" s="56" t="s">
        <v>339</v>
      </c>
      <c r="B25" s="12"/>
      <c r="C25" s="57">
        <f t="shared" si="0"/>
        <v>5995.3644110000005</v>
      </c>
      <c r="D25" s="57"/>
      <c r="E25" s="57"/>
      <c r="F25" s="12"/>
      <c r="G25" s="58"/>
      <c r="H25" s="57"/>
      <c r="I25" s="58"/>
      <c r="J25" s="12"/>
      <c r="K25" s="57">
        <v>4633.238429</v>
      </c>
      <c r="L25" s="57"/>
      <c r="M25" s="57"/>
      <c r="N25" s="12"/>
      <c r="O25" s="58"/>
      <c r="P25" s="57"/>
      <c r="Q25" s="58"/>
      <c r="R25" s="12"/>
      <c r="S25" s="57">
        <v>1362.1259820000002</v>
      </c>
      <c r="T25" s="57"/>
      <c r="U25" s="57"/>
      <c r="V25" s="12"/>
      <c r="W25" s="58"/>
      <c r="X25" s="57"/>
      <c r="Y25" s="58"/>
      <c r="Z25" s="12"/>
      <c r="AA25" s="57">
        <v>4486.4491420000004</v>
      </c>
      <c r="AB25" s="57"/>
      <c r="AC25" s="57"/>
      <c r="AD25" s="12"/>
      <c r="AE25" s="58"/>
      <c r="AF25" s="57"/>
      <c r="AG25" s="58"/>
      <c r="AH25" s="12"/>
      <c r="AI25" s="57">
        <v>1508.9152690000003</v>
      </c>
      <c r="AJ25" s="57"/>
      <c r="AK25" s="57"/>
      <c r="AL25" s="12"/>
      <c r="AM25" s="58"/>
      <c r="AN25" s="57"/>
      <c r="AO25" s="58"/>
      <c r="AP25" s="12"/>
      <c r="AQ25" s="166" t="s">
        <v>536</v>
      </c>
    </row>
    <row r="26" spans="1:43" ht="3.75" customHeight="1">
      <c r="AI26" s="57"/>
      <c r="AK26" s="57"/>
    </row>
    <row r="38" spans="27:30">
      <c r="AA38" s="52"/>
      <c r="AB38" s="52"/>
      <c r="AC38" s="52"/>
      <c r="AD38" s="52"/>
    </row>
  </sheetData>
  <mergeCells count="24"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90" zoomScaleNormal="90" workbookViewId="0">
      <pane ySplit="8" topLeftCell="A9" activePane="bottomLeft" state="frozen"/>
      <selection pane="bottomLeft" sqref="A1:U1"/>
    </sheetView>
  </sheetViews>
  <sheetFormatPr defaultColWidth="9.140625" defaultRowHeight="12.75"/>
  <cols>
    <col min="1" max="1" width="9.140625" style="10"/>
    <col min="2" max="2" width="0.5703125" style="10" customWidth="1"/>
    <col min="3" max="3" width="11.7109375" style="10" customWidth="1"/>
    <col min="4" max="4" width="0.5703125" style="10" customWidth="1"/>
    <col min="5" max="5" width="10.7109375" style="10" customWidth="1"/>
    <col min="6" max="6" width="0.5703125" style="10" customWidth="1"/>
    <col min="7" max="7" width="11.7109375" style="10" customWidth="1"/>
    <col min="8" max="8" width="0.5703125" style="10" customWidth="1"/>
    <col min="9" max="9" width="11.7109375" style="10" customWidth="1"/>
    <col min="10" max="10" width="0.5703125" style="10" customWidth="1"/>
    <col min="11" max="11" width="10.85546875" style="10" customWidth="1"/>
    <col min="12" max="12" width="0.5703125" style="10" customWidth="1"/>
    <col min="13" max="13" width="11.7109375" style="10" customWidth="1"/>
    <col min="14" max="14" width="0.5703125" style="10" customWidth="1"/>
    <col min="15" max="15" width="11.7109375" style="10" customWidth="1"/>
    <col min="16" max="16" width="0.5703125" style="10" customWidth="1"/>
    <col min="17" max="17" width="31.7109375" style="10" customWidth="1"/>
    <col min="18" max="18" width="0.5703125" style="10" customWidth="1"/>
    <col min="19" max="19" width="11.7109375" style="10" customWidth="1"/>
    <col min="20" max="20" width="0.5703125" style="10" customWidth="1"/>
    <col min="21" max="21" width="9.140625" style="10"/>
    <col min="22" max="22" width="4.7109375" style="10" customWidth="1"/>
    <col min="23" max="16384" width="9.140625" style="10"/>
  </cols>
  <sheetData>
    <row r="1" spans="1:26" ht="26.25" customHeight="1">
      <c r="A1" s="218" t="s">
        <v>642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6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6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38.25" customHeight="1">
      <c r="A4" s="219" t="s">
        <v>162</v>
      </c>
      <c r="B4" s="109"/>
      <c r="C4" s="212" t="s">
        <v>163</v>
      </c>
      <c r="D4" s="109"/>
      <c r="E4" s="214" t="s">
        <v>641</v>
      </c>
      <c r="F4" s="215"/>
      <c r="G4" s="215"/>
      <c r="H4" s="215"/>
      <c r="I4" s="215"/>
      <c r="J4" s="109"/>
      <c r="K4" s="214" t="s">
        <v>645</v>
      </c>
      <c r="L4" s="214"/>
      <c r="M4" s="214"/>
      <c r="N4" s="214"/>
      <c r="O4" s="214"/>
      <c r="P4" s="110"/>
      <c r="Q4" s="158" t="s">
        <v>646</v>
      </c>
      <c r="R4" s="109"/>
      <c r="S4" s="212" t="s">
        <v>524</v>
      </c>
      <c r="T4" s="109"/>
      <c r="U4" s="219" t="s">
        <v>537</v>
      </c>
    </row>
    <row r="5" spans="1:26" ht="3" customHeight="1">
      <c r="A5" s="219"/>
      <c r="B5" s="109"/>
      <c r="C5" s="2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9"/>
      <c r="R5" s="109"/>
      <c r="S5" s="212"/>
      <c r="T5" s="109"/>
      <c r="U5" s="219"/>
    </row>
    <row r="6" spans="1:26" ht="26.25" customHeight="1">
      <c r="A6" s="219"/>
      <c r="B6" s="109"/>
      <c r="C6" s="212"/>
      <c r="D6" s="109"/>
      <c r="E6" s="212" t="s">
        <v>634</v>
      </c>
      <c r="F6" s="109"/>
      <c r="G6" s="212" t="s">
        <v>643</v>
      </c>
      <c r="H6" s="213"/>
      <c r="I6" s="213"/>
      <c r="J6" s="109"/>
      <c r="K6" s="212" t="s">
        <v>634</v>
      </c>
      <c r="L6" s="109"/>
      <c r="M6" s="212" t="s">
        <v>643</v>
      </c>
      <c r="N6" s="213"/>
      <c r="O6" s="213"/>
      <c r="P6" s="110"/>
      <c r="Q6" s="155" t="s">
        <v>644</v>
      </c>
      <c r="R6" s="109"/>
      <c r="S6" s="212"/>
      <c r="T6" s="109"/>
      <c r="U6" s="219"/>
      <c r="Y6" s="164"/>
      <c r="Z6" s="164"/>
    </row>
    <row r="7" spans="1:26" ht="3" customHeight="1">
      <c r="A7" s="219"/>
      <c r="B7" s="109"/>
      <c r="C7" s="212"/>
      <c r="D7" s="109"/>
      <c r="E7" s="212"/>
      <c r="F7" s="109"/>
      <c r="G7" s="109"/>
      <c r="H7" s="109"/>
      <c r="I7" s="109"/>
      <c r="J7" s="109"/>
      <c r="K7" s="212"/>
      <c r="L7" s="109"/>
      <c r="M7" s="109"/>
      <c r="N7" s="109"/>
      <c r="O7" s="109"/>
      <c r="P7" s="110"/>
      <c r="Q7" s="109"/>
      <c r="R7" s="109"/>
      <c r="S7" s="212"/>
      <c r="T7" s="109"/>
      <c r="U7" s="219"/>
    </row>
    <row r="8" spans="1:26" ht="37.5" customHeight="1">
      <c r="A8" s="219"/>
      <c r="B8" s="109"/>
      <c r="C8" s="212"/>
      <c r="D8" s="109"/>
      <c r="E8" s="212"/>
      <c r="F8" s="109"/>
      <c r="G8" s="155" t="s">
        <v>639</v>
      </c>
      <c r="H8" s="109"/>
      <c r="I8" s="155" t="s">
        <v>640</v>
      </c>
      <c r="J8" s="109"/>
      <c r="K8" s="212"/>
      <c r="L8" s="109"/>
      <c r="M8" s="155" t="s">
        <v>639</v>
      </c>
      <c r="N8" s="109"/>
      <c r="O8" s="155" t="s">
        <v>640</v>
      </c>
      <c r="P8" s="110"/>
      <c r="Q8" s="155" t="s">
        <v>639</v>
      </c>
      <c r="R8" s="109"/>
      <c r="S8" s="212"/>
      <c r="T8" s="109"/>
      <c r="U8" s="219"/>
      <c r="Y8" s="154"/>
      <c r="Z8" s="154"/>
    </row>
    <row r="9" spans="1:26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/>
      <c r="Q9" s="12"/>
      <c r="R9" s="12"/>
      <c r="S9" s="12"/>
      <c r="T9" s="12"/>
    </row>
    <row r="10" spans="1:26" ht="12.75" customHeight="1">
      <c r="A10" s="217">
        <v>2018</v>
      </c>
      <c r="B10" s="12"/>
      <c r="C10" s="111" t="s">
        <v>298</v>
      </c>
      <c r="D10" s="112"/>
      <c r="E10" s="113">
        <f>SUM(E11:E22)</f>
        <v>75439.246299999999</v>
      </c>
      <c r="F10" s="114"/>
      <c r="G10" s="115">
        <v>8.1438763941517323</v>
      </c>
      <c r="H10" s="116"/>
      <c r="I10" s="117"/>
      <c r="J10" s="112"/>
      <c r="K10" s="113">
        <f>SUM(K11:K22)</f>
        <v>66498.394074000011</v>
      </c>
      <c r="L10" s="114"/>
      <c r="M10" s="115">
        <v>7.8293333199741255</v>
      </c>
      <c r="N10" s="116"/>
      <c r="O10" s="117"/>
      <c r="P10" s="118"/>
      <c r="Q10" s="117"/>
      <c r="R10" s="12"/>
      <c r="S10" s="111" t="s">
        <v>298</v>
      </c>
      <c r="T10" s="12"/>
      <c r="U10" s="217">
        <v>2018</v>
      </c>
      <c r="Y10" s="220"/>
      <c r="Z10" s="220"/>
    </row>
    <row r="11" spans="1:26" ht="13.5" customHeight="1">
      <c r="A11" s="217"/>
      <c r="B11" s="12"/>
      <c r="C11" s="56" t="s">
        <v>328</v>
      </c>
      <c r="D11" s="12"/>
      <c r="E11" s="119">
        <v>6028.8608759999997</v>
      </c>
      <c r="F11" s="57"/>
      <c r="G11" s="120">
        <v>11.606255477451228</v>
      </c>
      <c r="H11" s="121"/>
      <c r="I11" s="120">
        <v>8.0099255991617326</v>
      </c>
      <c r="J11" s="12"/>
      <c r="K11" s="119">
        <v>5229.5548680000002</v>
      </c>
      <c r="L11" s="57"/>
      <c r="M11" s="120">
        <v>12.548189241501547</v>
      </c>
      <c r="N11" s="121"/>
      <c r="O11" s="120">
        <v>6.8486785131074157</v>
      </c>
      <c r="P11" s="82"/>
      <c r="Q11" s="120">
        <v>7.8817357046598602</v>
      </c>
      <c r="R11" s="121"/>
      <c r="S11" s="56" t="s">
        <v>525</v>
      </c>
      <c r="T11" s="12"/>
      <c r="U11" s="217"/>
    </row>
    <row r="12" spans="1:26" ht="13.5" customHeight="1">
      <c r="A12" s="217"/>
      <c r="B12" s="12"/>
      <c r="C12" s="56" t="s">
        <v>329</v>
      </c>
      <c r="D12" s="12"/>
      <c r="E12" s="119">
        <v>5649.1066090000004</v>
      </c>
      <c r="F12" s="57"/>
      <c r="G12" s="120">
        <v>9.0601037847638253</v>
      </c>
      <c r="H12" s="121"/>
      <c r="I12" s="120">
        <f>E12/E11*100-100</f>
        <v>-6.2989389672557365</v>
      </c>
      <c r="J12" s="12"/>
      <c r="K12" s="119">
        <v>4980.0826980000002</v>
      </c>
      <c r="L12" s="57"/>
      <c r="M12" s="120">
        <v>9.7503387244707795</v>
      </c>
      <c r="N12" s="121"/>
      <c r="O12" s="120">
        <f>K12/K11*100-100</f>
        <v>-4.7704283882082876</v>
      </c>
      <c r="P12" s="82"/>
      <c r="Q12" s="120">
        <v>7.1481843692182849</v>
      </c>
      <c r="R12" s="12"/>
      <c r="S12" s="56" t="s">
        <v>526</v>
      </c>
      <c r="T12" s="12"/>
      <c r="U12" s="217"/>
    </row>
    <row r="13" spans="1:26" ht="13.5" customHeight="1">
      <c r="A13" s="217"/>
      <c r="B13" s="12"/>
      <c r="C13" s="56" t="s">
        <v>330</v>
      </c>
      <c r="D13" s="12"/>
      <c r="E13" s="119">
        <v>6312.5042959999992</v>
      </c>
      <c r="F13" s="57"/>
      <c r="G13" s="120">
        <v>1.5059265743816468</v>
      </c>
      <c r="H13" s="121"/>
      <c r="I13" s="120">
        <f t="shared" ref="I13:I22" si="0">E13/E12*100-100</f>
        <v>11.743408877132737</v>
      </c>
      <c r="J13" s="12"/>
      <c r="K13" s="119">
        <v>5677.1395579999989</v>
      </c>
      <c r="L13" s="57"/>
      <c r="M13" s="120">
        <v>0.44541391102610817</v>
      </c>
      <c r="N13" s="121"/>
      <c r="O13" s="120">
        <f t="shared" ref="O13:O22" si="1">K13/K12*100-100</f>
        <v>13.996893270064305</v>
      </c>
      <c r="P13" s="82"/>
      <c r="Q13" s="120">
        <v>7.0825361738138923</v>
      </c>
      <c r="R13" s="12"/>
      <c r="S13" s="56" t="s">
        <v>527</v>
      </c>
      <c r="T13" s="12"/>
      <c r="U13" s="217"/>
    </row>
    <row r="14" spans="1:26" ht="13.5" customHeight="1">
      <c r="A14" s="217"/>
      <c r="B14" s="12"/>
      <c r="C14" s="56" t="s">
        <v>331</v>
      </c>
      <c r="D14" s="12"/>
      <c r="E14" s="119">
        <v>6196.0018380000001</v>
      </c>
      <c r="F14" s="57"/>
      <c r="G14" s="120">
        <v>13.549593637050506</v>
      </c>
      <c r="H14" s="121"/>
      <c r="I14" s="120">
        <f t="shared" si="0"/>
        <v>-1.8455822370500812</v>
      </c>
      <c r="J14" s="12"/>
      <c r="K14" s="119">
        <v>5516.518806</v>
      </c>
      <c r="L14" s="57"/>
      <c r="M14" s="120">
        <v>15.316889522030564</v>
      </c>
      <c r="N14" s="121"/>
      <c r="O14" s="120">
        <f t="shared" si="1"/>
        <v>-2.8292549506495561</v>
      </c>
      <c r="P14" s="82"/>
      <c r="Q14" s="120">
        <v>7.7263550464913493</v>
      </c>
      <c r="R14" s="12"/>
      <c r="S14" s="56" t="s">
        <v>528</v>
      </c>
      <c r="T14" s="12"/>
      <c r="U14" s="217"/>
    </row>
    <row r="15" spans="1:26" ht="13.5" customHeight="1">
      <c r="A15" s="217"/>
      <c r="B15" s="12"/>
      <c r="C15" s="56" t="s">
        <v>332</v>
      </c>
      <c r="D15" s="12"/>
      <c r="E15" s="119">
        <v>6345.7187459999996</v>
      </c>
      <c r="F15" s="57"/>
      <c r="G15" s="120">
        <v>8.7591761366496712E-3</v>
      </c>
      <c r="H15" s="121"/>
      <c r="I15" s="120">
        <f t="shared" si="0"/>
        <v>2.4163470559641809</v>
      </c>
      <c r="J15" s="12"/>
      <c r="K15" s="119">
        <v>5755.4237599999997</v>
      </c>
      <c r="L15" s="57"/>
      <c r="M15" s="120">
        <v>2.2531871671991723</v>
      </c>
      <c r="N15" s="121"/>
      <c r="O15" s="120">
        <f t="shared" si="1"/>
        <v>4.3307194700425384</v>
      </c>
      <c r="P15" s="82"/>
      <c r="Q15" s="120">
        <v>4.6255831317148761</v>
      </c>
      <c r="R15" s="12"/>
      <c r="S15" s="56" t="s">
        <v>529</v>
      </c>
      <c r="T15" s="12"/>
      <c r="U15" s="217"/>
    </row>
    <row r="16" spans="1:26" ht="13.5" customHeight="1">
      <c r="A16" s="217"/>
      <c r="B16" s="12"/>
      <c r="C16" s="56" t="s">
        <v>333</v>
      </c>
      <c r="D16" s="12"/>
      <c r="E16" s="119">
        <v>6900.5195059999996</v>
      </c>
      <c r="F16" s="57"/>
      <c r="G16" s="120">
        <v>17.480316573352496</v>
      </c>
      <c r="H16" s="121"/>
      <c r="I16" s="120">
        <f t="shared" si="0"/>
        <v>8.7429144310834204</v>
      </c>
      <c r="J16" s="12"/>
      <c r="K16" s="119">
        <v>5819.1565849999997</v>
      </c>
      <c r="L16" s="57"/>
      <c r="M16" s="120">
        <v>9.8502268384465594</v>
      </c>
      <c r="N16" s="121"/>
      <c r="O16" s="120">
        <f t="shared" si="1"/>
        <v>1.107352432377624</v>
      </c>
      <c r="P16" s="82"/>
      <c r="Q16" s="120">
        <v>9.9949345655524553</v>
      </c>
      <c r="R16" s="12"/>
      <c r="S16" s="56" t="s">
        <v>530</v>
      </c>
      <c r="T16" s="12"/>
      <c r="U16" s="217"/>
    </row>
    <row r="17" spans="1:21" ht="13.5" customHeight="1">
      <c r="A17" s="217"/>
      <c r="B17" s="12"/>
      <c r="C17" s="56" t="s">
        <v>334</v>
      </c>
      <c r="D17" s="12"/>
      <c r="E17" s="119">
        <v>6607.9748900000004</v>
      </c>
      <c r="F17" s="57"/>
      <c r="G17" s="120">
        <v>13.678164663722853</v>
      </c>
      <c r="H17" s="121"/>
      <c r="I17" s="120">
        <f t="shared" si="0"/>
        <v>-4.2394578516245218</v>
      </c>
      <c r="J17" s="12"/>
      <c r="K17" s="119">
        <v>5818.8230819999999</v>
      </c>
      <c r="L17" s="57"/>
      <c r="M17" s="120">
        <v>14.112349230178808</v>
      </c>
      <c r="N17" s="121"/>
      <c r="O17" s="120">
        <f t="shared" si="1"/>
        <v>-5.7311226314027408E-3</v>
      </c>
      <c r="P17" s="82"/>
      <c r="Q17" s="120">
        <v>10.106606626465918</v>
      </c>
      <c r="R17" s="12"/>
      <c r="S17" s="56" t="s">
        <v>531</v>
      </c>
      <c r="T17" s="12"/>
      <c r="U17" s="217"/>
    </row>
    <row r="18" spans="1:21" ht="13.5" customHeight="1">
      <c r="A18" s="217"/>
      <c r="B18" s="12"/>
      <c r="C18" s="56" t="s">
        <v>335</v>
      </c>
      <c r="D18" s="12"/>
      <c r="E18" s="119">
        <v>5760.7416629999998</v>
      </c>
      <c r="F18" s="57"/>
      <c r="G18" s="120">
        <v>8.4512204700644133</v>
      </c>
      <c r="H18" s="121"/>
      <c r="I18" s="120">
        <f t="shared" si="0"/>
        <v>-12.821374794903321</v>
      </c>
      <c r="J18" s="12"/>
      <c r="K18" s="119">
        <v>4747.0363369999995</v>
      </c>
      <c r="L18" s="57"/>
      <c r="M18" s="120">
        <v>1.151847242373222</v>
      </c>
      <c r="N18" s="121"/>
      <c r="O18" s="120">
        <f t="shared" si="1"/>
        <v>-18.419304555168125</v>
      </c>
      <c r="P18" s="82"/>
      <c r="Q18" s="120">
        <v>13.358625803543561</v>
      </c>
      <c r="R18" s="12"/>
      <c r="S18" s="56" t="s">
        <v>532</v>
      </c>
      <c r="T18" s="12"/>
      <c r="U18" s="217"/>
    </row>
    <row r="19" spans="1:21" ht="13.5" customHeight="1">
      <c r="A19" s="217"/>
      <c r="B19" s="12"/>
      <c r="C19" s="56" t="s">
        <v>336</v>
      </c>
      <c r="D19" s="12"/>
      <c r="E19" s="119">
        <v>5977.3904000000002</v>
      </c>
      <c r="F19" s="57"/>
      <c r="G19" s="120">
        <v>1.0373717703258762</v>
      </c>
      <c r="H19" s="121"/>
      <c r="I19" s="120">
        <f t="shared" si="0"/>
        <v>3.7607785537665706</v>
      </c>
      <c r="J19" s="12"/>
      <c r="K19" s="119">
        <v>5393.2774740000004</v>
      </c>
      <c r="L19" s="57"/>
      <c r="M19" s="120">
        <v>2.2864348239664594</v>
      </c>
      <c r="N19" s="121"/>
      <c r="O19" s="120">
        <f t="shared" si="1"/>
        <v>13.6135704705477</v>
      </c>
      <c r="P19" s="82"/>
      <c r="Q19" s="120">
        <v>7.6603577960725886</v>
      </c>
      <c r="R19" s="12"/>
      <c r="S19" s="56" t="s">
        <v>533</v>
      </c>
      <c r="T19" s="12"/>
      <c r="U19" s="217"/>
    </row>
    <row r="20" spans="1:21" ht="13.5" customHeight="1">
      <c r="A20" s="217"/>
      <c r="B20" s="12"/>
      <c r="C20" s="56" t="s">
        <v>337</v>
      </c>
      <c r="D20" s="12"/>
      <c r="E20" s="119">
        <v>6797.9446079999998</v>
      </c>
      <c r="F20" s="57"/>
      <c r="G20" s="120">
        <v>5.4752080319505865</v>
      </c>
      <c r="H20" s="121"/>
      <c r="I20" s="120">
        <f t="shared" si="0"/>
        <v>13.727632847939788</v>
      </c>
      <c r="J20" s="12"/>
      <c r="K20" s="119">
        <v>6120.7605599999997</v>
      </c>
      <c r="L20" s="57"/>
      <c r="M20" s="120">
        <v>8.079418182183403</v>
      </c>
      <c r="N20" s="121"/>
      <c r="O20" s="120">
        <f t="shared" si="1"/>
        <v>13.488701249046812</v>
      </c>
      <c r="P20" s="82"/>
      <c r="Q20" s="120">
        <v>4.884119181026449</v>
      </c>
      <c r="R20" s="12"/>
      <c r="S20" s="56" t="s">
        <v>534</v>
      </c>
      <c r="T20" s="12"/>
      <c r="U20" s="217"/>
    </row>
    <row r="21" spans="1:21" ht="13.5" customHeight="1">
      <c r="A21" s="217"/>
      <c r="B21" s="12"/>
      <c r="C21" s="56" t="s">
        <v>338</v>
      </c>
      <c r="D21" s="12"/>
      <c r="E21" s="119">
        <v>6900.7418010000001</v>
      </c>
      <c r="F21" s="57"/>
      <c r="G21" s="120">
        <v>12.300942827206924</v>
      </c>
      <c r="H21" s="121"/>
      <c r="I21" s="120">
        <f t="shared" si="0"/>
        <v>1.5121805034866895</v>
      </c>
      <c r="J21" s="12"/>
      <c r="K21" s="119">
        <v>6129.7807460000004</v>
      </c>
      <c r="L21" s="57"/>
      <c r="M21" s="120">
        <v>12.891143025488901</v>
      </c>
      <c r="N21" s="121"/>
      <c r="O21" s="120">
        <f t="shared" si="1"/>
        <v>0.14737034575324515</v>
      </c>
      <c r="P21" s="82"/>
      <c r="Q21" s="120">
        <v>6.3229839057565584</v>
      </c>
      <c r="R21" s="12"/>
      <c r="S21" s="56" t="s">
        <v>535</v>
      </c>
      <c r="T21" s="12"/>
      <c r="U21" s="217"/>
    </row>
    <row r="22" spans="1:21" ht="13.5" customHeight="1">
      <c r="A22" s="217"/>
      <c r="B22" s="12"/>
      <c r="C22" s="56" t="s">
        <v>339</v>
      </c>
      <c r="D22" s="12"/>
      <c r="E22" s="119">
        <v>5961.7410669999999</v>
      </c>
      <c r="F22" s="57"/>
      <c r="G22" s="120">
        <v>6.8074421241856271</v>
      </c>
      <c r="H22" s="121"/>
      <c r="I22" s="120">
        <f t="shared" si="0"/>
        <v>-13.607243410613151</v>
      </c>
      <c r="J22" s="12"/>
      <c r="K22" s="119">
        <v>5310.8396000000002</v>
      </c>
      <c r="L22" s="57"/>
      <c r="M22" s="120">
        <v>8.5094634970526641</v>
      </c>
      <c r="N22" s="121"/>
      <c r="O22" s="120">
        <f t="shared" si="1"/>
        <v>-13.360039778492919</v>
      </c>
      <c r="P22" s="82"/>
      <c r="Q22" s="120">
        <v>8.1925902140330038</v>
      </c>
      <c r="R22" s="12"/>
      <c r="S22" s="56" t="s">
        <v>536</v>
      </c>
      <c r="T22" s="12"/>
      <c r="U22" s="217"/>
    </row>
    <row r="23" spans="1:21" ht="6.75" customHeight="1">
      <c r="A23" s="1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/>
      <c r="Q23" s="12"/>
      <c r="R23" s="12"/>
      <c r="S23" s="12"/>
      <c r="T23" s="12"/>
      <c r="U23" s="122"/>
    </row>
    <row r="24" spans="1:21" ht="13.5" customHeight="1">
      <c r="A24" s="217">
        <v>2019</v>
      </c>
      <c r="B24" s="12"/>
      <c r="C24" s="111" t="s">
        <v>298</v>
      </c>
      <c r="D24" s="112"/>
      <c r="E24" s="113">
        <f>SUM(E25:E36)</f>
        <v>80271.516220999983</v>
      </c>
      <c r="F24" s="114"/>
      <c r="G24" s="115">
        <f t="shared" ref="G24:G36" si="2">E24/E10*100-100</f>
        <v>6.405511929140232</v>
      </c>
      <c r="H24" s="116"/>
      <c r="I24" s="117"/>
      <c r="J24" s="112"/>
      <c r="K24" s="113">
        <f>SUM(K25:K36)</f>
        <v>71334.088286999991</v>
      </c>
      <c r="L24" s="114"/>
      <c r="M24" s="115">
        <f t="shared" ref="M24:M36" si="3">K24/K10*100-100</f>
        <v>7.2718962319883644</v>
      </c>
      <c r="N24" s="116"/>
      <c r="O24" s="117"/>
      <c r="P24" s="118"/>
      <c r="Q24" s="117"/>
      <c r="R24" s="12"/>
      <c r="S24" s="111" t="s">
        <v>298</v>
      </c>
      <c r="T24" s="12"/>
      <c r="U24" s="217">
        <v>2019</v>
      </c>
    </row>
    <row r="25" spans="1:21" ht="13.5" customHeight="1">
      <c r="A25" s="217"/>
      <c r="B25" s="12"/>
      <c r="C25" s="56" t="s">
        <v>328</v>
      </c>
      <c r="D25" s="12"/>
      <c r="E25" s="57">
        <v>6850.0651159999998</v>
      </c>
      <c r="F25" s="57"/>
      <c r="G25" s="120">
        <f t="shared" si="2"/>
        <v>13.62121728947325</v>
      </c>
      <c r="H25" s="121"/>
      <c r="I25" s="120">
        <f>E25/E22*100-100</f>
        <v>14.900413134631705</v>
      </c>
      <c r="J25" s="12"/>
      <c r="K25" s="57">
        <v>6051.6699219999991</v>
      </c>
      <c r="L25" s="57"/>
      <c r="M25" s="120">
        <f t="shared" si="3"/>
        <v>15.720555090273109</v>
      </c>
      <c r="N25" s="121"/>
      <c r="O25" s="120">
        <f>K25/K22*100-100</f>
        <v>13.949401183195192</v>
      </c>
      <c r="P25" s="82"/>
      <c r="Q25" s="120">
        <v>11.022257767526099</v>
      </c>
      <c r="R25" s="12"/>
      <c r="S25" s="56" t="s">
        <v>525</v>
      </c>
      <c r="T25" s="12"/>
      <c r="U25" s="217"/>
    </row>
    <row r="26" spans="1:21" ht="13.5" customHeight="1">
      <c r="A26" s="217"/>
      <c r="B26" s="12"/>
      <c r="C26" s="56" t="s">
        <v>329</v>
      </c>
      <c r="D26" s="12"/>
      <c r="E26" s="57">
        <v>6244.4042150000005</v>
      </c>
      <c r="F26" s="57"/>
      <c r="G26" s="120">
        <f t="shared" si="2"/>
        <v>10.537907092275248</v>
      </c>
      <c r="H26" s="121"/>
      <c r="I26" s="120">
        <f>E26/E25*100-100</f>
        <v>-8.8416809292123446</v>
      </c>
      <c r="J26" s="12"/>
      <c r="K26" s="57">
        <v>5537.6136420000003</v>
      </c>
      <c r="L26" s="57"/>
      <c r="M26" s="120">
        <f t="shared" si="3"/>
        <v>11.195214573924744</v>
      </c>
      <c r="N26" s="121"/>
      <c r="O26" s="120">
        <f>K26/K25*100-100</f>
        <v>-8.4944533761039906</v>
      </c>
      <c r="P26" s="82"/>
      <c r="Q26" s="120">
        <v>10.408488356896626</v>
      </c>
      <c r="R26" s="12"/>
      <c r="S26" s="56" t="s">
        <v>526</v>
      </c>
      <c r="T26" s="12"/>
      <c r="U26" s="217"/>
    </row>
    <row r="27" spans="1:21" ht="13.5" customHeight="1">
      <c r="A27" s="217"/>
      <c r="B27" s="12"/>
      <c r="C27" s="56" t="s">
        <v>330</v>
      </c>
      <c r="D27" s="12"/>
      <c r="E27" s="57">
        <v>6918.4247319999995</v>
      </c>
      <c r="F27" s="57"/>
      <c r="G27" s="120">
        <f t="shared" si="2"/>
        <v>9.5987330477374826</v>
      </c>
      <c r="H27" s="121"/>
      <c r="I27" s="120">
        <f t="shared" ref="I27:I36" si="4">E27/E26*100-100</f>
        <v>10.79399240973062</v>
      </c>
      <c r="J27" s="12"/>
      <c r="K27" s="57">
        <v>6234.4030909999992</v>
      </c>
      <c r="L27" s="57"/>
      <c r="M27" s="120">
        <f t="shared" si="3"/>
        <v>9.8159209810991399</v>
      </c>
      <c r="N27" s="121"/>
      <c r="O27" s="120">
        <f t="shared" ref="O27:O36" si="5">K27/K26*100-100</f>
        <v>12.58284694539185</v>
      </c>
      <c r="P27" s="82"/>
      <c r="Q27" s="120">
        <v>11.241630050724453</v>
      </c>
      <c r="R27" s="12"/>
      <c r="S27" s="56" t="s">
        <v>527</v>
      </c>
      <c r="T27" s="12"/>
      <c r="U27" s="217"/>
    </row>
    <row r="28" spans="1:21" ht="13.5" customHeight="1">
      <c r="A28" s="217"/>
      <c r="B28" s="12"/>
      <c r="C28" s="56" t="s">
        <v>331</v>
      </c>
      <c r="D28" s="12"/>
      <c r="E28" s="57">
        <v>6790.5927429999992</v>
      </c>
      <c r="F28" s="57"/>
      <c r="G28" s="120">
        <f t="shared" si="2"/>
        <v>9.5963642449778064</v>
      </c>
      <c r="H28" s="121"/>
      <c r="I28" s="120">
        <f t="shared" si="4"/>
        <v>-1.8477036890888598</v>
      </c>
      <c r="J28" s="12"/>
      <c r="K28" s="57">
        <v>6016.1054329999988</v>
      </c>
      <c r="L28" s="57"/>
      <c r="M28" s="120">
        <f t="shared" si="3"/>
        <v>9.0561936715710374</v>
      </c>
      <c r="N28" s="121"/>
      <c r="O28" s="120">
        <f t="shared" si="5"/>
        <v>-3.501500541649861</v>
      </c>
      <c r="P28" s="82"/>
      <c r="Q28" s="120">
        <v>9.8901159112577233</v>
      </c>
      <c r="R28" s="12"/>
      <c r="S28" s="56" t="s">
        <v>528</v>
      </c>
      <c r="T28" s="12"/>
      <c r="U28" s="217"/>
    </row>
    <row r="29" spans="1:21" ht="13.5" customHeight="1">
      <c r="A29" s="217"/>
      <c r="B29" s="12"/>
      <c r="C29" s="56" t="s">
        <v>332</v>
      </c>
      <c r="D29" s="12"/>
      <c r="E29" s="57">
        <v>7232.8718529999987</v>
      </c>
      <c r="F29" s="57"/>
      <c r="G29" s="120">
        <f t="shared" si="2"/>
        <v>13.98034080157133</v>
      </c>
      <c r="H29" s="121"/>
      <c r="I29" s="120">
        <f t="shared" si="4"/>
        <v>6.5131149332422638</v>
      </c>
      <c r="J29" s="12"/>
      <c r="K29" s="57">
        <v>6394.4029899999987</v>
      </c>
      <c r="L29" s="57"/>
      <c r="M29" s="120">
        <f t="shared" si="3"/>
        <v>11.102209961339128</v>
      </c>
      <c r="N29" s="121"/>
      <c r="O29" s="120">
        <f t="shared" si="5"/>
        <v>6.2880805732714435</v>
      </c>
      <c r="P29" s="82"/>
      <c r="Q29" s="120">
        <v>11.072661227322754</v>
      </c>
      <c r="R29" s="12"/>
      <c r="S29" s="56" t="s">
        <v>529</v>
      </c>
      <c r="T29" s="12"/>
      <c r="U29" s="217"/>
    </row>
    <row r="30" spans="1:21" ht="13.5" customHeight="1">
      <c r="A30" s="217"/>
      <c r="B30" s="12"/>
      <c r="C30" s="56" t="s">
        <v>333</v>
      </c>
      <c r="D30" s="12"/>
      <c r="E30" s="57">
        <v>6621.8453060000011</v>
      </c>
      <c r="F30" s="57"/>
      <c r="G30" s="120">
        <f t="shared" si="2"/>
        <v>-4.0384524637266992</v>
      </c>
      <c r="H30" s="121"/>
      <c r="I30" s="120">
        <f t="shared" si="4"/>
        <v>-8.4479105868101385</v>
      </c>
      <c r="J30" s="12"/>
      <c r="K30" s="57">
        <v>5822.034692000002</v>
      </c>
      <c r="L30" s="57"/>
      <c r="M30" s="120">
        <f t="shared" si="3"/>
        <v>4.9459177768483187E-2</v>
      </c>
      <c r="N30" s="121"/>
      <c r="O30" s="120">
        <f t="shared" si="5"/>
        <v>-8.9510826717537952</v>
      </c>
      <c r="P30" s="82"/>
      <c r="Q30" s="120">
        <v>6.1879176804260965</v>
      </c>
      <c r="R30" s="12"/>
      <c r="S30" s="56" t="s">
        <v>530</v>
      </c>
      <c r="T30" s="12"/>
      <c r="U30" s="217"/>
    </row>
    <row r="31" spans="1:21" ht="13.5" customHeight="1">
      <c r="A31" s="217"/>
      <c r="B31" s="12"/>
      <c r="C31" s="56" t="s">
        <v>334</v>
      </c>
      <c r="D31" s="12"/>
      <c r="E31" s="57">
        <v>7245.9220479999985</v>
      </c>
      <c r="F31" s="57"/>
      <c r="G31" s="120">
        <f t="shared" si="2"/>
        <v>9.6542006986954192</v>
      </c>
      <c r="H31" s="121"/>
      <c r="I31" s="120">
        <f t="shared" si="4"/>
        <v>9.4245140615792735</v>
      </c>
      <c r="J31" s="12"/>
      <c r="K31" s="57">
        <v>6394.8226579999982</v>
      </c>
      <c r="L31" s="57"/>
      <c r="M31" s="120">
        <f t="shared" si="3"/>
        <v>9.8989016830877858</v>
      </c>
      <c r="N31" s="121"/>
      <c r="O31" s="120">
        <f t="shared" si="5"/>
        <v>9.8382781330221007</v>
      </c>
      <c r="P31" s="82"/>
      <c r="Q31" s="120">
        <v>6.2778920327156413</v>
      </c>
      <c r="R31" s="12"/>
      <c r="S31" s="56" t="s">
        <v>531</v>
      </c>
      <c r="T31" s="12"/>
      <c r="U31" s="217"/>
    </row>
    <row r="32" spans="1:21" ht="13.5" customHeight="1">
      <c r="A32" s="217"/>
      <c r="B32" s="12"/>
      <c r="C32" s="56" t="s">
        <v>335</v>
      </c>
      <c r="D32" s="12"/>
      <c r="E32" s="57">
        <v>5443.8140179999991</v>
      </c>
      <c r="F32" s="57"/>
      <c r="G32" s="120">
        <f t="shared" si="2"/>
        <v>-5.5015076797412803</v>
      </c>
      <c r="H32" s="121"/>
      <c r="I32" s="120">
        <f t="shared" si="4"/>
        <v>-24.870651630835766</v>
      </c>
      <c r="J32" s="12"/>
      <c r="K32" s="57">
        <v>4888.0610989999996</v>
      </c>
      <c r="L32" s="57"/>
      <c r="M32" s="120">
        <f t="shared" si="3"/>
        <v>2.9707959237810257</v>
      </c>
      <c r="N32" s="121"/>
      <c r="O32" s="120">
        <f t="shared" si="5"/>
        <v>-23.562210237605612</v>
      </c>
      <c r="P32" s="82"/>
      <c r="Q32" s="120">
        <v>0.21975605504206897</v>
      </c>
      <c r="R32" s="12"/>
      <c r="S32" s="56" t="s">
        <v>532</v>
      </c>
      <c r="T32" s="12"/>
      <c r="U32" s="217"/>
    </row>
    <row r="33" spans="1:21" ht="13.5" customHeight="1">
      <c r="A33" s="217"/>
      <c r="B33" s="12"/>
      <c r="C33" s="56" t="s">
        <v>336</v>
      </c>
      <c r="D33" s="12"/>
      <c r="E33" s="57">
        <v>6717.4921439999989</v>
      </c>
      <c r="F33" s="57"/>
      <c r="G33" s="120">
        <f t="shared" si="2"/>
        <v>12.381686563420686</v>
      </c>
      <c r="H33" s="121"/>
      <c r="I33" s="120">
        <f t="shared" si="4"/>
        <v>23.396797204837938</v>
      </c>
      <c r="J33" s="12"/>
      <c r="K33" s="57">
        <v>5897.2941399999982</v>
      </c>
      <c r="L33" s="57"/>
      <c r="M33" s="120">
        <f t="shared" si="3"/>
        <v>9.3452760112893998</v>
      </c>
      <c r="N33" s="121"/>
      <c r="O33" s="120">
        <f t="shared" si="5"/>
        <v>20.64689905792028</v>
      </c>
      <c r="P33" s="82"/>
      <c r="Q33" s="120">
        <v>5.7839042349334875</v>
      </c>
      <c r="R33" s="12"/>
      <c r="S33" s="56" t="s">
        <v>533</v>
      </c>
      <c r="T33" s="12"/>
      <c r="U33" s="217"/>
    </row>
    <row r="34" spans="1:21" ht="13.5" customHeight="1">
      <c r="A34" s="217"/>
      <c r="B34" s="12"/>
      <c r="C34" s="56" t="s">
        <v>337</v>
      </c>
      <c r="D34" s="12"/>
      <c r="E34" s="57">
        <v>7270.0184869999975</v>
      </c>
      <c r="F34" s="57"/>
      <c r="G34" s="120">
        <f t="shared" si="2"/>
        <v>6.9443619538242416</v>
      </c>
      <c r="H34" s="121"/>
      <c r="I34" s="120">
        <f t="shared" si="4"/>
        <v>8.2251877807331795</v>
      </c>
      <c r="J34" s="12"/>
      <c r="K34" s="57">
        <v>6517.9702189999971</v>
      </c>
      <c r="L34" s="57"/>
      <c r="M34" s="120">
        <f t="shared" si="3"/>
        <v>6.4895474199042553</v>
      </c>
      <c r="N34" s="121"/>
      <c r="O34" s="120">
        <f t="shared" si="5"/>
        <v>10.524760411560536</v>
      </c>
      <c r="P34" s="82"/>
      <c r="Q34" s="120">
        <v>4.8297597916209725</v>
      </c>
      <c r="R34" s="12"/>
      <c r="S34" s="56" t="s">
        <v>534</v>
      </c>
      <c r="T34" s="12"/>
      <c r="U34" s="217"/>
    </row>
    <row r="35" spans="1:21" ht="13.5" customHeight="1">
      <c r="A35" s="217"/>
      <c r="B35" s="12"/>
      <c r="C35" s="56" t="s">
        <v>338</v>
      </c>
      <c r="D35" s="12"/>
      <c r="E35" s="57">
        <v>6940.7011480000001</v>
      </c>
      <c r="F35" s="57"/>
      <c r="G35" s="120">
        <f t="shared" si="2"/>
        <v>0.57905871792232233</v>
      </c>
      <c r="H35" s="121"/>
      <c r="I35" s="120">
        <f t="shared" si="4"/>
        <v>-4.5298005718812391</v>
      </c>
      <c r="J35" s="12"/>
      <c r="K35" s="57">
        <v>6262.979292</v>
      </c>
      <c r="L35" s="57"/>
      <c r="M35" s="120">
        <f t="shared" si="3"/>
        <v>2.1729740674153675</v>
      </c>
      <c r="N35" s="121"/>
      <c r="O35" s="120">
        <f t="shared" si="5"/>
        <v>-3.912121694829068</v>
      </c>
      <c r="P35" s="82"/>
      <c r="Q35" s="120">
        <v>6.3637430477363495</v>
      </c>
      <c r="R35" s="12"/>
      <c r="S35" s="56" t="s">
        <v>535</v>
      </c>
      <c r="T35" s="12"/>
      <c r="U35" s="217"/>
    </row>
    <row r="36" spans="1:21" ht="13.5" customHeight="1">
      <c r="A36" s="217"/>
      <c r="B36" s="12"/>
      <c r="C36" s="56" t="s">
        <v>339</v>
      </c>
      <c r="D36" s="12"/>
      <c r="E36" s="57">
        <v>5995.3644110000005</v>
      </c>
      <c r="F36" s="57"/>
      <c r="G36" s="120">
        <f t="shared" si="2"/>
        <v>0.56398531271537422</v>
      </c>
      <c r="H36" s="121"/>
      <c r="I36" s="120">
        <f t="shared" si="4"/>
        <v>-13.620190768081159</v>
      </c>
      <c r="J36" s="12"/>
      <c r="K36" s="57">
        <v>5316.7311090000003</v>
      </c>
      <c r="L36" s="57"/>
      <c r="M36" s="120">
        <f t="shared" si="3"/>
        <v>0.11093366480132261</v>
      </c>
      <c r="N36" s="121"/>
      <c r="O36" s="120">
        <f t="shared" si="5"/>
        <v>-15.108595109178907</v>
      </c>
      <c r="P36" s="82"/>
      <c r="Q36" s="120">
        <v>2.7754054211999772</v>
      </c>
      <c r="R36" s="12"/>
      <c r="S36" s="56" t="s">
        <v>536</v>
      </c>
      <c r="T36" s="12"/>
      <c r="U36" s="217"/>
    </row>
    <row r="37" spans="1:21" ht="6.75" customHeight="1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2"/>
      <c r="Q37" s="12"/>
      <c r="R37" s="12"/>
      <c r="S37" s="12"/>
      <c r="T37" s="12"/>
      <c r="U37" s="122"/>
    </row>
    <row r="38" spans="1:21" ht="13.5" customHeight="1">
      <c r="A38" s="217">
        <v>2020</v>
      </c>
      <c r="B38" s="12"/>
      <c r="C38" s="111"/>
      <c r="D38" s="112"/>
      <c r="E38" s="113"/>
      <c r="F38" s="114"/>
      <c r="G38" s="115"/>
      <c r="H38" s="116"/>
      <c r="I38" s="117"/>
      <c r="J38" s="112"/>
      <c r="K38" s="113"/>
      <c r="L38" s="114"/>
      <c r="M38" s="115"/>
      <c r="N38" s="116"/>
      <c r="O38" s="117"/>
      <c r="P38" s="118"/>
      <c r="Q38" s="117"/>
      <c r="R38" s="12"/>
      <c r="S38" s="111"/>
      <c r="T38" s="12"/>
      <c r="U38" s="217">
        <v>2020</v>
      </c>
    </row>
    <row r="39" spans="1:21" ht="13.5" customHeight="1">
      <c r="A39" s="217"/>
      <c r="B39" s="12"/>
      <c r="C39" s="56" t="s">
        <v>328</v>
      </c>
      <c r="D39" s="12"/>
      <c r="E39" s="57">
        <v>6656.4396499999984</v>
      </c>
      <c r="F39" s="57"/>
      <c r="G39" s="120">
        <f t="shared" ref="G39:G41" si="6">E39/E25*100-100</f>
        <v>-2.8266222688561271</v>
      </c>
      <c r="H39" s="121"/>
      <c r="I39" s="120">
        <f>E39/E36*100-100</f>
        <v>11.026439657063875</v>
      </c>
      <c r="J39" s="12"/>
      <c r="K39" s="57">
        <v>5750.7661479999988</v>
      </c>
      <c r="L39" s="57"/>
      <c r="M39" s="120">
        <f t="shared" ref="M39:M41" si="7">K39/K25*100-100</f>
        <v>-4.9722436596567547</v>
      </c>
      <c r="N39" s="121"/>
      <c r="O39" s="120">
        <f>K39/K36*100-100</f>
        <v>8.1635694960250618</v>
      </c>
      <c r="P39" s="82"/>
      <c r="Q39" s="120">
        <v>-0.60896630459660628</v>
      </c>
      <c r="R39" s="12"/>
      <c r="S39" s="56" t="s">
        <v>525</v>
      </c>
      <c r="T39" s="12"/>
      <c r="U39" s="217"/>
    </row>
    <row r="40" spans="1:21" ht="13.5" customHeight="1">
      <c r="A40" s="217"/>
      <c r="B40" s="12"/>
      <c r="C40" s="56" t="s">
        <v>329</v>
      </c>
      <c r="D40" s="12"/>
      <c r="E40" s="57">
        <v>6462.2351799999988</v>
      </c>
      <c r="F40" s="57"/>
      <c r="G40" s="120">
        <f t="shared" si="6"/>
        <v>3.4884187105750613</v>
      </c>
      <c r="H40" s="121"/>
      <c r="I40" s="120">
        <f t="shared" ref="I40:I41" si="8">E40/E39*100-100</f>
        <v>-2.9175427136938055</v>
      </c>
      <c r="J40" s="12"/>
      <c r="K40" s="57">
        <v>5742.3743079999995</v>
      </c>
      <c r="L40" s="57"/>
      <c r="M40" s="120">
        <f t="shared" si="7"/>
        <v>3.6976336602285329</v>
      </c>
      <c r="N40" s="121"/>
      <c r="O40" s="120">
        <f t="shared" ref="O40:O41" si="9">K40/K39*100-100</f>
        <v>-0.14592559989449683</v>
      </c>
      <c r="P40" s="82"/>
      <c r="Q40" s="120">
        <v>0.30346454931074618</v>
      </c>
      <c r="R40" s="12"/>
      <c r="S40" s="56" t="s">
        <v>526</v>
      </c>
      <c r="T40" s="12"/>
      <c r="U40" s="217"/>
    </row>
    <row r="41" spans="1:21" ht="13.5" customHeight="1">
      <c r="A41" s="217"/>
      <c r="B41" s="12"/>
      <c r="C41" s="56" t="s">
        <v>330</v>
      </c>
      <c r="D41" s="12"/>
      <c r="E41" s="57">
        <v>6095.9453320000021</v>
      </c>
      <c r="F41" s="57"/>
      <c r="G41" s="120">
        <f t="shared" si="6"/>
        <v>-11.888246701532481</v>
      </c>
      <c r="H41" s="121"/>
      <c r="I41" s="120">
        <f t="shared" si="8"/>
        <v>-5.6681602850609352</v>
      </c>
      <c r="J41" s="12"/>
      <c r="K41" s="57">
        <v>5431.9843150000015</v>
      </c>
      <c r="L41" s="57"/>
      <c r="M41" s="120">
        <f t="shared" si="7"/>
        <v>-12.870819616369872</v>
      </c>
      <c r="N41" s="121"/>
      <c r="O41" s="120">
        <f t="shared" si="9"/>
        <v>-5.4052553238749539</v>
      </c>
      <c r="P41" s="82"/>
      <c r="Q41" s="120">
        <v>-3.9887979144198624</v>
      </c>
      <c r="R41" s="12"/>
      <c r="S41" s="56" t="s">
        <v>527</v>
      </c>
      <c r="T41" s="12"/>
      <c r="U41" s="217"/>
    </row>
    <row r="42" spans="1:21" ht="6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82"/>
      <c r="Q42" s="12"/>
      <c r="R42" s="12"/>
      <c r="S42" s="12"/>
      <c r="T42" s="12"/>
    </row>
  </sheetData>
  <mergeCells count="18">
    <mergeCell ref="Y10:Z10"/>
    <mergeCell ref="S4:S8"/>
    <mergeCell ref="U4:U8"/>
    <mergeCell ref="U10:U22"/>
    <mergeCell ref="U24:U36"/>
    <mergeCell ref="U38:U41"/>
    <mergeCell ref="A1:U1"/>
    <mergeCell ref="A38:A41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6"/>
  <sheetViews>
    <sheetView showGridLines="0" zoomScale="90" zoomScaleNormal="90" workbookViewId="0">
      <selection sqref="A1:AQ1"/>
    </sheetView>
  </sheetViews>
  <sheetFormatPr defaultRowHeight="12.75"/>
  <cols>
    <col min="1" max="1" width="11.7109375" style="10" customWidth="1"/>
    <col min="2" max="2" width="0.5703125" style="10" customWidth="1"/>
    <col min="3" max="3" width="8" style="10" customWidth="1"/>
    <col min="4" max="4" width="0.5703125" style="10" customWidth="1"/>
    <col min="5" max="5" width="8" style="10" customWidth="1"/>
    <col min="6" max="6" width="0.5703125" style="10" customWidth="1"/>
    <col min="7" max="7" width="10.85546875" style="10" customWidth="1"/>
    <col min="8" max="8" width="0.5703125" style="10" customWidth="1"/>
    <col min="9" max="9" width="10.85546875" style="10" customWidth="1"/>
    <col min="10" max="10" width="0.5703125" style="10" customWidth="1"/>
    <col min="11" max="11" width="8" style="10" customWidth="1"/>
    <col min="12" max="12" width="0.5703125" style="10" customWidth="1"/>
    <col min="13" max="13" width="8" style="10" customWidth="1"/>
    <col min="14" max="14" width="0.5703125" style="10" customWidth="1"/>
    <col min="15" max="15" width="10.85546875" style="10" customWidth="1"/>
    <col min="16" max="16" width="0.5703125" style="10" customWidth="1"/>
    <col min="17" max="17" width="10.85546875" style="10" customWidth="1"/>
    <col min="18" max="18" width="0.5703125" style="10" customWidth="1"/>
    <col min="19" max="19" width="8" style="10" customWidth="1"/>
    <col min="20" max="20" width="0.5703125" style="10" customWidth="1"/>
    <col min="21" max="21" width="8" style="10" customWidth="1"/>
    <col min="22" max="22" width="0.5703125" style="10" customWidth="1"/>
    <col min="23" max="23" width="10.85546875" style="10" customWidth="1"/>
    <col min="24" max="24" width="0.5703125" style="10" customWidth="1"/>
    <col min="25" max="25" width="10.85546875" style="10" customWidth="1"/>
    <col min="26" max="26" width="0.5703125" style="10" customWidth="1"/>
    <col min="27" max="27" width="8" style="10" customWidth="1"/>
    <col min="28" max="28" width="0.5703125" style="10" customWidth="1"/>
    <col min="29" max="29" width="8" style="10" customWidth="1"/>
    <col min="30" max="30" width="0.5703125" style="10" customWidth="1"/>
    <col min="31" max="31" width="10.85546875" style="10" customWidth="1"/>
    <col min="32" max="32" width="0.5703125" style="10" customWidth="1"/>
    <col min="33" max="33" width="10.85546875" style="10" customWidth="1"/>
    <col min="34" max="34" width="0.5703125" style="10" customWidth="1"/>
    <col min="35" max="35" width="8" style="10" customWidth="1"/>
    <col min="36" max="36" width="0.5703125" style="10" customWidth="1"/>
    <col min="37" max="37" width="8" style="10" customWidth="1"/>
    <col min="38" max="38" width="0.5703125" style="10" customWidth="1"/>
    <col min="39" max="39" width="10.85546875" style="10" customWidth="1"/>
    <col min="40" max="40" width="0.5703125" style="10" customWidth="1"/>
    <col min="41" max="41" width="10.85546875" style="10" customWidth="1"/>
    <col min="42" max="42" width="0.5703125" style="10" customWidth="1"/>
    <col min="43" max="43" width="11.7109375" style="10" customWidth="1"/>
    <col min="44" max="16384" width="9.140625" style="10"/>
  </cols>
  <sheetData>
    <row r="1" spans="1:46" ht="14.25" customHeight="1">
      <c r="A1" s="216" t="s">
        <v>358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</row>
    <row r="2" spans="1:46" ht="14.25" customHeight="1">
      <c r="A2" s="216" t="s">
        <v>539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</row>
    <row r="3" spans="1:46" ht="3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1:46" s="32" customFormat="1" ht="3.7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</row>
    <row r="5" spans="1:46" ht="26.25" customHeight="1">
      <c r="A5" s="212" t="s">
        <v>163</v>
      </c>
      <c r="B5" s="124"/>
      <c r="C5" s="214" t="s">
        <v>637</v>
      </c>
      <c r="D5" s="215"/>
      <c r="E5" s="215"/>
      <c r="F5" s="215"/>
      <c r="G5" s="215"/>
      <c r="H5" s="215"/>
      <c r="I5" s="215"/>
      <c r="J5" s="124"/>
      <c r="K5" s="214" t="s">
        <v>699</v>
      </c>
      <c r="L5" s="215"/>
      <c r="M5" s="215"/>
      <c r="N5" s="215"/>
      <c r="O5" s="215"/>
      <c r="P5" s="215"/>
      <c r="Q5" s="215"/>
      <c r="R5" s="124"/>
      <c r="S5" s="214" t="s">
        <v>700</v>
      </c>
      <c r="T5" s="215"/>
      <c r="U5" s="215"/>
      <c r="V5" s="215"/>
      <c r="W5" s="215"/>
      <c r="X5" s="215"/>
      <c r="Y5" s="215"/>
      <c r="Z5" s="124"/>
      <c r="AA5" s="214" t="s">
        <v>703</v>
      </c>
      <c r="AB5" s="215"/>
      <c r="AC5" s="215"/>
      <c r="AD5" s="215"/>
      <c r="AE5" s="215"/>
      <c r="AF5" s="215"/>
      <c r="AG5" s="215"/>
      <c r="AH5" s="124"/>
      <c r="AI5" s="214" t="s">
        <v>704</v>
      </c>
      <c r="AJ5" s="215"/>
      <c r="AK5" s="215"/>
      <c r="AL5" s="215"/>
      <c r="AM5" s="215"/>
      <c r="AN5" s="215"/>
      <c r="AO5" s="215"/>
      <c r="AP5" s="124"/>
      <c r="AQ5" s="212" t="s">
        <v>524</v>
      </c>
      <c r="AS5" s="164"/>
      <c r="AT5" s="164"/>
    </row>
    <row r="6" spans="1:46" ht="2.25" customHeight="1">
      <c r="A6" s="212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212"/>
    </row>
    <row r="7" spans="1:46" ht="27" customHeight="1">
      <c r="A7" s="212"/>
      <c r="B7" s="124"/>
      <c r="C7" s="213" t="s">
        <v>634</v>
      </c>
      <c r="D7" s="213"/>
      <c r="E7" s="213"/>
      <c r="F7" s="124"/>
      <c r="G7" s="212" t="s">
        <v>638</v>
      </c>
      <c r="H7" s="213"/>
      <c r="I7" s="213"/>
      <c r="J7" s="124"/>
      <c r="K7" s="213" t="s">
        <v>634</v>
      </c>
      <c r="L7" s="213"/>
      <c r="M7" s="213"/>
      <c r="N7" s="124"/>
      <c r="O7" s="212" t="s">
        <v>638</v>
      </c>
      <c r="P7" s="213"/>
      <c r="Q7" s="213"/>
      <c r="R7" s="124"/>
      <c r="S7" s="213" t="s">
        <v>634</v>
      </c>
      <c r="T7" s="213"/>
      <c r="U7" s="213"/>
      <c r="V7" s="124"/>
      <c r="W7" s="212" t="s">
        <v>638</v>
      </c>
      <c r="X7" s="213"/>
      <c r="Y7" s="213"/>
      <c r="Z7" s="124"/>
      <c r="AA7" s="213" t="s">
        <v>634</v>
      </c>
      <c r="AB7" s="213"/>
      <c r="AC7" s="213"/>
      <c r="AD7" s="124"/>
      <c r="AE7" s="212" t="s">
        <v>638</v>
      </c>
      <c r="AF7" s="213"/>
      <c r="AG7" s="213"/>
      <c r="AH7" s="124"/>
      <c r="AI7" s="213" t="s">
        <v>634</v>
      </c>
      <c r="AJ7" s="213"/>
      <c r="AK7" s="213"/>
      <c r="AL7" s="124"/>
      <c r="AM7" s="212" t="s">
        <v>638</v>
      </c>
      <c r="AN7" s="213"/>
      <c r="AO7" s="213"/>
      <c r="AP7" s="124"/>
      <c r="AQ7" s="212"/>
    </row>
    <row r="8" spans="1:46" ht="3" customHeight="1">
      <c r="A8" s="212"/>
      <c r="B8" s="124"/>
      <c r="C8" s="213"/>
      <c r="D8" s="213"/>
      <c r="E8" s="213"/>
      <c r="F8" s="124"/>
      <c r="G8" s="124"/>
      <c r="H8" s="124"/>
      <c r="I8" s="124"/>
      <c r="J8" s="124"/>
      <c r="K8" s="213"/>
      <c r="L8" s="213"/>
      <c r="M8" s="213"/>
      <c r="N8" s="124"/>
      <c r="O8" s="124"/>
      <c r="P8" s="124"/>
      <c r="Q8" s="124"/>
      <c r="R8" s="124"/>
      <c r="S8" s="213"/>
      <c r="T8" s="213"/>
      <c r="U8" s="213"/>
      <c r="V8" s="124"/>
      <c r="W8" s="124"/>
      <c r="X8" s="124"/>
      <c r="Y8" s="124"/>
      <c r="Z8" s="124"/>
      <c r="AA8" s="213"/>
      <c r="AB8" s="213"/>
      <c r="AC8" s="213"/>
      <c r="AD8" s="124"/>
      <c r="AE8" s="124"/>
      <c r="AF8" s="124"/>
      <c r="AG8" s="124"/>
      <c r="AH8" s="124"/>
      <c r="AI8" s="213"/>
      <c r="AJ8" s="213"/>
      <c r="AK8" s="213"/>
      <c r="AL8" s="124"/>
      <c r="AM8" s="124"/>
      <c r="AN8" s="124"/>
      <c r="AO8" s="124"/>
      <c r="AP8" s="124"/>
      <c r="AQ8" s="212"/>
    </row>
    <row r="9" spans="1:46">
      <c r="A9" s="212"/>
      <c r="B9" s="124"/>
      <c r="C9" s="213"/>
      <c r="D9" s="213"/>
      <c r="E9" s="213"/>
      <c r="F9" s="124"/>
      <c r="G9" s="213" t="s">
        <v>297</v>
      </c>
      <c r="H9" s="213"/>
      <c r="I9" s="213"/>
      <c r="J9" s="124"/>
      <c r="K9" s="213"/>
      <c r="L9" s="213"/>
      <c r="M9" s="213"/>
      <c r="N9" s="124"/>
      <c r="O9" s="213" t="s">
        <v>297</v>
      </c>
      <c r="P9" s="213"/>
      <c r="Q9" s="213"/>
      <c r="R9" s="124"/>
      <c r="S9" s="213"/>
      <c r="T9" s="213"/>
      <c r="U9" s="213"/>
      <c r="V9" s="124"/>
      <c r="W9" s="213" t="s">
        <v>297</v>
      </c>
      <c r="X9" s="213"/>
      <c r="Y9" s="213"/>
      <c r="Z9" s="124"/>
      <c r="AA9" s="213"/>
      <c r="AB9" s="213"/>
      <c r="AC9" s="213"/>
      <c r="AD9" s="124"/>
      <c r="AE9" s="213" t="s">
        <v>297</v>
      </c>
      <c r="AF9" s="213"/>
      <c r="AG9" s="213"/>
      <c r="AH9" s="124"/>
      <c r="AI9" s="213"/>
      <c r="AJ9" s="213"/>
      <c r="AK9" s="213"/>
      <c r="AL9" s="124"/>
      <c r="AM9" s="213" t="s">
        <v>297</v>
      </c>
      <c r="AN9" s="213"/>
      <c r="AO9" s="213"/>
      <c r="AP9" s="124"/>
      <c r="AQ9" s="212"/>
      <c r="AS9" s="154"/>
      <c r="AT9" s="154"/>
    </row>
    <row r="10" spans="1:46" ht="3" customHeight="1">
      <c r="A10" s="212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212"/>
    </row>
    <row r="11" spans="1:46" ht="55.5" customHeight="1">
      <c r="A11" s="212"/>
      <c r="B11" s="124"/>
      <c r="C11" s="156">
        <v>2019</v>
      </c>
      <c r="D11" s="124"/>
      <c r="E11" s="156">
        <v>2020</v>
      </c>
      <c r="F11" s="124"/>
      <c r="G11" s="155" t="s">
        <v>639</v>
      </c>
      <c r="H11" s="124"/>
      <c r="I11" s="155" t="s">
        <v>640</v>
      </c>
      <c r="J11" s="124"/>
      <c r="K11" s="156">
        <v>2019</v>
      </c>
      <c r="L11" s="124"/>
      <c r="M11" s="156">
        <v>2020</v>
      </c>
      <c r="N11" s="124"/>
      <c r="O11" s="155" t="s">
        <v>639</v>
      </c>
      <c r="P11" s="124"/>
      <c r="Q11" s="155" t="s">
        <v>640</v>
      </c>
      <c r="R11" s="124"/>
      <c r="S11" s="156">
        <v>2019</v>
      </c>
      <c r="T11" s="124"/>
      <c r="U11" s="156">
        <v>2020</v>
      </c>
      <c r="V11" s="124"/>
      <c r="W11" s="155" t="s">
        <v>639</v>
      </c>
      <c r="X11" s="124"/>
      <c r="Y11" s="155" t="s">
        <v>640</v>
      </c>
      <c r="Z11" s="124"/>
      <c r="AA11" s="208">
        <v>2019</v>
      </c>
      <c r="AB11" s="124"/>
      <c r="AC11" s="208">
        <v>2020</v>
      </c>
      <c r="AD11" s="124"/>
      <c r="AE11" s="207" t="s">
        <v>639</v>
      </c>
      <c r="AF11" s="124"/>
      <c r="AG11" s="207" t="s">
        <v>640</v>
      </c>
      <c r="AH11" s="124"/>
      <c r="AI11" s="208">
        <v>2019</v>
      </c>
      <c r="AJ11" s="124"/>
      <c r="AK11" s="208">
        <v>2020</v>
      </c>
      <c r="AL11" s="124"/>
      <c r="AM11" s="207" t="s">
        <v>639</v>
      </c>
      <c r="AN11" s="124"/>
      <c r="AO11" s="207" t="s">
        <v>640</v>
      </c>
      <c r="AP11" s="124"/>
      <c r="AQ11" s="212"/>
    </row>
    <row r="12" spans="1:46" ht="6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6" ht="13.5" customHeight="1">
      <c r="A13" s="85" t="s">
        <v>298</v>
      </c>
      <c r="B13" s="86"/>
      <c r="C13" s="87">
        <f>SUM(C14:C25)</f>
        <v>59899.451005000003</v>
      </c>
      <c r="D13" s="88"/>
      <c r="E13" s="87">
        <f>SUM(E14:E25)</f>
        <v>14568.069990000004</v>
      </c>
      <c r="F13" s="88"/>
      <c r="G13" s="89"/>
      <c r="H13" s="88"/>
      <c r="I13" s="88"/>
      <c r="J13" s="88"/>
      <c r="K13" s="87">
        <f>SUM(K14:K25)</f>
        <v>45999.737897999999</v>
      </c>
      <c r="L13" s="88"/>
      <c r="M13" s="87">
        <f>SUM(M14:M25)</f>
        <v>11239.333471000002</v>
      </c>
      <c r="N13" s="88"/>
      <c r="O13" s="89"/>
      <c r="P13" s="88"/>
      <c r="Q13" s="88"/>
      <c r="R13" s="88"/>
      <c r="S13" s="87">
        <f>SUM(S14:S25)</f>
        <v>13899.713106999998</v>
      </c>
      <c r="T13" s="88"/>
      <c r="U13" s="87">
        <f>SUM(U14:U25)</f>
        <v>3328.736519</v>
      </c>
      <c r="V13" s="88"/>
      <c r="W13" s="89"/>
      <c r="X13" s="88"/>
      <c r="Y13" s="88"/>
      <c r="Z13" s="88"/>
      <c r="AA13" s="87">
        <f>SUM(AA14:AA25)</f>
        <v>42356.656023000018</v>
      </c>
      <c r="AB13" s="88"/>
      <c r="AC13" s="87">
        <f>SUM(AC14:AC25)</f>
        <v>10390.789891000002</v>
      </c>
      <c r="AD13" s="88"/>
      <c r="AE13" s="89"/>
      <c r="AF13" s="88"/>
      <c r="AG13" s="88"/>
      <c r="AH13" s="88"/>
      <c r="AI13" s="87">
        <f>SUM(AI14:AI25)</f>
        <v>17542.794981999999</v>
      </c>
      <c r="AJ13" s="88"/>
      <c r="AK13" s="87">
        <f>SUM(AK14:AK25)</f>
        <v>4177.2800990000005</v>
      </c>
      <c r="AL13" s="88"/>
      <c r="AM13" s="89"/>
      <c r="AN13" s="88"/>
      <c r="AO13" s="88"/>
      <c r="AP13" s="86"/>
      <c r="AQ13" s="85" t="s">
        <v>298</v>
      </c>
      <c r="AT13" s="55"/>
    </row>
    <row r="14" spans="1:46" ht="13.5" customHeight="1">
      <c r="A14" s="56" t="s">
        <v>328</v>
      </c>
      <c r="B14" s="12"/>
      <c r="C14" s="57">
        <f>K14+S14</f>
        <v>4972.2537140000004</v>
      </c>
      <c r="D14" s="57"/>
      <c r="E14" s="57">
        <f>M14+U14</f>
        <v>5154.5032960000008</v>
      </c>
      <c r="F14" s="12"/>
      <c r="G14" s="58">
        <f>E14/C14*100-100</f>
        <v>3.6653315072570365</v>
      </c>
      <c r="H14" s="57"/>
      <c r="I14" s="58">
        <f>E14/C25*100-100</f>
        <v>12.114165141237294</v>
      </c>
      <c r="J14" s="12"/>
      <c r="K14" s="57">
        <v>3923.2198570000005</v>
      </c>
      <c r="L14" s="57"/>
      <c r="M14" s="57">
        <v>3998.2872550000011</v>
      </c>
      <c r="N14" s="12"/>
      <c r="O14" s="58">
        <f>M14/K14*100-100</f>
        <v>1.9134129805665054</v>
      </c>
      <c r="P14" s="57"/>
      <c r="Q14" s="58">
        <f>M14/K25*100-100</f>
        <v>16.63415586533506</v>
      </c>
      <c r="R14" s="12"/>
      <c r="S14" s="57">
        <v>1049.0338569999999</v>
      </c>
      <c r="T14" s="57"/>
      <c r="U14" s="57">
        <v>1156.2160410000001</v>
      </c>
      <c r="V14" s="12"/>
      <c r="W14" s="58">
        <f>U14/S14*100-100</f>
        <v>10.217228289134255</v>
      </c>
      <c r="X14" s="57"/>
      <c r="Y14" s="58">
        <f>U14/S25*100-100</f>
        <v>-1.1350229383445054</v>
      </c>
      <c r="Z14" s="12"/>
      <c r="AA14" s="57">
        <v>3604.7711020000006</v>
      </c>
      <c r="AB14" s="57"/>
      <c r="AC14" s="57">
        <v>3700.9921370000011</v>
      </c>
      <c r="AD14" s="12"/>
      <c r="AE14" s="58">
        <f>AC14/AA14*100-100</f>
        <v>2.6692689293535352</v>
      </c>
      <c r="AF14" s="57"/>
      <c r="AG14" s="58">
        <f>AC14/AA25*100-100</f>
        <v>17.164572960371885</v>
      </c>
      <c r="AH14" s="12"/>
      <c r="AI14" s="57">
        <v>1367.4826119999998</v>
      </c>
      <c r="AJ14" s="57"/>
      <c r="AK14" s="57">
        <v>1453.5111590000001</v>
      </c>
      <c r="AL14" s="12"/>
      <c r="AM14" s="58">
        <f>AK14/AI14*100-100</f>
        <v>6.2910157866051293</v>
      </c>
      <c r="AN14" s="57"/>
      <c r="AO14" s="58">
        <f>AK14/AI25*100-100</f>
        <v>1.0259217930862974</v>
      </c>
      <c r="AP14" s="12"/>
      <c r="AQ14" s="166" t="s">
        <v>525</v>
      </c>
    </row>
    <row r="15" spans="1:46" ht="13.5" customHeight="1">
      <c r="A15" s="56" t="s">
        <v>329</v>
      </c>
      <c r="B15" s="12"/>
      <c r="C15" s="57">
        <f t="shared" ref="C15:C25" si="0">K15+S15</f>
        <v>4866.6210699999992</v>
      </c>
      <c r="D15" s="57"/>
      <c r="E15" s="57">
        <f t="shared" ref="E15:E16" si="1">M15+U15</f>
        <v>4903.5374200000015</v>
      </c>
      <c r="F15" s="12"/>
      <c r="G15" s="58">
        <f t="shared" ref="G15:G16" si="2">E15/C15*100-100</f>
        <v>0.75856224409109529</v>
      </c>
      <c r="H15" s="57"/>
      <c r="I15" s="58">
        <f t="shared" ref="I15:I16" si="3">E15/E14*100-100</f>
        <v>-4.868866340521194</v>
      </c>
      <c r="J15" s="12"/>
      <c r="K15" s="57">
        <v>3781.3896639999998</v>
      </c>
      <c r="L15" s="57"/>
      <c r="M15" s="57">
        <v>3862.5000730000011</v>
      </c>
      <c r="N15" s="12"/>
      <c r="O15" s="58">
        <f t="shared" ref="O15:O16" si="4">M15/K15*100-100</f>
        <v>2.1449894405804599</v>
      </c>
      <c r="P15" s="57"/>
      <c r="Q15" s="58">
        <f t="shared" ref="Q15:Q16" si="5">M15/M14*100-100</f>
        <v>-3.3961337277653882</v>
      </c>
      <c r="R15" s="12"/>
      <c r="S15" s="57">
        <v>1085.2314059999999</v>
      </c>
      <c r="T15" s="57"/>
      <c r="U15" s="57">
        <v>1041.0373470000002</v>
      </c>
      <c r="V15" s="12"/>
      <c r="W15" s="58">
        <f t="shared" ref="W15:W16" si="6">U15/S15*100-100</f>
        <v>-4.0723166281090499</v>
      </c>
      <c r="X15" s="57"/>
      <c r="Y15" s="58">
        <f t="shared" ref="Y15:Y16" si="7">U15/U14*100-100</f>
        <v>-9.961693136551105</v>
      </c>
      <c r="Z15" s="12"/>
      <c r="AA15" s="57">
        <v>3461.2960749999997</v>
      </c>
      <c r="AB15" s="57"/>
      <c r="AC15" s="57">
        <v>3566.0349370000013</v>
      </c>
      <c r="AD15" s="12"/>
      <c r="AE15" s="58">
        <f t="shared" ref="AE15:AE16" si="8">AC15/AA15*100-100</f>
        <v>3.0260012356788053</v>
      </c>
      <c r="AF15" s="57"/>
      <c r="AG15" s="58">
        <f t="shared" ref="AG15:AG16" si="9">AC15/AC14*100-100</f>
        <v>-3.6465140968766008</v>
      </c>
      <c r="AH15" s="12"/>
      <c r="AI15" s="57">
        <v>1405.3249949999999</v>
      </c>
      <c r="AJ15" s="57"/>
      <c r="AK15" s="57">
        <v>1337.5024830000002</v>
      </c>
      <c r="AL15" s="12"/>
      <c r="AM15" s="58">
        <f t="shared" ref="AM15:AM16" si="10">AK15/AI15*100-100</f>
        <v>-4.826108710889315</v>
      </c>
      <c r="AN15" s="57"/>
      <c r="AO15" s="58">
        <f t="shared" ref="AO15:AO16" si="11">AK15/AK14*100-100</f>
        <v>-7.9812717832735984</v>
      </c>
      <c r="AP15" s="12"/>
      <c r="AQ15" s="166" t="s">
        <v>526</v>
      </c>
    </row>
    <row r="16" spans="1:46" ht="13.5" customHeight="1">
      <c r="A16" s="56" t="s">
        <v>330</v>
      </c>
      <c r="B16" s="12"/>
      <c r="C16" s="57">
        <f t="shared" si="0"/>
        <v>5181.7347100000006</v>
      </c>
      <c r="D16" s="57"/>
      <c r="E16" s="57">
        <f t="shared" si="1"/>
        <v>4510.0292739999995</v>
      </c>
      <c r="F16" s="12"/>
      <c r="G16" s="58">
        <f t="shared" si="2"/>
        <v>-12.962945299065709</v>
      </c>
      <c r="H16" s="57"/>
      <c r="I16" s="58">
        <f t="shared" si="3"/>
        <v>-8.0249850729190939</v>
      </c>
      <c r="J16" s="12"/>
      <c r="K16" s="57">
        <v>4058.0678279999997</v>
      </c>
      <c r="L16" s="57"/>
      <c r="M16" s="57">
        <v>3378.5461429999996</v>
      </c>
      <c r="N16" s="12"/>
      <c r="O16" s="58">
        <f t="shared" si="4"/>
        <v>-16.744956314219607</v>
      </c>
      <c r="P16" s="57"/>
      <c r="Q16" s="58">
        <f t="shared" si="5"/>
        <v>-12.52955134895609</v>
      </c>
      <c r="R16" s="12"/>
      <c r="S16" s="57">
        <v>1123.6668820000007</v>
      </c>
      <c r="T16" s="57"/>
      <c r="U16" s="57">
        <v>1131.483131</v>
      </c>
      <c r="V16" s="12"/>
      <c r="W16" s="58">
        <f t="shared" si="6"/>
        <v>0.69560197289852965</v>
      </c>
      <c r="X16" s="57"/>
      <c r="Y16" s="58">
        <f t="shared" si="7"/>
        <v>8.6880441187476123</v>
      </c>
      <c r="Z16" s="12"/>
      <c r="AA16" s="57">
        <v>3734.2233099999999</v>
      </c>
      <c r="AB16" s="57"/>
      <c r="AC16" s="57">
        <v>3123.7628169999998</v>
      </c>
      <c r="AD16" s="12"/>
      <c r="AE16" s="58">
        <f t="shared" si="8"/>
        <v>-16.34772326992946</v>
      </c>
      <c r="AF16" s="57"/>
      <c r="AG16" s="58">
        <f t="shared" si="9"/>
        <v>-12.402349607154207</v>
      </c>
      <c r="AH16" s="12"/>
      <c r="AI16" s="57">
        <v>1447.5114000000008</v>
      </c>
      <c r="AJ16" s="57"/>
      <c r="AK16" s="57">
        <v>1386.2664569999999</v>
      </c>
      <c r="AL16" s="12"/>
      <c r="AM16" s="58">
        <f t="shared" si="10"/>
        <v>-4.2310508228122359</v>
      </c>
      <c r="AN16" s="57"/>
      <c r="AO16" s="58">
        <f t="shared" si="11"/>
        <v>3.6458978297089004</v>
      </c>
      <c r="AP16" s="12"/>
      <c r="AQ16" s="166" t="s">
        <v>527</v>
      </c>
    </row>
    <row r="17" spans="1:43" ht="13.5" customHeight="1">
      <c r="A17" s="56" t="s">
        <v>331</v>
      </c>
      <c r="B17" s="12"/>
      <c r="C17" s="57">
        <f t="shared" si="0"/>
        <v>4987.6061809999992</v>
      </c>
      <c r="D17" s="57"/>
      <c r="E17" s="57"/>
      <c r="F17" s="12"/>
      <c r="G17" s="58"/>
      <c r="H17" s="57"/>
      <c r="I17" s="58"/>
      <c r="J17" s="12"/>
      <c r="K17" s="57">
        <v>3778.0732989999997</v>
      </c>
      <c r="L17" s="57"/>
      <c r="M17" s="57"/>
      <c r="N17" s="12"/>
      <c r="O17" s="58"/>
      <c r="P17" s="57"/>
      <c r="Q17" s="58"/>
      <c r="R17" s="12"/>
      <c r="S17" s="57">
        <v>1209.532882</v>
      </c>
      <c r="T17" s="57"/>
      <c r="U17" s="57"/>
      <c r="V17" s="12"/>
      <c r="W17" s="58"/>
      <c r="X17" s="57"/>
      <c r="Y17" s="58"/>
      <c r="Z17" s="12"/>
      <c r="AA17" s="57">
        <v>3474.6506159999999</v>
      </c>
      <c r="AB17" s="57"/>
      <c r="AC17" s="57"/>
      <c r="AD17" s="12"/>
      <c r="AE17" s="58"/>
      <c r="AF17" s="57"/>
      <c r="AG17" s="58"/>
      <c r="AH17" s="12"/>
      <c r="AI17" s="57">
        <v>1512.955565</v>
      </c>
      <c r="AJ17" s="57"/>
      <c r="AK17" s="57"/>
      <c r="AL17" s="12"/>
      <c r="AM17" s="58"/>
      <c r="AN17" s="57"/>
      <c r="AO17" s="58"/>
      <c r="AP17" s="12"/>
      <c r="AQ17" s="166" t="s">
        <v>528</v>
      </c>
    </row>
    <row r="18" spans="1:43" ht="13.5" customHeight="1">
      <c r="A18" s="56" t="s">
        <v>332</v>
      </c>
      <c r="B18" s="12"/>
      <c r="C18" s="57">
        <f t="shared" si="0"/>
        <v>5603.0508130000017</v>
      </c>
      <c r="D18" s="57"/>
      <c r="E18" s="57"/>
      <c r="F18" s="12"/>
      <c r="G18" s="58"/>
      <c r="H18" s="57"/>
      <c r="I18" s="58"/>
      <c r="J18" s="12"/>
      <c r="K18" s="57">
        <v>4240.1835020000008</v>
      </c>
      <c r="L18" s="57"/>
      <c r="M18" s="57"/>
      <c r="N18" s="12"/>
      <c r="O18" s="58"/>
      <c r="P18" s="57"/>
      <c r="Q18" s="58"/>
      <c r="R18" s="12"/>
      <c r="S18" s="57">
        <v>1362.8673110000004</v>
      </c>
      <c r="T18" s="57"/>
      <c r="U18" s="57"/>
      <c r="V18" s="12"/>
      <c r="W18" s="58"/>
      <c r="X18" s="57"/>
      <c r="Y18" s="58"/>
      <c r="Z18" s="12"/>
      <c r="AA18" s="57">
        <v>3924.8668820000007</v>
      </c>
      <c r="AB18" s="57"/>
      <c r="AC18" s="57"/>
      <c r="AD18" s="12"/>
      <c r="AE18" s="58"/>
      <c r="AF18" s="57"/>
      <c r="AG18" s="58"/>
      <c r="AH18" s="12"/>
      <c r="AI18" s="57">
        <v>1678.1839310000005</v>
      </c>
      <c r="AJ18" s="57"/>
      <c r="AK18" s="57"/>
      <c r="AL18" s="12"/>
      <c r="AM18" s="58"/>
      <c r="AN18" s="57"/>
      <c r="AO18" s="58"/>
      <c r="AP18" s="12"/>
      <c r="AQ18" s="166" t="s">
        <v>529</v>
      </c>
    </row>
    <row r="19" spans="1:43" ht="13.5" customHeight="1">
      <c r="A19" s="56" t="s">
        <v>333</v>
      </c>
      <c r="B19" s="12"/>
      <c r="C19" s="57">
        <f t="shared" si="0"/>
        <v>4744.9803110000003</v>
      </c>
      <c r="D19" s="57"/>
      <c r="E19" s="57"/>
      <c r="F19" s="12"/>
      <c r="G19" s="58"/>
      <c r="H19" s="57"/>
      <c r="I19" s="58"/>
      <c r="J19" s="12"/>
      <c r="K19" s="57">
        <v>3733.3460440000003</v>
      </c>
      <c r="L19" s="57"/>
      <c r="M19" s="57"/>
      <c r="N19" s="12"/>
      <c r="O19" s="58"/>
      <c r="P19" s="57"/>
      <c r="Q19" s="58"/>
      <c r="R19" s="12"/>
      <c r="S19" s="57">
        <v>1011.6342669999999</v>
      </c>
      <c r="T19" s="57"/>
      <c r="U19" s="57"/>
      <c r="V19" s="12"/>
      <c r="W19" s="58"/>
      <c r="X19" s="57"/>
      <c r="Y19" s="58"/>
      <c r="Z19" s="12"/>
      <c r="AA19" s="57">
        <v>3471.4911200000006</v>
      </c>
      <c r="AB19" s="57"/>
      <c r="AC19" s="57"/>
      <c r="AD19" s="12"/>
      <c r="AE19" s="58"/>
      <c r="AF19" s="57"/>
      <c r="AG19" s="58"/>
      <c r="AH19" s="12"/>
      <c r="AI19" s="57">
        <v>1273.4891909999999</v>
      </c>
      <c r="AJ19" s="57"/>
      <c r="AK19" s="57"/>
      <c r="AL19" s="12"/>
      <c r="AM19" s="58"/>
      <c r="AN19" s="57"/>
      <c r="AO19" s="58"/>
      <c r="AP19" s="12"/>
      <c r="AQ19" s="166" t="s">
        <v>530</v>
      </c>
    </row>
    <row r="20" spans="1:43" ht="13.5" customHeight="1">
      <c r="A20" s="56" t="s">
        <v>334</v>
      </c>
      <c r="B20" s="12"/>
      <c r="C20" s="57">
        <f t="shared" si="0"/>
        <v>5389.1008449999972</v>
      </c>
      <c r="D20" s="57"/>
      <c r="E20" s="57"/>
      <c r="F20" s="12"/>
      <c r="G20" s="58"/>
      <c r="H20" s="57"/>
      <c r="I20" s="58"/>
      <c r="J20" s="12"/>
      <c r="K20" s="57">
        <v>4081.3808149999995</v>
      </c>
      <c r="L20" s="57"/>
      <c r="M20" s="57"/>
      <c r="N20" s="12"/>
      <c r="O20" s="58"/>
      <c r="P20" s="57"/>
      <c r="Q20" s="58"/>
      <c r="R20" s="12"/>
      <c r="S20" s="57">
        <v>1307.7200299999981</v>
      </c>
      <c r="T20" s="57"/>
      <c r="U20" s="57"/>
      <c r="V20" s="12"/>
      <c r="W20" s="58"/>
      <c r="X20" s="57"/>
      <c r="Y20" s="58"/>
      <c r="Z20" s="12"/>
      <c r="AA20" s="57">
        <v>3793.3246739999995</v>
      </c>
      <c r="AB20" s="57"/>
      <c r="AC20" s="57"/>
      <c r="AD20" s="12"/>
      <c r="AE20" s="58"/>
      <c r="AF20" s="57"/>
      <c r="AG20" s="58"/>
      <c r="AH20" s="12"/>
      <c r="AI20" s="57">
        <v>1595.7761709999982</v>
      </c>
      <c r="AJ20" s="57"/>
      <c r="AK20" s="57"/>
      <c r="AL20" s="12"/>
      <c r="AM20" s="58"/>
      <c r="AN20" s="57"/>
      <c r="AO20" s="58"/>
      <c r="AP20" s="12"/>
      <c r="AQ20" s="166" t="s">
        <v>531</v>
      </c>
    </row>
    <row r="21" spans="1:43" ht="13.5" customHeight="1">
      <c r="A21" s="56" t="s">
        <v>335</v>
      </c>
      <c r="B21" s="12"/>
      <c r="C21" s="57">
        <f t="shared" si="0"/>
        <v>3822.5687000000012</v>
      </c>
      <c r="D21" s="57"/>
      <c r="E21" s="57"/>
      <c r="F21" s="12"/>
      <c r="G21" s="58"/>
      <c r="H21" s="57"/>
      <c r="I21" s="58"/>
      <c r="J21" s="12"/>
      <c r="K21" s="57">
        <v>2820.9515700000006</v>
      </c>
      <c r="L21" s="57"/>
      <c r="M21" s="57"/>
      <c r="N21" s="12"/>
      <c r="O21" s="58"/>
      <c r="P21" s="57"/>
      <c r="Q21" s="58"/>
      <c r="R21" s="12"/>
      <c r="S21" s="57">
        <v>1001.6171300000007</v>
      </c>
      <c r="T21" s="57"/>
      <c r="U21" s="57"/>
      <c r="V21" s="12"/>
      <c r="W21" s="58"/>
      <c r="X21" s="57"/>
      <c r="Y21" s="58"/>
      <c r="Z21" s="12"/>
      <c r="AA21" s="57">
        <v>2581.9760610000008</v>
      </c>
      <c r="AB21" s="57"/>
      <c r="AC21" s="57"/>
      <c r="AD21" s="12"/>
      <c r="AE21" s="58"/>
      <c r="AF21" s="57"/>
      <c r="AG21" s="58"/>
      <c r="AH21" s="12"/>
      <c r="AI21" s="57">
        <v>1240.5926390000006</v>
      </c>
      <c r="AJ21" s="57"/>
      <c r="AK21" s="57"/>
      <c r="AL21" s="12"/>
      <c r="AM21" s="58"/>
      <c r="AN21" s="57"/>
      <c r="AO21" s="58"/>
      <c r="AP21" s="12"/>
      <c r="AQ21" s="166" t="s">
        <v>532</v>
      </c>
    </row>
    <row r="22" spans="1:43" ht="13.5" customHeight="1">
      <c r="A22" s="56" t="s">
        <v>336</v>
      </c>
      <c r="B22" s="12"/>
      <c r="C22" s="57">
        <f t="shared" si="0"/>
        <v>4930.3207329999996</v>
      </c>
      <c r="D22" s="57"/>
      <c r="E22" s="57"/>
      <c r="F22" s="12"/>
      <c r="G22" s="58"/>
      <c r="H22" s="57"/>
      <c r="I22" s="58"/>
      <c r="J22" s="12"/>
      <c r="K22" s="57">
        <v>3828.2750190000002</v>
      </c>
      <c r="L22" s="57"/>
      <c r="M22" s="57"/>
      <c r="N22" s="12"/>
      <c r="O22" s="58"/>
      <c r="P22" s="57"/>
      <c r="Q22" s="58"/>
      <c r="R22" s="12"/>
      <c r="S22" s="57">
        <v>1102.0457139999996</v>
      </c>
      <c r="T22" s="57"/>
      <c r="U22" s="57"/>
      <c r="V22" s="12"/>
      <c r="W22" s="58"/>
      <c r="X22" s="57"/>
      <c r="Y22" s="58"/>
      <c r="Z22" s="12"/>
      <c r="AA22" s="57">
        <v>3502.0244950000001</v>
      </c>
      <c r="AB22" s="57"/>
      <c r="AC22" s="57"/>
      <c r="AD22" s="12"/>
      <c r="AE22" s="58"/>
      <c r="AF22" s="57"/>
      <c r="AG22" s="58"/>
      <c r="AH22" s="12"/>
      <c r="AI22" s="57">
        <v>1428.2962379999997</v>
      </c>
      <c r="AJ22" s="57"/>
      <c r="AK22" s="57"/>
      <c r="AL22" s="12"/>
      <c r="AM22" s="58"/>
      <c r="AN22" s="57"/>
      <c r="AO22" s="58"/>
      <c r="AP22" s="12"/>
      <c r="AQ22" s="166" t="s">
        <v>533</v>
      </c>
    </row>
    <row r="23" spans="1:43" ht="13.5" customHeight="1">
      <c r="A23" s="56" t="s">
        <v>337</v>
      </c>
      <c r="B23" s="12"/>
      <c r="C23" s="57">
        <f t="shared" si="0"/>
        <v>5583.0389080000004</v>
      </c>
      <c r="D23" s="57"/>
      <c r="E23" s="57"/>
      <c r="F23" s="12"/>
      <c r="G23" s="58"/>
      <c r="H23" s="57"/>
      <c r="I23" s="58"/>
      <c r="J23" s="12"/>
      <c r="K23" s="57">
        <v>4237.5782500000005</v>
      </c>
      <c r="L23" s="57"/>
      <c r="M23" s="57"/>
      <c r="N23" s="12"/>
      <c r="O23" s="58"/>
      <c r="P23" s="57"/>
      <c r="Q23" s="58"/>
      <c r="R23" s="12"/>
      <c r="S23" s="57">
        <v>1345.4606580000002</v>
      </c>
      <c r="T23" s="57"/>
      <c r="U23" s="57"/>
      <c r="V23" s="12"/>
      <c r="W23" s="58"/>
      <c r="X23" s="57"/>
      <c r="Y23" s="58"/>
      <c r="Z23" s="12"/>
      <c r="AA23" s="57">
        <v>3859.8552590000004</v>
      </c>
      <c r="AB23" s="57"/>
      <c r="AC23" s="57"/>
      <c r="AD23" s="12"/>
      <c r="AE23" s="58"/>
      <c r="AF23" s="57"/>
      <c r="AG23" s="58"/>
      <c r="AH23" s="12"/>
      <c r="AI23" s="57">
        <v>1723.1836490000001</v>
      </c>
      <c r="AJ23" s="57"/>
      <c r="AK23" s="57"/>
      <c r="AL23" s="12"/>
      <c r="AM23" s="58"/>
      <c r="AN23" s="57"/>
      <c r="AO23" s="58"/>
      <c r="AP23" s="12"/>
      <c r="AQ23" s="166" t="s">
        <v>534</v>
      </c>
    </row>
    <row r="24" spans="1:43" ht="13.5" customHeight="1">
      <c r="A24" s="56" t="s">
        <v>338</v>
      </c>
      <c r="B24" s="12"/>
      <c r="C24" s="57">
        <f t="shared" si="0"/>
        <v>5220.6263610000005</v>
      </c>
      <c r="D24" s="57"/>
      <c r="E24" s="57"/>
      <c r="F24" s="12"/>
      <c r="G24" s="58"/>
      <c r="H24" s="57"/>
      <c r="I24" s="58"/>
      <c r="J24" s="12"/>
      <c r="K24" s="57">
        <v>4089.2134120000005</v>
      </c>
      <c r="L24" s="57"/>
      <c r="M24" s="57"/>
      <c r="N24" s="12"/>
      <c r="O24" s="58"/>
      <c r="P24" s="57"/>
      <c r="Q24" s="58"/>
      <c r="R24" s="12"/>
      <c r="S24" s="57">
        <v>1131.4129489999998</v>
      </c>
      <c r="T24" s="57"/>
      <c r="U24" s="57"/>
      <c r="V24" s="12"/>
      <c r="W24" s="58"/>
      <c r="X24" s="57"/>
      <c r="Y24" s="58"/>
      <c r="Z24" s="12"/>
      <c r="AA24" s="57">
        <v>3789.3784720000003</v>
      </c>
      <c r="AB24" s="57"/>
      <c r="AC24" s="57"/>
      <c r="AD24" s="12"/>
      <c r="AE24" s="58"/>
      <c r="AF24" s="57"/>
      <c r="AG24" s="58"/>
      <c r="AH24" s="12"/>
      <c r="AI24" s="57">
        <v>1431.2478889999998</v>
      </c>
      <c r="AJ24" s="57"/>
      <c r="AK24" s="57"/>
      <c r="AL24" s="12"/>
      <c r="AM24" s="58"/>
      <c r="AN24" s="57"/>
      <c r="AO24" s="58"/>
      <c r="AP24" s="12"/>
      <c r="AQ24" s="166" t="s">
        <v>535</v>
      </c>
    </row>
    <row r="25" spans="1:43" ht="13.5" customHeight="1">
      <c r="A25" s="56" t="s">
        <v>339</v>
      </c>
      <c r="B25" s="12"/>
      <c r="C25" s="57">
        <f t="shared" si="0"/>
        <v>4597.548659</v>
      </c>
      <c r="D25" s="57"/>
      <c r="E25" s="57"/>
      <c r="F25" s="12"/>
      <c r="G25" s="58"/>
      <c r="H25" s="57"/>
      <c r="I25" s="58"/>
      <c r="J25" s="12"/>
      <c r="K25" s="57">
        <v>3428.0586379999995</v>
      </c>
      <c r="L25" s="57"/>
      <c r="M25" s="57"/>
      <c r="N25" s="12"/>
      <c r="O25" s="58"/>
      <c r="P25" s="57"/>
      <c r="Q25" s="58"/>
      <c r="R25" s="12"/>
      <c r="S25" s="57">
        <v>1169.4900210000001</v>
      </c>
      <c r="T25" s="57"/>
      <c r="U25" s="57"/>
      <c r="V25" s="12"/>
      <c r="W25" s="58"/>
      <c r="X25" s="57"/>
      <c r="Y25" s="58"/>
      <c r="Z25" s="12"/>
      <c r="AA25" s="57">
        <v>3158.7979569999998</v>
      </c>
      <c r="AB25" s="57"/>
      <c r="AC25" s="57"/>
      <c r="AD25" s="12"/>
      <c r="AE25" s="58"/>
      <c r="AF25" s="57"/>
      <c r="AG25" s="58"/>
      <c r="AH25" s="12"/>
      <c r="AI25" s="57">
        <v>1438.750702</v>
      </c>
      <c r="AJ25" s="57"/>
      <c r="AK25" s="57"/>
      <c r="AL25" s="12"/>
      <c r="AM25" s="58"/>
      <c r="AN25" s="57"/>
      <c r="AO25" s="58"/>
      <c r="AP25" s="12"/>
      <c r="AQ25" s="166" t="s">
        <v>536</v>
      </c>
    </row>
    <row r="26" spans="1:43" ht="3.75" customHeight="1"/>
  </sheetData>
  <mergeCells count="24"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  <mergeCell ref="AA5:AG5"/>
    <mergeCell ref="AI5:AO5"/>
    <mergeCell ref="AA7:AC9"/>
    <mergeCell ref="AE7:AG7"/>
    <mergeCell ref="AI7:AK9"/>
    <mergeCell ref="AM7:AO7"/>
    <mergeCell ref="AE9:AG9"/>
    <mergeCell ref="AM9:A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90" zoomScaleNormal="90" workbookViewId="0">
      <pane ySplit="8" topLeftCell="A9" activePane="bottomLeft" state="frozen"/>
      <selection pane="bottomLeft" sqref="A1:U1"/>
    </sheetView>
  </sheetViews>
  <sheetFormatPr defaultColWidth="9.140625" defaultRowHeight="12.75"/>
  <cols>
    <col min="1" max="1" width="9.140625" style="10"/>
    <col min="2" max="2" width="0.5703125" style="10" customWidth="1"/>
    <col min="3" max="3" width="11.7109375" style="10" customWidth="1"/>
    <col min="4" max="4" width="0.5703125" style="10" customWidth="1"/>
    <col min="5" max="5" width="10.7109375" style="10" customWidth="1"/>
    <col min="6" max="6" width="0.5703125" style="10" customWidth="1"/>
    <col min="7" max="7" width="11.7109375" style="10" customWidth="1"/>
    <col min="8" max="8" width="0.5703125" style="10" customWidth="1"/>
    <col min="9" max="9" width="11.7109375" style="10" customWidth="1"/>
    <col min="10" max="10" width="0.5703125" style="10" customWidth="1"/>
    <col min="11" max="11" width="10.85546875" style="10" customWidth="1"/>
    <col min="12" max="12" width="0.5703125" style="10" customWidth="1"/>
    <col min="13" max="13" width="11.7109375" style="10" customWidth="1"/>
    <col min="14" max="14" width="0.5703125" style="10" customWidth="1"/>
    <col min="15" max="15" width="11.7109375" style="10" customWidth="1"/>
    <col min="16" max="16" width="0.5703125" style="10" customWidth="1"/>
    <col min="17" max="17" width="31.7109375" style="10" customWidth="1"/>
    <col min="18" max="18" width="0.5703125" style="10" customWidth="1"/>
    <col min="19" max="19" width="11.7109375" style="10" customWidth="1"/>
    <col min="20" max="20" width="0.5703125" style="10" customWidth="1"/>
    <col min="21" max="21" width="9.140625" style="10"/>
    <col min="22" max="22" width="4.7109375" style="10" customWidth="1"/>
    <col min="23" max="16384" width="9.140625" style="10"/>
  </cols>
  <sheetData>
    <row r="1" spans="1:26" ht="26.25" customHeight="1">
      <c r="A1" s="218" t="s">
        <v>647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6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6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38.25" customHeight="1">
      <c r="A4" s="219" t="s">
        <v>162</v>
      </c>
      <c r="B4" s="109"/>
      <c r="C4" s="212" t="s">
        <v>163</v>
      </c>
      <c r="D4" s="109"/>
      <c r="E4" s="214" t="s">
        <v>641</v>
      </c>
      <c r="F4" s="215"/>
      <c r="G4" s="215"/>
      <c r="H4" s="215"/>
      <c r="I4" s="215"/>
      <c r="J4" s="109"/>
      <c r="K4" s="214" t="s">
        <v>645</v>
      </c>
      <c r="L4" s="214"/>
      <c r="M4" s="214"/>
      <c r="N4" s="214"/>
      <c r="O4" s="214"/>
      <c r="P4" s="110"/>
      <c r="Q4" s="158" t="s">
        <v>646</v>
      </c>
      <c r="R4" s="109"/>
      <c r="S4" s="212" t="s">
        <v>524</v>
      </c>
      <c r="T4" s="109"/>
      <c r="U4" s="219" t="s">
        <v>537</v>
      </c>
    </row>
    <row r="5" spans="1:26" ht="3" customHeight="1">
      <c r="A5" s="219"/>
      <c r="B5" s="109"/>
      <c r="C5" s="2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9"/>
      <c r="R5" s="109"/>
      <c r="S5" s="212"/>
      <c r="T5" s="109"/>
      <c r="U5" s="219"/>
    </row>
    <row r="6" spans="1:26" ht="26.25" customHeight="1">
      <c r="A6" s="219"/>
      <c r="B6" s="109"/>
      <c r="C6" s="212"/>
      <c r="D6" s="109"/>
      <c r="E6" s="212" t="s">
        <v>634</v>
      </c>
      <c r="F6" s="109"/>
      <c r="G6" s="212" t="s">
        <v>643</v>
      </c>
      <c r="H6" s="213"/>
      <c r="I6" s="213"/>
      <c r="J6" s="109"/>
      <c r="K6" s="212" t="s">
        <v>634</v>
      </c>
      <c r="L6" s="109"/>
      <c r="M6" s="212" t="s">
        <v>643</v>
      </c>
      <c r="N6" s="213"/>
      <c r="O6" s="213"/>
      <c r="P6" s="110"/>
      <c r="Q6" s="155" t="s">
        <v>644</v>
      </c>
      <c r="R6" s="109"/>
      <c r="S6" s="212"/>
      <c r="T6" s="109"/>
      <c r="U6" s="219"/>
      <c r="Y6" s="164"/>
      <c r="Z6" s="164"/>
    </row>
    <row r="7" spans="1:26" ht="3" customHeight="1">
      <c r="A7" s="219"/>
      <c r="B7" s="109"/>
      <c r="C7" s="212"/>
      <c r="D7" s="109"/>
      <c r="E7" s="212"/>
      <c r="F7" s="109"/>
      <c r="G7" s="109"/>
      <c r="H7" s="109"/>
      <c r="I7" s="109"/>
      <c r="J7" s="109"/>
      <c r="K7" s="212"/>
      <c r="L7" s="109"/>
      <c r="M7" s="109"/>
      <c r="N7" s="109"/>
      <c r="O7" s="109"/>
      <c r="P7" s="110"/>
      <c r="Q7" s="109"/>
      <c r="R7" s="109"/>
      <c r="S7" s="212"/>
      <c r="T7" s="109"/>
      <c r="U7" s="219"/>
    </row>
    <row r="8" spans="1:26" ht="37.5" customHeight="1">
      <c r="A8" s="219"/>
      <c r="B8" s="109"/>
      <c r="C8" s="212"/>
      <c r="D8" s="109"/>
      <c r="E8" s="212"/>
      <c r="F8" s="109"/>
      <c r="G8" s="155" t="s">
        <v>639</v>
      </c>
      <c r="H8" s="109"/>
      <c r="I8" s="155" t="s">
        <v>640</v>
      </c>
      <c r="J8" s="109"/>
      <c r="K8" s="212"/>
      <c r="L8" s="109"/>
      <c r="M8" s="155" t="s">
        <v>639</v>
      </c>
      <c r="N8" s="109"/>
      <c r="O8" s="155" t="s">
        <v>640</v>
      </c>
      <c r="P8" s="110"/>
      <c r="Q8" s="155" t="s">
        <v>639</v>
      </c>
      <c r="R8" s="109"/>
      <c r="S8" s="212"/>
      <c r="T8" s="109"/>
      <c r="U8" s="219"/>
      <c r="Y8" s="154"/>
      <c r="Z8" s="154"/>
    </row>
    <row r="9" spans="1:26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/>
      <c r="Q9" s="12"/>
      <c r="R9" s="12"/>
      <c r="S9" s="12"/>
      <c r="T9" s="12"/>
    </row>
    <row r="10" spans="1:26" ht="12.75" customHeight="1">
      <c r="A10" s="217">
        <v>2018</v>
      </c>
      <c r="B10" s="12"/>
      <c r="C10" s="111" t="s">
        <v>298</v>
      </c>
      <c r="D10" s="112"/>
      <c r="E10" s="113">
        <f>SUM(E11:E22)</f>
        <v>57849.991618</v>
      </c>
      <c r="F10" s="114"/>
      <c r="G10" s="115">
        <v>8.1438763941517323</v>
      </c>
      <c r="H10" s="116"/>
      <c r="I10" s="117"/>
      <c r="J10" s="112"/>
      <c r="K10" s="113">
        <f>SUM(K11:K22)</f>
        <v>54017.436655999991</v>
      </c>
      <c r="L10" s="114"/>
      <c r="M10" s="115">
        <v>7.8293333199741255</v>
      </c>
      <c r="N10" s="116"/>
      <c r="O10" s="117"/>
      <c r="P10" s="118"/>
      <c r="Q10" s="117"/>
      <c r="R10" s="12"/>
      <c r="S10" s="111" t="s">
        <v>298</v>
      </c>
      <c r="T10" s="12"/>
      <c r="U10" s="217">
        <v>2018</v>
      </c>
      <c r="Y10" s="220"/>
      <c r="Z10" s="220"/>
    </row>
    <row r="11" spans="1:26" ht="13.5" customHeight="1">
      <c r="A11" s="217"/>
      <c r="B11" s="12"/>
      <c r="C11" s="56" t="s">
        <v>328</v>
      </c>
      <c r="D11" s="12"/>
      <c r="E11" s="119">
        <v>4756.8023300000004</v>
      </c>
      <c r="F11" s="57"/>
      <c r="G11" s="120">
        <v>9.6674012635236295</v>
      </c>
      <c r="H11" s="121"/>
      <c r="I11" s="120">
        <v>16.89879833109957</v>
      </c>
      <c r="J11" s="12"/>
      <c r="K11" s="119">
        <v>4466.9228320000002</v>
      </c>
      <c r="L11" s="57"/>
      <c r="M11" s="120">
        <v>11.859428383968805</v>
      </c>
      <c r="N11" s="121"/>
      <c r="O11" s="120">
        <v>20.469515867222526</v>
      </c>
      <c r="P11" s="82"/>
      <c r="Q11" s="120">
        <v>7.3780673821149207</v>
      </c>
      <c r="R11" s="12"/>
      <c r="S11" s="56" t="s">
        <v>525</v>
      </c>
      <c r="T11" s="12"/>
      <c r="U11" s="217"/>
    </row>
    <row r="12" spans="1:26" ht="13.5" customHeight="1">
      <c r="A12" s="217"/>
      <c r="B12" s="12"/>
      <c r="C12" s="56" t="s">
        <v>329</v>
      </c>
      <c r="D12" s="12"/>
      <c r="E12" s="119">
        <v>4589.4678119999999</v>
      </c>
      <c r="F12" s="57"/>
      <c r="G12" s="120">
        <v>5.5624854846826821</v>
      </c>
      <c r="H12" s="121"/>
      <c r="I12" s="120">
        <f>E12/E11*100-100</f>
        <v>-3.5177942321601705</v>
      </c>
      <c r="J12" s="12"/>
      <c r="K12" s="119">
        <v>4286.7327610000002</v>
      </c>
      <c r="L12" s="57"/>
      <c r="M12" s="120">
        <v>7.0649655200421932</v>
      </c>
      <c r="N12" s="121"/>
      <c r="O12" s="120">
        <f>K12/K11*100-100</f>
        <v>-4.0338747226426221</v>
      </c>
      <c r="P12" s="82"/>
      <c r="Q12" s="120">
        <v>5.2358597017638147</v>
      </c>
      <c r="R12" s="12"/>
      <c r="S12" s="56" t="s">
        <v>526</v>
      </c>
      <c r="T12" s="12"/>
      <c r="U12" s="217"/>
    </row>
    <row r="13" spans="1:26" ht="13.5" customHeight="1">
      <c r="A13" s="217"/>
      <c r="B13" s="12"/>
      <c r="C13" s="56" t="s">
        <v>330</v>
      </c>
      <c r="D13" s="12"/>
      <c r="E13" s="119">
        <v>4933.9027489999999</v>
      </c>
      <c r="F13" s="57"/>
      <c r="G13" s="120">
        <v>-5.6264670965915968</v>
      </c>
      <c r="H13" s="121"/>
      <c r="I13" s="120">
        <f t="shared" ref="I13:I22" si="0">E13/E12*100-100</f>
        <v>7.5048992848236509</v>
      </c>
      <c r="J13" s="12"/>
      <c r="K13" s="119">
        <v>4623.8160850000004</v>
      </c>
      <c r="L13" s="57"/>
      <c r="M13" s="120">
        <v>-5.5655767952462583</v>
      </c>
      <c r="N13" s="121"/>
      <c r="O13" s="120">
        <f t="shared" ref="O13:O22" si="1">K13/K12*100-100</f>
        <v>7.8634088662286103</v>
      </c>
      <c r="P13" s="82"/>
      <c r="Q13" s="120">
        <v>2.6378107078731716</v>
      </c>
      <c r="R13" s="12"/>
      <c r="S13" s="56" t="s">
        <v>527</v>
      </c>
      <c r="T13" s="12"/>
      <c r="U13" s="217"/>
    </row>
    <row r="14" spans="1:26" ht="13.5" customHeight="1">
      <c r="A14" s="217"/>
      <c r="B14" s="12"/>
      <c r="C14" s="56" t="s">
        <v>331</v>
      </c>
      <c r="D14" s="12"/>
      <c r="E14" s="119">
        <v>4841.3975609999998</v>
      </c>
      <c r="F14" s="57"/>
      <c r="G14" s="120">
        <v>17.779505083263956</v>
      </c>
      <c r="H14" s="121"/>
      <c r="I14" s="120">
        <f t="shared" si="0"/>
        <v>-1.874888758574528</v>
      </c>
      <c r="J14" s="12"/>
      <c r="K14" s="119">
        <v>4471.9018999999998</v>
      </c>
      <c r="L14" s="57"/>
      <c r="M14" s="120">
        <v>17.373964820449999</v>
      </c>
      <c r="N14" s="121"/>
      <c r="O14" s="120">
        <f t="shared" si="1"/>
        <v>-3.2854720474895487</v>
      </c>
      <c r="P14" s="82"/>
      <c r="Q14" s="120">
        <v>4.9576671879191707</v>
      </c>
      <c r="R14" s="12"/>
      <c r="S14" s="56" t="s">
        <v>528</v>
      </c>
      <c r="T14" s="12"/>
      <c r="U14" s="217"/>
    </row>
    <row r="15" spans="1:26" ht="13.5" customHeight="1">
      <c r="A15" s="217"/>
      <c r="B15" s="12"/>
      <c r="C15" s="56" t="s">
        <v>332</v>
      </c>
      <c r="D15" s="12"/>
      <c r="E15" s="119">
        <v>5166.4095710000001</v>
      </c>
      <c r="F15" s="57"/>
      <c r="G15" s="120">
        <v>6.3988668016109642</v>
      </c>
      <c r="H15" s="121"/>
      <c r="I15" s="120">
        <f t="shared" si="0"/>
        <v>6.7131857259181231</v>
      </c>
      <c r="J15" s="12"/>
      <c r="K15" s="119">
        <v>4745.7414319999998</v>
      </c>
      <c r="L15" s="57"/>
      <c r="M15" s="120">
        <v>4.6127357372348143</v>
      </c>
      <c r="N15" s="121"/>
      <c r="O15" s="120">
        <f t="shared" si="1"/>
        <v>6.1235585691179892</v>
      </c>
      <c r="P15" s="82"/>
      <c r="Q15" s="120">
        <v>5.2654315840328252</v>
      </c>
      <c r="R15" s="12"/>
      <c r="S15" s="56" t="s">
        <v>529</v>
      </c>
      <c r="T15" s="12"/>
      <c r="U15" s="217"/>
    </row>
    <row r="16" spans="1:26" ht="13.5" customHeight="1">
      <c r="A16" s="217"/>
      <c r="B16" s="12"/>
      <c r="C16" s="56" t="s">
        <v>333</v>
      </c>
      <c r="D16" s="12"/>
      <c r="E16" s="119">
        <v>5165.4906639999999</v>
      </c>
      <c r="F16" s="57"/>
      <c r="G16" s="120">
        <v>8.9671489270632492</v>
      </c>
      <c r="H16" s="121"/>
      <c r="I16" s="120">
        <f t="shared" si="0"/>
        <v>-1.7786181822643243E-2</v>
      </c>
      <c r="J16" s="12"/>
      <c r="K16" s="119">
        <v>4785.1481119999999</v>
      </c>
      <c r="L16" s="57"/>
      <c r="M16" s="120">
        <v>7.1411184413855011</v>
      </c>
      <c r="N16" s="121"/>
      <c r="O16" s="120">
        <f t="shared" si="1"/>
        <v>0.830358766162135</v>
      </c>
      <c r="P16" s="82"/>
      <c r="Q16" s="120">
        <v>10.700094449366688</v>
      </c>
      <c r="R16" s="12"/>
      <c r="S16" s="56" t="s">
        <v>530</v>
      </c>
      <c r="T16" s="12"/>
      <c r="U16" s="217"/>
    </row>
    <row r="17" spans="1:21" ht="13.5" customHeight="1">
      <c r="A17" s="217"/>
      <c r="B17" s="12"/>
      <c r="C17" s="56" t="s">
        <v>334</v>
      </c>
      <c r="D17" s="12"/>
      <c r="E17" s="119">
        <v>5312.2466169999998</v>
      </c>
      <c r="F17" s="57"/>
      <c r="G17" s="120">
        <v>13.970417891794114</v>
      </c>
      <c r="H17" s="121"/>
      <c r="I17" s="120">
        <f t="shared" si="0"/>
        <v>2.8410844689506547</v>
      </c>
      <c r="J17" s="12"/>
      <c r="K17" s="119">
        <v>4933.4990070000003</v>
      </c>
      <c r="L17" s="57"/>
      <c r="M17" s="120">
        <v>11.96210966243116</v>
      </c>
      <c r="N17" s="121"/>
      <c r="O17" s="120">
        <f t="shared" si="1"/>
        <v>3.1002362210685135</v>
      </c>
      <c r="P17" s="82"/>
      <c r="Q17" s="120">
        <v>9.7281549841643482</v>
      </c>
      <c r="R17" s="12"/>
      <c r="S17" s="56" t="s">
        <v>531</v>
      </c>
      <c r="T17" s="12"/>
      <c r="U17" s="217"/>
    </row>
    <row r="18" spans="1:21" ht="13.5" customHeight="1">
      <c r="A18" s="217"/>
      <c r="B18" s="12"/>
      <c r="C18" s="56" t="s">
        <v>335</v>
      </c>
      <c r="D18" s="12"/>
      <c r="E18" s="119">
        <v>4034.9380749999991</v>
      </c>
      <c r="F18" s="57"/>
      <c r="G18" s="120">
        <v>2.0698608140230732</v>
      </c>
      <c r="H18" s="121"/>
      <c r="I18" s="120">
        <f t="shared" si="0"/>
        <v>-24.044601730507367</v>
      </c>
      <c r="J18" s="12"/>
      <c r="K18" s="119">
        <v>3639.2378449999992</v>
      </c>
      <c r="L18" s="57"/>
      <c r="M18" s="120">
        <v>1.0309105842486872</v>
      </c>
      <c r="N18" s="121"/>
      <c r="O18" s="120">
        <f t="shared" si="1"/>
        <v>-26.23414254596203</v>
      </c>
      <c r="P18" s="82"/>
      <c r="Q18" s="120">
        <v>8.671733469852299</v>
      </c>
      <c r="R18" s="12"/>
      <c r="S18" s="56" t="s">
        <v>532</v>
      </c>
      <c r="T18" s="12"/>
      <c r="U18" s="217"/>
    </row>
    <row r="19" spans="1:21" ht="13.5" customHeight="1">
      <c r="A19" s="217"/>
      <c r="B19" s="12"/>
      <c r="C19" s="56" t="s">
        <v>336</v>
      </c>
      <c r="D19" s="12"/>
      <c r="E19" s="119">
        <v>4694.7527929999997</v>
      </c>
      <c r="F19" s="57"/>
      <c r="G19" s="120">
        <v>1.0594677381442921</v>
      </c>
      <c r="H19" s="121"/>
      <c r="I19" s="120">
        <f t="shared" si="0"/>
        <v>16.352536414081158</v>
      </c>
      <c r="J19" s="12"/>
      <c r="K19" s="119">
        <v>4432.9350249999998</v>
      </c>
      <c r="L19" s="57"/>
      <c r="M19" s="120">
        <v>2.7107951558921428</v>
      </c>
      <c r="N19" s="121"/>
      <c r="O19" s="120">
        <f t="shared" si="1"/>
        <v>21.809434112432967</v>
      </c>
      <c r="P19" s="82"/>
      <c r="Q19" s="120">
        <v>5.8991692290912425</v>
      </c>
      <c r="R19" s="12"/>
      <c r="S19" s="56" t="s">
        <v>533</v>
      </c>
      <c r="T19" s="12"/>
      <c r="U19" s="217"/>
    </row>
    <row r="20" spans="1:21" ht="13.5" customHeight="1">
      <c r="A20" s="217"/>
      <c r="B20" s="12"/>
      <c r="C20" s="56" t="s">
        <v>337</v>
      </c>
      <c r="D20" s="12"/>
      <c r="E20" s="119">
        <v>5167.4595740000004</v>
      </c>
      <c r="F20" s="57"/>
      <c r="G20" s="120">
        <v>6.1722601066415734</v>
      </c>
      <c r="H20" s="121"/>
      <c r="I20" s="120">
        <f t="shared" si="0"/>
        <v>10.068832201448814</v>
      </c>
      <c r="J20" s="12"/>
      <c r="K20" s="119">
        <v>4985.3032229999999</v>
      </c>
      <c r="L20" s="57"/>
      <c r="M20" s="120">
        <v>8.9833408841333551</v>
      </c>
      <c r="N20" s="121"/>
      <c r="O20" s="120">
        <f t="shared" si="1"/>
        <v>12.46055254328931</v>
      </c>
      <c r="P20" s="82"/>
      <c r="Q20" s="120">
        <v>3.204059158061213</v>
      </c>
      <c r="R20" s="12"/>
      <c r="S20" s="56" t="s">
        <v>534</v>
      </c>
      <c r="T20" s="12"/>
      <c r="U20" s="217"/>
    </row>
    <row r="21" spans="1:21" ht="13.5" customHeight="1">
      <c r="A21" s="217"/>
      <c r="B21" s="12"/>
      <c r="C21" s="56" t="s">
        <v>338</v>
      </c>
      <c r="D21" s="12"/>
      <c r="E21" s="119">
        <v>4830.1709150000006</v>
      </c>
      <c r="F21" s="57"/>
      <c r="G21" s="120">
        <v>-7.1515181291553489</v>
      </c>
      <c r="H21" s="121"/>
      <c r="I21" s="120">
        <f t="shared" si="0"/>
        <v>-6.5271658959281069</v>
      </c>
      <c r="J21" s="12"/>
      <c r="K21" s="119">
        <v>4610.3794080000007</v>
      </c>
      <c r="L21" s="57"/>
      <c r="M21" s="120">
        <v>-6.5327943129192363</v>
      </c>
      <c r="N21" s="121"/>
      <c r="O21" s="120">
        <f t="shared" si="1"/>
        <v>-7.5205819632046769</v>
      </c>
      <c r="P21" s="82"/>
      <c r="Q21" s="120">
        <v>-0.15230759891481682</v>
      </c>
      <c r="R21" s="12"/>
      <c r="S21" s="56" t="s">
        <v>535</v>
      </c>
      <c r="T21" s="12"/>
      <c r="U21" s="217"/>
    </row>
    <row r="22" spans="1:21" ht="13.5" customHeight="1">
      <c r="A22" s="217"/>
      <c r="B22" s="12"/>
      <c r="C22" s="56" t="s">
        <v>339</v>
      </c>
      <c r="D22" s="12"/>
      <c r="E22" s="119">
        <v>4356.9529570000004</v>
      </c>
      <c r="F22" s="57"/>
      <c r="G22" s="120">
        <v>7.0724679573622069</v>
      </c>
      <c r="H22" s="121"/>
      <c r="I22" s="120">
        <f t="shared" si="0"/>
        <v>-9.7971265681392623</v>
      </c>
      <c r="J22" s="12"/>
      <c r="K22" s="119">
        <v>4035.8190260000001</v>
      </c>
      <c r="L22" s="57"/>
      <c r="M22" s="120">
        <v>8.8429736701449997</v>
      </c>
      <c r="N22" s="121"/>
      <c r="O22" s="120">
        <f t="shared" si="1"/>
        <v>-12.462323187610437</v>
      </c>
      <c r="P22" s="82"/>
      <c r="Q22" s="120">
        <v>1.5288871847730263</v>
      </c>
      <c r="R22" s="12"/>
      <c r="S22" s="56" t="s">
        <v>536</v>
      </c>
      <c r="T22" s="12"/>
      <c r="U22" s="217"/>
    </row>
    <row r="23" spans="1:21" ht="6.75" customHeight="1">
      <c r="A23" s="1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/>
      <c r="Q23" s="12"/>
      <c r="R23" s="12"/>
      <c r="S23" s="12"/>
      <c r="T23" s="12"/>
      <c r="U23" s="122"/>
    </row>
    <row r="24" spans="1:21" ht="13.5" customHeight="1">
      <c r="A24" s="217">
        <v>2019</v>
      </c>
      <c r="B24" s="12"/>
      <c r="C24" s="111" t="s">
        <v>298</v>
      </c>
      <c r="D24" s="112"/>
      <c r="E24" s="113">
        <f>SUM(E25:E36)</f>
        <v>59899.451005000003</v>
      </c>
      <c r="F24" s="114"/>
      <c r="G24" s="115">
        <f t="shared" ref="G24:G36" si="2">E24/E10*100-100</f>
        <v>3.5427133689718886</v>
      </c>
      <c r="H24" s="116"/>
      <c r="I24" s="117"/>
      <c r="J24" s="112"/>
      <c r="K24" s="113">
        <f>SUM(K25:K36)</f>
        <v>56406.325119000001</v>
      </c>
      <c r="L24" s="114"/>
      <c r="M24" s="115">
        <f t="shared" ref="M24:M36" si="3">K24/K10*100-100</f>
        <v>4.4224395137688646</v>
      </c>
      <c r="N24" s="116"/>
      <c r="O24" s="117"/>
      <c r="P24" s="118"/>
      <c r="Q24" s="117"/>
      <c r="R24" s="12"/>
      <c r="S24" s="111" t="s">
        <v>298</v>
      </c>
      <c r="T24" s="12"/>
      <c r="U24" s="217">
        <v>2019</v>
      </c>
    </row>
    <row r="25" spans="1:21" ht="13.5" customHeight="1">
      <c r="A25" s="217"/>
      <c r="B25" s="12"/>
      <c r="C25" s="56" t="s">
        <v>328</v>
      </c>
      <c r="D25" s="12"/>
      <c r="E25" s="57">
        <v>4972.2537140000004</v>
      </c>
      <c r="F25" s="57"/>
      <c r="G25" s="120">
        <f t="shared" si="2"/>
        <v>4.5293322920147574</v>
      </c>
      <c r="H25" s="121"/>
      <c r="I25" s="120">
        <f>E25/E22*100-100</f>
        <v>14.122272218051862</v>
      </c>
      <c r="J25" s="12"/>
      <c r="K25" s="57">
        <v>4695.0054399999999</v>
      </c>
      <c r="L25" s="57"/>
      <c r="M25" s="120">
        <f t="shared" si="3"/>
        <v>5.1060342114278114</v>
      </c>
      <c r="N25" s="121"/>
      <c r="O25" s="120">
        <f>K25/K22*100-100</f>
        <v>16.333398741452882</v>
      </c>
      <c r="P25" s="82"/>
      <c r="Q25" s="120">
        <v>0.93529489443768909</v>
      </c>
      <c r="R25" s="12"/>
      <c r="S25" s="56" t="s">
        <v>525</v>
      </c>
      <c r="T25" s="12"/>
      <c r="U25" s="217"/>
    </row>
    <row r="26" spans="1:21" ht="13.5" customHeight="1">
      <c r="A26" s="217"/>
      <c r="B26" s="12"/>
      <c r="C26" s="56" t="s">
        <v>329</v>
      </c>
      <c r="D26" s="12"/>
      <c r="E26" s="57">
        <v>4866.6210699999992</v>
      </c>
      <c r="F26" s="57"/>
      <c r="G26" s="120">
        <f t="shared" si="2"/>
        <v>6.0388975226132118</v>
      </c>
      <c r="H26" s="121"/>
      <c r="I26" s="120">
        <f>E26/E25*100-100</f>
        <v>-2.1244419548137614</v>
      </c>
      <c r="J26" s="12"/>
      <c r="K26" s="57">
        <v>4658.4979619999995</v>
      </c>
      <c r="L26" s="57"/>
      <c r="M26" s="120">
        <f t="shared" si="3"/>
        <v>8.672460396464615</v>
      </c>
      <c r="N26" s="121"/>
      <c r="O26" s="120">
        <f>K26/K25*100-100</f>
        <v>-0.77758116506038277</v>
      </c>
      <c r="P26" s="82"/>
      <c r="Q26" s="120">
        <v>5.8171426864899161</v>
      </c>
      <c r="R26" s="12"/>
      <c r="S26" s="56" t="s">
        <v>526</v>
      </c>
      <c r="T26" s="12"/>
      <c r="U26" s="217"/>
    </row>
    <row r="27" spans="1:21" ht="13.5" customHeight="1">
      <c r="A27" s="217"/>
      <c r="B27" s="12"/>
      <c r="C27" s="56" t="s">
        <v>330</v>
      </c>
      <c r="D27" s="12"/>
      <c r="E27" s="57">
        <v>5181.7347100000006</v>
      </c>
      <c r="F27" s="57"/>
      <c r="G27" s="120">
        <f t="shared" si="2"/>
        <v>5.0230410611605834</v>
      </c>
      <c r="H27" s="121"/>
      <c r="I27" s="120">
        <f t="shared" ref="I27:I36" si="4">E27/E26*100-100</f>
        <v>6.4749984736329935</v>
      </c>
      <c r="J27" s="12"/>
      <c r="K27" s="57">
        <v>4935.452972000001</v>
      </c>
      <c r="L27" s="57"/>
      <c r="M27" s="120">
        <f t="shared" si="3"/>
        <v>6.7398201241388733</v>
      </c>
      <c r="N27" s="121"/>
      <c r="O27" s="120">
        <f t="shared" ref="O27:O36" si="5">K27/K26*100-100</f>
        <v>5.9451568350820594</v>
      </c>
      <c r="P27" s="82"/>
      <c r="Q27" s="120">
        <v>5.1850674963932306</v>
      </c>
      <c r="R27" s="12"/>
      <c r="S27" s="56" t="s">
        <v>527</v>
      </c>
      <c r="T27" s="12"/>
      <c r="U27" s="217"/>
    </row>
    <row r="28" spans="1:21" ht="13.5" customHeight="1">
      <c r="A28" s="217"/>
      <c r="B28" s="12"/>
      <c r="C28" s="56" t="s">
        <v>331</v>
      </c>
      <c r="D28" s="12"/>
      <c r="E28" s="57">
        <v>4987.6061809999992</v>
      </c>
      <c r="F28" s="57"/>
      <c r="G28" s="120">
        <f t="shared" si="2"/>
        <v>3.0199672337960095</v>
      </c>
      <c r="H28" s="121"/>
      <c r="I28" s="120">
        <f t="shared" si="4"/>
        <v>-3.7464003825854064</v>
      </c>
      <c r="J28" s="12"/>
      <c r="K28" s="57">
        <v>4669.0556369999995</v>
      </c>
      <c r="L28" s="57"/>
      <c r="M28" s="120">
        <f t="shared" si="3"/>
        <v>4.4087223156661821</v>
      </c>
      <c r="N28" s="121"/>
      <c r="O28" s="120">
        <f t="shared" si="5"/>
        <v>-5.3976268543401602</v>
      </c>
      <c r="P28" s="82"/>
      <c r="Q28" s="120">
        <v>4.6725003376284917</v>
      </c>
      <c r="R28" s="12"/>
      <c r="S28" s="56" t="s">
        <v>528</v>
      </c>
      <c r="T28" s="12"/>
      <c r="U28" s="217"/>
    </row>
    <row r="29" spans="1:21" ht="13.5" customHeight="1">
      <c r="A29" s="217"/>
      <c r="B29" s="12"/>
      <c r="C29" s="56" t="s">
        <v>332</v>
      </c>
      <c r="D29" s="12"/>
      <c r="E29" s="57">
        <v>5603.0508130000017</v>
      </c>
      <c r="F29" s="57"/>
      <c r="G29" s="120">
        <f t="shared" si="2"/>
        <v>8.4515413654184073</v>
      </c>
      <c r="H29" s="121"/>
      <c r="I29" s="120">
        <f t="shared" si="4"/>
        <v>12.339479294586326</v>
      </c>
      <c r="J29" s="12"/>
      <c r="K29" s="57">
        <v>5195.6722010000012</v>
      </c>
      <c r="L29" s="57"/>
      <c r="M29" s="120">
        <f t="shared" si="3"/>
        <v>9.4807265723785292</v>
      </c>
      <c r="N29" s="121"/>
      <c r="O29" s="120">
        <f t="shared" si="5"/>
        <v>11.278866754699209</v>
      </c>
      <c r="P29" s="82"/>
      <c r="Q29" s="120">
        <v>5.5594830151019465</v>
      </c>
      <c r="R29" s="12"/>
      <c r="S29" s="56" t="s">
        <v>529</v>
      </c>
      <c r="T29" s="12"/>
      <c r="U29" s="217"/>
    </row>
    <row r="30" spans="1:21" ht="13.5" customHeight="1">
      <c r="A30" s="217"/>
      <c r="B30" s="12"/>
      <c r="C30" s="56" t="s">
        <v>333</v>
      </c>
      <c r="D30" s="12"/>
      <c r="E30" s="57">
        <v>4744.9803110000003</v>
      </c>
      <c r="F30" s="57"/>
      <c r="G30" s="120">
        <f t="shared" si="2"/>
        <v>-8.1407630049682354</v>
      </c>
      <c r="H30" s="121"/>
      <c r="I30" s="120">
        <f t="shared" si="4"/>
        <v>-15.314344464075475</v>
      </c>
      <c r="J30" s="12"/>
      <c r="K30" s="57">
        <v>4493.3967709999997</v>
      </c>
      <c r="L30" s="57"/>
      <c r="M30" s="120">
        <f t="shared" si="3"/>
        <v>-6.0970179850516644</v>
      </c>
      <c r="N30" s="121"/>
      <c r="O30" s="120">
        <f t="shared" si="5"/>
        <v>-13.516546133623208</v>
      </c>
      <c r="P30" s="82"/>
      <c r="Q30" s="120">
        <v>1.0699026090610175</v>
      </c>
      <c r="R30" s="12"/>
      <c r="S30" s="56" t="s">
        <v>530</v>
      </c>
      <c r="T30" s="12"/>
      <c r="U30" s="217"/>
    </row>
    <row r="31" spans="1:21" ht="13.5" customHeight="1">
      <c r="A31" s="217"/>
      <c r="B31" s="12"/>
      <c r="C31" s="56" t="s">
        <v>334</v>
      </c>
      <c r="D31" s="12"/>
      <c r="E31" s="57">
        <v>5389.1008449999972</v>
      </c>
      <c r="F31" s="57"/>
      <c r="G31" s="120">
        <f t="shared" si="2"/>
        <v>1.4467368241913476</v>
      </c>
      <c r="H31" s="121"/>
      <c r="I31" s="120">
        <f t="shared" si="4"/>
        <v>13.57477780269754</v>
      </c>
      <c r="J31" s="12"/>
      <c r="K31" s="57">
        <v>5091.1125829999974</v>
      </c>
      <c r="L31" s="57"/>
      <c r="M31" s="120">
        <f t="shared" si="3"/>
        <v>3.194762495672208</v>
      </c>
      <c r="N31" s="121"/>
      <c r="O31" s="120">
        <f t="shared" si="5"/>
        <v>13.302092881216382</v>
      </c>
      <c r="P31" s="82"/>
      <c r="Q31" s="120">
        <v>0.5943764008333261</v>
      </c>
      <c r="R31" s="12"/>
      <c r="S31" s="56" t="s">
        <v>531</v>
      </c>
      <c r="T31" s="12"/>
      <c r="U31" s="217"/>
    </row>
    <row r="32" spans="1:21" ht="13.5" customHeight="1">
      <c r="A32" s="217"/>
      <c r="B32" s="12"/>
      <c r="C32" s="56" t="s">
        <v>335</v>
      </c>
      <c r="D32" s="12"/>
      <c r="E32" s="57">
        <v>3822.5687000000012</v>
      </c>
      <c r="F32" s="57"/>
      <c r="G32" s="120">
        <f t="shared" si="2"/>
        <v>-5.2632623116526531</v>
      </c>
      <c r="H32" s="121"/>
      <c r="I32" s="120">
        <f t="shared" si="4"/>
        <v>-29.068525345066107</v>
      </c>
      <c r="J32" s="12"/>
      <c r="K32" s="57">
        <v>3604.5201780000016</v>
      </c>
      <c r="L32" s="57"/>
      <c r="M32" s="120">
        <f t="shared" si="3"/>
        <v>-0.95398180824308554</v>
      </c>
      <c r="N32" s="121"/>
      <c r="O32" s="120">
        <f t="shared" si="5"/>
        <v>-29.199755078368426</v>
      </c>
      <c r="P32" s="82"/>
      <c r="Q32" s="120">
        <v>-3.8313094337228648</v>
      </c>
      <c r="R32" s="12"/>
      <c r="S32" s="56" t="s">
        <v>532</v>
      </c>
      <c r="T32" s="12"/>
      <c r="U32" s="217"/>
    </row>
    <row r="33" spans="1:21" ht="13.5" customHeight="1">
      <c r="A33" s="217"/>
      <c r="B33" s="12"/>
      <c r="C33" s="56" t="s">
        <v>336</v>
      </c>
      <c r="D33" s="12"/>
      <c r="E33" s="57">
        <v>4930.3207329999996</v>
      </c>
      <c r="F33" s="57"/>
      <c r="G33" s="120">
        <f t="shared" si="2"/>
        <v>5.0176857096978011</v>
      </c>
      <c r="H33" s="121"/>
      <c r="I33" s="120">
        <f t="shared" si="4"/>
        <v>28.979257665140153</v>
      </c>
      <c r="J33" s="12"/>
      <c r="K33" s="57">
        <v>4709.3169749999997</v>
      </c>
      <c r="L33" s="57"/>
      <c r="M33" s="120">
        <f t="shared" si="3"/>
        <v>6.2347394771480964</v>
      </c>
      <c r="N33" s="121"/>
      <c r="O33" s="120">
        <f t="shared" si="5"/>
        <v>30.650315227615238</v>
      </c>
      <c r="P33" s="82"/>
      <c r="Q33" s="120">
        <v>0.71252840362576819</v>
      </c>
      <c r="R33" s="12"/>
      <c r="S33" s="56" t="s">
        <v>533</v>
      </c>
      <c r="T33" s="12"/>
      <c r="U33" s="217"/>
    </row>
    <row r="34" spans="1:21" ht="13.5" customHeight="1">
      <c r="A34" s="217"/>
      <c r="B34" s="12"/>
      <c r="C34" s="56" t="s">
        <v>337</v>
      </c>
      <c r="D34" s="12"/>
      <c r="E34" s="57">
        <v>5583.0389080000004</v>
      </c>
      <c r="F34" s="57"/>
      <c r="G34" s="120">
        <f t="shared" si="2"/>
        <v>8.0422367712556877</v>
      </c>
      <c r="H34" s="121"/>
      <c r="I34" s="120">
        <f t="shared" si="4"/>
        <v>13.238858288288995</v>
      </c>
      <c r="J34" s="12"/>
      <c r="K34" s="57">
        <v>5334.5121330000002</v>
      </c>
      <c r="L34" s="57"/>
      <c r="M34" s="120">
        <f t="shared" si="3"/>
        <v>7.0047677017699357</v>
      </c>
      <c r="N34" s="121"/>
      <c r="O34" s="120">
        <f t="shared" si="5"/>
        <v>13.275707736789172</v>
      </c>
      <c r="P34" s="82"/>
      <c r="Q34" s="120">
        <v>3.1573227967218997</v>
      </c>
      <c r="R34" s="12"/>
      <c r="S34" s="56" t="s">
        <v>534</v>
      </c>
      <c r="T34" s="12"/>
      <c r="U34" s="217"/>
    </row>
    <row r="35" spans="1:21" ht="13.5" customHeight="1">
      <c r="A35" s="217"/>
      <c r="B35" s="12"/>
      <c r="C35" s="56" t="s">
        <v>338</v>
      </c>
      <c r="D35" s="12"/>
      <c r="E35" s="57">
        <v>5220.6263610000005</v>
      </c>
      <c r="F35" s="57"/>
      <c r="G35" s="120">
        <f t="shared" si="2"/>
        <v>8.0836776352457491</v>
      </c>
      <c r="H35" s="121"/>
      <c r="I35" s="120">
        <f t="shared" si="4"/>
        <v>-6.4913132967906506</v>
      </c>
      <c r="J35" s="12"/>
      <c r="K35" s="57">
        <v>4868.4813670000003</v>
      </c>
      <c r="L35" s="57"/>
      <c r="M35" s="120">
        <f t="shared" si="3"/>
        <v>5.5982802316038658</v>
      </c>
      <c r="N35" s="121"/>
      <c r="O35" s="120">
        <f t="shared" si="5"/>
        <v>-8.7361459563859967</v>
      </c>
      <c r="P35" s="82"/>
      <c r="Q35" s="120">
        <v>7.089406122940531</v>
      </c>
      <c r="R35" s="12"/>
      <c r="S35" s="56" t="s">
        <v>535</v>
      </c>
      <c r="T35" s="12"/>
      <c r="U35" s="217"/>
    </row>
    <row r="36" spans="1:21" ht="13.5" customHeight="1">
      <c r="A36" s="217"/>
      <c r="B36" s="12"/>
      <c r="C36" s="56" t="s">
        <v>339</v>
      </c>
      <c r="D36" s="12"/>
      <c r="E36" s="57">
        <v>4597.548659</v>
      </c>
      <c r="F36" s="57"/>
      <c r="G36" s="120">
        <f t="shared" si="2"/>
        <v>5.5221092441095152</v>
      </c>
      <c r="H36" s="121"/>
      <c r="I36" s="120">
        <f t="shared" si="4"/>
        <v>-11.934922342932268</v>
      </c>
      <c r="J36" s="12"/>
      <c r="K36" s="57">
        <v>4151.3008999999993</v>
      </c>
      <c r="L36" s="57"/>
      <c r="M36" s="120">
        <f t="shared" si="3"/>
        <v>2.8614234993201961</v>
      </c>
      <c r="N36" s="121"/>
      <c r="O36" s="120">
        <f t="shared" si="5"/>
        <v>-14.73109195531201</v>
      </c>
      <c r="P36" s="82"/>
      <c r="Q36" s="120">
        <v>7.2912633510911746</v>
      </c>
      <c r="R36" s="12"/>
      <c r="S36" s="56" t="s">
        <v>536</v>
      </c>
      <c r="T36" s="12"/>
      <c r="U36" s="217"/>
    </row>
    <row r="37" spans="1:21" ht="6.75" customHeight="1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2"/>
      <c r="Q37" s="12"/>
      <c r="R37" s="12"/>
      <c r="S37" s="12"/>
      <c r="T37" s="12"/>
      <c r="U37" s="122"/>
    </row>
    <row r="38" spans="1:21" ht="13.5" customHeight="1">
      <c r="A38" s="217">
        <v>2020</v>
      </c>
      <c r="B38" s="12"/>
      <c r="C38" s="111"/>
      <c r="D38" s="112"/>
      <c r="E38" s="113"/>
      <c r="F38" s="114"/>
      <c r="G38" s="115"/>
      <c r="H38" s="116"/>
      <c r="I38" s="117"/>
      <c r="J38" s="112"/>
      <c r="K38" s="113"/>
      <c r="L38" s="114"/>
      <c r="M38" s="115"/>
      <c r="N38" s="116"/>
      <c r="O38" s="117"/>
      <c r="P38" s="118"/>
      <c r="Q38" s="117"/>
      <c r="R38" s="12"/>
      <c r="S38" s="111"/>
      <c r="T38" s="12"/>
      <c r="U38" s="217">
        <v>2020</v>
      </c>
    </row>
    <row r="39" spans="1:21" ht="13.5" customHeight="1">
      <c r="A39" s="217"/>
      <c r="B39" s="12"/>
      <c r="C39" s="56" t="s">
        <v>328</v>
      </c>
      <c r="D39" s="12"/>
      <c r="E39" s="57">
        <v>5154.5032960000008</v>
      </c>
      <c r="F39" s="57"/>
      <c r="G39" s="120">
        <f t="shared" ref="G39:G41" si="6">E39/E25*100-100</f>
        <v>3.6653315072570365</v>
      </c>
      <c r="H39" s="121"/>
      <c r="I39" s="120">
        <f>E39/E36*100-100</f>
        <v>12.114165141237294</v>
      </c>
      <c r="J39" s="12"/>
      <c r="K39" s="57">
        <v>4741.0974410000017</v>
      </c>
      <c r="L39" s="57"/>
      <c r="M39" s="120">
        <f t="shared" ref="M39:M41" si="7">K39/K25*100-100</f>
        <v>0.9817241234123486</v>
      </c>
      <c r="N39" s="121"/>
      <c r="O39" s="120">
        <f>K39/K36*100-100</f>
        <v>14.207511216544248</v>
      </c>
      <c r="P39" s="82"/>
      <c r="Q39" s="120">
        <v>5.7439017009063065</v>
      </c>
      <c r="R39" s="12"/>
      <c r="S39" s="56" t="s">
        <v>525</v>
      </c>
      <c r="T39" s="12"/>
      <c r="U39" s="217"/>
    </row>
    <row r="40" spans="1:21" ht="13.5" customHeight="1">
      <c r="A40" s="217"/>
      <c r="B40" s="12"/>
      <c r="C40" s="56" t="s">
        <v>329</v>
      </c>
      <c r="D40" s="12"/>
      <c r="E40" s="57">
        <v>4903.5374200000015</v>
      </c>
      <c r="F40" s="57"/>
      <c r="G40" s="120">
        <f t="shared" si="6"/>
        <v>0.75856224409109529</v>
      </c>
      <c r="H40" s="121"/>
      <c r="I40" s="120">
        <f t="shared" ref="I40:I41" si="8">E40/E39*100-100</f>
        <v>-4.868866340521194</v>
      </c>
      <c r="J40" s="12"/>
      <c r="K40" s="57">
        <v>4604.9682200000007</v>
      </c>
      <c r="L40" s="57"/>
      <c r="M40" s="120">
        <f t="shared" si="7"/>
        <v>-1.1490772870708099</v>
      </c>
      <c r="N40" s="121"/>
      <c r="O40" s="120">
        <f t="shared" ref="O40:O41" si="9">K40/K39*100-100</f>
        <v>-2.8712597176928796</v>
      </c>
      <c r="P40" s="82"/>
      <c r="Q40" s="120">
        <v>3.2387095869875253</v>
      </c>
      <c r="R40" s="12"/>
      <c r="S40" s="56" t="s">
        <v>526</v>
      </c>
      <c r="T40" s="12"/>
      <c r="U40" s="217"/>
    </row>
    <row r="41" spans="1:21" ht="13.5" customHeight="1">
      <c r="A41" s="217"/>
      <c r="B41" s="12"/>
      <c r="C41" s="56" t="s">
        <v>330</v>
      </c>
      <c r="D41" s="12"/>
      <c r="E41" s="57">
        <v>4510.0292739999995</v>
      </c>
      <c r="F41" s="57"/>
      <c r="G41" s="120">
        <f t="shared" si="6"/>
        <v>-12.962945299065709</v>
      </c>
      <c r="H41" s="121"/>
      <c r="I41" s="120">
        <f t="shared" si="8"/>
        <v>-8.0249850729190939</v>
      </c>
      <c r="J41" s="12"/>
      <c r="K41" s="57">
        <v>4276.7039269999996</v>
      </c>
      <c r="L41" s="57"/>
      <c r="M41" s="120">
        <f t="shared" si="7"/>
        <v>-13.347286434238995</v>
      </c>
      <c r="N41" s="121"/>
      <c r="O41" s="120">
        <f t="shared" si="9"/>
        <v>-7.1284811820048049</v>
      </c>
      <c r="P41" s="82"/>
      <c r="Q41" s="120">
        <v>-3.0127905540768154</v>
      </c>
      <c r="R41" s="12"/>
      <c r="S41" s="56" t="s">
        <v>527</v>
      </c>
      <c r="T41" s="12"/>
      <c r="U41" s="217"/>
    </row>
    <row r="42" spans="1:21" ht="6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82"/>
      <c r="Q42" s="12"/>
      <c r="R42" s="12"/>
      <c r="S42" s="12"/>
      <c r="T42" s="12"/>
    </row>
  </sheetData>
  <mergeCells count="18">
    <mergeCell ref="Y10:Z10"/>
    <mergeCell ref="E4:I4"/>
    <mergeCell ref="K4:O4"/>
    <mergeCell ref="E6:E8"/>
    <mergeCell ref="G6:I6"/>
    <mergeCell ref="K6:K8"/>
    <mergeCell ref="M6:O6"/>
    <mergeCell ref="A4:A8"/>
    <mergeCell ref="C4:C8"/>
    <mergeCell ref="A1:U1"/>
    <mergeCell ref="S4:S8"/>
    <mergeCell ref="U4:U8"/>
    <mergeCell ref="U24:U36"/>
    <mergeCell ref="U38:U41"/>
    <mergeCell ref="A38:A41"/>
    <mergeCell ref="A10:A22"/>
    <mergeCell ref="A24:A36"/>
    <mergeCell ref="U10:U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90" zoomScaleNormal="90" workbookViewId="0">
      <pane ySplit="8" topLeftCell="A9" activePane="bottomLeft" state="frozen"/>
      <selection pane="bottomLeft" sqref="A1:U1"/>
    </sheetView>
  </sheetViews>
  <sheetFormatPr defaultColWidth="9.140625" defaultRowHeight="12.75"/>
  <cols>
    <col min="1" max="1" width="9.140625" style="10"/>
    <col min="2" max="2" width="0.5703125" style="10" customWidth="1"/>
    <col min="3" max="3" width="11.7109375" style="10" customWidth="1"/>
    <col min="4" max="4" width="0.5703125" style="10" customWidth="1"/>
    <col min="5" max="5" width="10.7109375" style="10" customWidth="1"/>
    <col min="6" max="6" width="0.5703125" style="10" customWidth="1"/>
    <col min="7" max="7" width="11.7109375" style="10" customWidth="1"/>
    <col min="8" max="8" width="0.5703125" style="10" customWidth="1"/>
    <col min="9" max="9" width="11.7109375" style="10" customWidth="1"/>
    <col min="10" max="10" width="0.5703125" style="10" customWidth="1"/>
    <col min="11" max="11" width="10.85546875" style="10" customWidth="1"/>
    <col min="12" max="12" width="0.5703125" style="10" customWidth="1"/>
    <col min="13" max="13" width="11.7109375" style="10" customWidth="1"/>
    <col min="14" max="14" width="0.5703125" style="10" customWidth="1"/>
    <col min="15" max="15" width="11.7109375" style="10" customWidth="1"/>
    <col min="16" max="16" width="0.5703125" style="10" customWidth="1"/>
    <col min="17" max="17" width="31.7109375" style="10" customWidth="1"/>
    <col min="18" max="18" width="0.5703125" style="10" customWidth="1"/>
    <col min="19" max="19" width="11.7109375" style="10" customWidth="1"/>
    <col min="20" max="20" width="0.5703125" style="10" customWidth="1"/>
    <col min="21" max="21" width="9.140625" style="10"/>
    <col min="22" max="22" width="4.7109375" style="10" customWidth="1"/>
    <col min="23" max="16384" width="9.140625" style="10"/>
  </cols>
  <sheetData>
    <row r="1" spans="1:26" ht="26.25" customHeight="1">
      <c r="A1" s="221" t="s">
        <v>648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6" ht="3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6" ht="3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6" ht="38.25" customHeight="1">
      <c r="A4" s="219" t="s">
        <v>162</v>
      </c>
      <c r="B4" s="109"/>
      <c r="C4" s="212" t="s">
        <v>163</v>
      </c>
      <c r="D4" s="109"/>
      <c r="E4" s="214" t="s">
        <v>641</v>
      </c>
      <c r="F4" s="215"/>
      <c r="G4" s="215"/>
      <c r="H4" s="215"/>
      <c r="I4" s="215"/>
      <c r="J4" s="109"/>
      <c r="K4" s="214" t="s">
        <v>645</v>
      </c>
      <c r="L4" s="214"/>
      <c r="M4" s="214"/>
      <c r="N4" s="214"/>
      <c r="O4" s="214"/>
      <c r="P4" s="110"/>
      <c r="Q4" s="158" t="s">
        <v>646</v>
      </c>
      <c r="R4" s="109"/>
      <c r="S4" s="212" t="s">
        <v>524</v>
      </c>
      <c r="T4" s="109"/>
      <c r="U4" s="219" t="s">
        <v>537</v>
      </c>
    </row>
    <row r="5" spans="1:26" ht="3" customHeight="1">
      <c r="A5" s="219"/>
      <c r="B5" s="109"/>
      <c r="C5" s="212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109"/>
      <c r="R5" s="109"/>
      <c r="S5" s="212"/>
      <c r="T5" s="109"/>
      <c r="U5" s="219"/>
    </row>
    <row r="6" spans="1:26" ht="26.25" customHeight="1">
      <c r="A6" s="219"/>
      <c r="B6" s="109"/>
      <c r="C6" s="212"/>
      <c r="D6" s="109"/>
      <c r="E6" s="212" t="s">
        <v>634</v>
      </c>
      <c r="F6" s="109"/>
      <c r="G6" s="212" t="s">
        <v>643</v>
      </c>
      <c r="H6" s="213"/>
      <c r="I6" s="213"/>
      <c r="J6" s="109"/>
      <c r="K6" s="212" t="s">
        <v>634</v>
      </c>
      <c r="L6" s="109"/>
      <c r="M6" s="212" t="s">
        <v>643</v>
      </c>
      <c r="N6" s="213"/>
      <c r="O6" s="213"/>
      <c r="P6" s="110"/>
      <c r="Q6" s="155" t="s">
        <v>644</v>
      </c>
      <c r="R6" s="109"/>
      <c r="S6" s="212"/>
      <c r="T6" s="109"/>
      <c r="U6" s="219"/>
      <c r="Y6" s="164"/>
      <c r="Z6" s="164"/>
    </row>
    <row r="7" spans="1:26" ht="3" customHeight="1">
      <c r="A7" s="219"/>
      <c r="B7" s="109"/>
      <c r="C7" s="212"/>
      <c r="D7" s="109"/>
      <c r="E7" s="212"/>
      <c r="F7" s="109"/>
      <c r="G7" s="109"/>
      <c r="H7" s="109"/>
      <c r="I7" s="109"/>
      <c r="J7" s="109"/>
      <c r="K7" s="212"/>
      <c r="L7" s="109"/>
      <c r="M7" s="109"/>
      <c r="N7" s="109"/>
      <c r="O7" s="109"/>
      <c r="P7" s="110"/>
      <c r="Q7" s="109"/>
      <c r="R7" s="109"/>
      <c r="S7" s="212"/>
      <c r="T7" s="109"/>
      <c r="U7" s="219"/>
    </row>
    <row r="8" spans="1:26" ht="37.5" customHeight="1">
      <c r="A8" s="219"/>
      <c r="B8" s="109"/>
      <c r="C8" s="212"/>
      <c r="D8" s="109"/>
      <c r="E8" s="212"/>
      <c r="F8" s="109"/>
      <c r="G8" s="155" t="s">
        <v>639</v>
      </c>
      <c r="H8" s="109"/>
      <c r="I8" s="155" t="s">
        <v>640</v>
      </c>
      <c r="J8" s="109"/>
      <c r="K8" s="212"/>
      <c r="L8" s="109"/>
      <c r="M8" s="155" t="s">
        <v>639</v>
      </c>
      <c r="N8" s="109"/>
      <c r="O8" s="155" t="s">
        <v>640</v>
      </c>
      <c r="P8" s="110"/>
      <c r="Q8" s="155" t="s">
        <v>639</v>
      </c>
      <c r="R8" s="109"/>
      <c r="S8" s="212"/>
      <c r="T8" s="109"/>
      <c r="U8" s="219"/>
      <c r="Y8" s="154"/>
      <c r="Z8" s="154"/>
    </row>
    <row r="9" spans="1:26" ht="6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82"/>
      <c r="Q9" s="12"/>
      <c r="R9" s="12"/>
      <c r="S9" s="12"/>
      <c r="T9" s="12"/>
    </row>
    <row r="10" spans="1:26" ht="12.75" customHeight="1">
      <c r="A10" s="217">
        <v>2018</v>
      </c>
      <c r="B10" s="12"/>
      <c r="C10" s="111" t="s">
        <v>298</v>
      </c>
      <c r="D10" s="112"/>
      <c r="E10" s="113">
        <f>SUM(E11:E22)</f>
        <v>-17589.254681999999</v>
      </c>
      <c r="F10" s="114"/>
      <c r="G10" s="196">
        <f>SUM(G11:G22)</f>
        <v>-2918.6777529999922</v>
      </c>
      <c r="H10" s="116"/>
      <c r="I10" s="117"/>
      <c r="J10" s="112"/>
      <c r="K10" s="113">
        <f>SUM(K11:K22)</f>
        <v>-12480.957418</v>
      </c>
      <c r="L10" s="114"/>
      <c r="M10" s="196">
        <f>SUM(M11:M22)</f>
        <v>-2128.350519999995</v>
      </c>
      <c r="N10" s="116"/>
      <c r="O10" s="117"/>
      <c r="P10" s="118"/>
      <c r="Q10" s="117"/>
      <c r="R10" s="12"/>
      <c r="S10" s="111" t="s">
        <v>298</v>
      </c>
      <c r="T10" s="12"/>
      <c r="U10" s="217">
        <v>2018</v>
      </c>
      <c r="Y10" s="220"/>
      <c r="Z10" s="220"/>
    </row>
    <row r="11" spans="1:26" ht="13.5" customHeight="1">
      <c r="A11" s="217"/>
      <c r="B11" s="12"/>
      <c r="C11" s="56" t="s">
        <v>328</v>
      </c>
      <c r="D11" s="12"/>
      <c r="E11" s="119">
        <v>-1272.0585459999993</v>
      </c>
      <c r="F11" s="57"/>
      <c r="G11" s="121">
        <v>-207.63692000000174</v>
      </c>
      <c r="H11" s="121"/>
      <c r="I11" s="121">
        <v>240.54433100000097</v>
      </c>
      <c r="J11" s="12"/>
      <c r="K11" s="119">
        <v>-762.63203599999997</v>
      </c>
      <c r="L11" s="57"/>
      <c r="M11" s="121">
        <v>-109.46515200000249</v>
      </c>
      <c r="N11" s="121"/>
      <c r="O11" s="121">
        <v>423.79617899999948</v>
      </c>
      <c r="P11" s="82"/>
      <c r="Q11" s="121">
        <v>-333.30765800000199</v>
      </c>
      <c r="R11" s="12"/>
      <c r="S11" s="56" t="s">
        <v>525</v>
      </c>
      <c r="T11" s="12"/>
      <c r="U11" s="217"/>
    </row>
    <row r="12" spans="1:26" ht="13.5" customHeight="1">
      <c r="A12" s="217"/>
      <c r="B12" s="12"/>
      <c r="C12" s="56" t="s">
        <v>329</v>
      </c>
      <c r="D12" s="12"/>
      <c r="E12" s="119">
        <v>-1059.6387970000005</v>
      </c>
      <c r="F12" s="57"/>
      <c r="G12" s="121">
        <v>-227.45983100000012</v>
      </c>
      <c r="H12" s="121"/>
      <c r="I12" s="121">
        <v>212.41974899999877</v>
      </c>
      <c r="J12" s="12"/>
      <c r="K12" s="119">
        <v>-693.34993699999995</v>
      </c>
      <c r="L12" s="57"/>
      <c r="M12" s="121">
        <v>-159.5645070000005</v>
      </c>
      <c r="N12" s="121"/>
      <c r="O12" s="121">
        <v>69.282099000000017</v>
      </c>
      <c r="P12" s="82"/>
      <c r="Q12" s="121">
        <v>-483.98411200000191</v>
      </c>
      <c r="R12" s="12"/>
      <c r="S12" s="56" t="s">
        <v>526</v>
      </c>
      <c r="T12" s="12"/>
      <c r="U12" s="217"/>
    </row>
    <row r="13" spans="1:26" ht="13.5" customHeight="1">
      <c r="A13" s="217"/>
      <c r="B13" s="12"/>
      <c r="C13" s="56" t="s">
        <v>330</v>
      </c>
      <c r="D13" s="12"/>
      <c r="E13" s="119">
        <v>-1378.6015469999993</v>
      </c>
      <c r="F13" s="57"/>
      <c r="G13" s="121">
        <v>-387.80630499999643</v>
      </c>
      <c r="H13" s="121"/>
      <c r="I13" s="121">
        <v>-318.96274999999878</v>
      </c>
      <c r="J13" s="12"/>
      <c r="K13" s="119">
        <v>-1053.3234729999986</v>
      </c>
      <c r="L13" s="57"/>
      <c r="M13" s="121">
        <v>-297.68335499999557</v>
      </c>
      <c r="N13" s="121"/>
      <c r="O13" s="121">
        <v>-359.9735359999986</v>
      </c>
      <c r="P13" s="82"/>
      <c r="Q13" s="121">
        <v>-822.90305599999829</v>
      </c>
      <c r="R13" s="12"/>
      <c r="S13" s="56" t="s">
        <v>527</v>
      </c>
      <c r="T13" s="12"/>
      <c r="U13" s="217"/>
    </row>
    <row r="14" spans="1:26" ht="13.5" customHeight="1">
      <c r="A14" s="217"/>
      <c r="B14" s="12"/>
      <c r="C14" s="56" t="s">
        <v>331</v>
      </c>
      <c r="D14" s="12"/>
      <c r="E14" s="119">
        <v>-1354.6042770000004</v>
      </c>
      <c r="F14" s="57"/>
      <c r="G14" s="121">
        <v>-8.5163800000000265</v>
      </c>
      <c r="H14" s="121"/>
      <c r="I14" s="121">
        <v>23.997269999998935</v>
      </c>
      <c r="J14" s="12"/>
      <c r="K14" s="119">
        <v>-1044.6169060000002</v>
      </c>
      <c r="L14" s="57"/>
      <c r="M14" s="121">
        <v>-70.786732000000029</v>
      </c>
      <c r="N14" s="121"/>
      <c r="O14" s="121">
        <v>8.7065669999983584</v>
      </c>
      <c r="P14" s="82"/>
      <c r="Q14" s="121">
        <v>-623.78251599999658</v>
      </c>
      <c r="R14" s="12"/>
      <c r="S14" s="56" t="s">
        <v>528</v>
      </c>
      <c r="T14" s="12"/>
      <c r="U14" s="217"/>
    </row>
    <row r="15" spans="1:26" ht="13.5" customHeight="1">
      <c r="A15" s="217"/>
      <c r="B15" s="12"/>
      <c r="C15" s="56" t="s">
        <v>332</v>
      </c>
      <c r="D15" s="12"/>
      <c r="E15" s="119">
        <v>-1179.3091749999994</v>
      </c>
      <c r="F15" s="57"/>
      <c r="G15" s="121">
        <v>310.15397900000062</v>
      </c>
      <c r="H15" s="121"/>
      <c r="I15" s="121">
        <v>175.29510200000095</v>
      </c>
      <c r="J15" s="12"/>
      <c r="K15" s="119">
        <v>-1009.6823279999999</v>
      </c>
      <c r="L15" s="57"/>
      <c r="M15" s="121">
        <v>82.433168999999907</v>
      </c>
      <c r="N15" s="121"/>
      <c r="O15" s="121">
        <v>34.934578000000329</v>
      </c>
      <c r="P15" s="82"/>
      <c r="Q15" s="121">
        <v>-86.168705999995836</v>
      </c>
      <c r="R15" s="12"/>
      <c r="S15" s="56" t="s">
        <v>529</v>
      </c>
      <c r="T15" s="12"/>
      <c r="U15" s="217"/>
    </row>
    <row r="16" spans="1:26" ht="13.5" customHeight="1">
      <c r="A16" s="217"/>
      <c r="B16" s="12"/>
      <c r="C16" s="56" t="s">
        <v>333</v>
      </c>
      <c r="D16" s="12"/>
      <c r="E16" s="119">
        <v>-1735.0288419999997</v>
      </c>
      <c r="F16" s="57"/>
      <c r="G16" s="121">
        <v>-601.67327299999943</v>
      </c>
      <c r="H16" s="121"/>
      <c r="I16" s="121">
        <v>-555.7196670000003</v>
      </c>
      <c r="J16" s="12"/>
      <c r="K16" s="119">
        <v>-1034.0084729999999</v>
      </c>
      <c r="L16" s="57"/>
      <c r="M16" s="121">
        <v>-202.86409600000025</v>
      </c>
      <c r="N16" s="121"/>
      <c r="O16" s="121">
        <v>-24.326144999999997</v>
      </c>
      <c r="P16" s="82"/>
      <c r="Q16" s="121">
        <v>-300.03567399999883</v>
      </c>
      <c r="R16" s="12"/>
      <c r="S16" s="56" t="s">
        <v>530</v>
      </c>
      <c r="T16" s="12"/>
      <c r="U16" s="217"/>
    </row>
    <row r="17" spans="1:21" ht="13.5" customHeight="1">
      <c r="A17" s="217"/>
      <c r="B17" s="12"/>
      <c r="C17" s="56" t="s">
        <v>334</v>
      </c>
      <c r="D17" s="12"/>
      <c r="E17" s="119">
        <v>-1295.7282730000006</v>
      </c>
      <c r="F17" s="57"/>
      <c r="G17" s="121">
        <v>-143.92359800000122</v>
      </c>
      <c r="H17" s="121"/>
      <c r="I17" s="121">
        <v>439.30056899999909</v>
      </c>
      <c r="J17" s="12"/>
      <c r="K17" s="119">
        <v>-885.32407499999954</v>
      </c>
      <c r="L17" s="57"/>
      <c r="M17" s="121">
        <v>-192.51920999999948</v>
      </c>
      <c r="N17" s="121"/>
      <c r="O17" s="121">
        <v>148.68439800000033</v>
      </c>
      <c r="P17" s="82"/>
      <c r="Q17" s="121">
        <v>-435.44289200000003</v>
      </c>
      <c r="R17" s="12"/>
      <c r="S17" s="56" t="s">
        <v>531</v>
      </c>
      <c r="T17" s="12"/>
      <c r="U17" s="217"/>
    </row>
    <row r="18" spans="1:21" ht="13.5" customHeight="1">
      <c r="A18" s="217"/>
      <c r="B18" s="12"/>
      <c r="C18" s="56" t="s">
        <v>335</v>
      </c>
      <c r="D18" s="12"/>
      <c r="E18" s="119">
        <v>-1725.8035880000007</v>
      </c>
      <c r="F18" s="57"/>
      <c r="G18" s="121">
        <v>-367.09028599999829</v>
      </c>
      <c r="H18" s="121"/>
      <c r="I18" s="121">
        <v>-430.07531500000005</v>
      </c>
      <c r="J18" s="12"/>
      <c r="K18" s="119">
        <v>-1107.7984920000004</v>
      </c>
      <c r="L18" s="57"/>
      <c r="M18" s="121">
        <v>-16.921499999998559</v>
      </c>
      <c r="N18" s="121"/>
      <c r="O18" s="121">
        <v>-222.47441700000081</v>
      </c>
      <c r="P18" s="82"/>
      <c r="Q18" s="121">
        <v>-1112.6871569999989</v>
      </c>
      <c r="R18" s="12"/>
      <c r="S18" s="56" t="s">
        <v>532</v>
      </c>
      <c r="T18" s="12"/>
      <c r="U18" s="217"/>
    </row>
    <row r="19" spans="1:21" ht="13.5" customHeight="1">
      <c r="A19" s="217"/>
      <c r="B19" s="12"/>
      <c r="C19" s="56" t="s">
        <v>336</v>
      </c>
      <c r="D19" s="12"/>
      <c r="E19" s="119">
        <v>-1282.6376070000006</v>
      </c>
      <c r="F19" s="57"/>
      <c r="G19" s="121">
        <v>-12.15317099999902</v>
      </c>
      <c r="H19" s="121"/>
      <c r="I19" s="121">
        <v>443.1659810000001</v>
      </c>
      <c r="J19" s="12"/>
      <c r="K19" s="119">
        <v>-960.34244900000067</v>
      </c>
      <c r="L19" s="57"/>
      <c r="M19" s="121">
        <v>-3.5610509999987698</v>
      </c>
      <c r="N19" s="121"/>
      <c r="O19" s="121">
        <v>147.45604299999968</v>
      </c>
      <c r="P19" s="82"/>
      <c r="Q19" s="121">
        <v>-523.16705499999853</v>
      </c>
      <c r="R19" s="12"/>
      <c r="S19" s="56" t="s">
        <v>533</v>
      </c>
      <c r="T19" s="12"/>
      <c r="U19" s="217"/>
    </row>
    <row r="20" spans="1:21" ht="13.5" customHeight="1">
      <c r="A20" s="217"/>
      <c r="B20" s="12"/>
      <c r="C20" s="56" t="s">
        <v>337</v>
      </c>
      <c r="D20" s="12"/>
      <c r="E20" s="119">
        <v>-1630.4850339999994</v>
      </c>
      <c r="F20" s="57"/>
      <c r="G20" s="121">
        <v>-52.47352299999875</v>
      </c>
      <c r="H20" s="121"/>
      <c r="I20" s="121">
        <v>-347.84742699999879</v>
      </c>
      <c r="J20" s="12"/>
      <c r="K20" s="119">
        <v>-1135.4573369999998</v>
      </c>
      <c r="L20" s="57"/>
      <c r="M20" s="121">
        <v>-46.622716999999284</v>
      </c>
      <c r="N20" s="121"/>
      <c r="O20" s="121">
        <v>-175.11488799999915</v>
      </c>
      <c r="P20" s="82"/>
      <c r="Q20" s="121">
        <v>-431.7169799999956</v>
      </c>
      <c r="R20" s="12"/>
      <c r="S20" s="56" t="s">
        <v>534</v>
      </c>
      <c r="T20" s="12"/>
      <c r="U20" s="217"/>
    </row>
    <row r="21" spans="1:21" ht="13.5" customHeight="1">
      <c r="A21" s="217"/>
      <c r="B21" s="12"/>
      <c r="C21" s="56" t="s">
        <v>338</v>
      </c>
      <c r="D21" s="12"/>
      <c r="E21" s="119">
        <v>-2070.5708859999995</v>
      </c>
      <c r="F21" s="57"/>
      <c r="G21" s="121">
        <v>-1127.9132119999986</v>
      </c>
      <c r="H21" s="121"/>
      <c r="I21" s="121">
        <v>-440.08585200000016</v>
      </c>
      <c r="J21" s="12"/>
      <c r="K21" s="119">
        <v>-1519.4013379999997</v>
      </c>
      <c r="L21" s="57"/>
      <c r="M21" s="121">
        <v>-1022.2030099999993</v>
      </c>
      <c r="N21" s="121"/>
      <c r="O21" s="121">
        <v>-383.94400099999984</v>
      </c>
      <c r="P21" s="82"/>
      <c r="Q21" s="121">
        <v>-1192.5399059999963</v>
      </c>
      <c r="R21" s="12"/>
      <c r="S21" s="56" t="s">
        <v>535</v>
      </c>
      <c r="T21" s="12"/>
      <c r="U21" s="217"/>
    </row>
    <row r="22" spans="1:21" ht="13.5" customHeight="1">
      <c r="A22" s="217"/>
      <c r="B22" s="12"/>
      <c r="C22" s="56" t="s">
        <v>339</v>
      </c>
      <c r="D22" s="12"/>
      <c r="E22" s="119">
        <v>-1604.7881099999995</v>
      </c>
      <c r="F22" s="57"/>
      <c r="G22" s="121">
        <v>-92.185232999999243</v>
      </c>
      <c r="H22" s="121"/>
      <c r="I22" s="121">
        <v>465.78277600000001</v>
      </c>
      <c r="J22" s="12"/>
      <c r="K22" s="119">
        <v>-1275.0205740000001</v>
      </c>
      <c r="L22" s="57"/>
      <c r="M22" s="121">
        <v>-88.59235900000067</v>
      </c>
      <c r="N22" s="121"/>
      <c r="O22" s="121">
        <v>244.38076399999954</v>
      </c>
      <c r="P22" s="82"/>
      <c r="Q22" s="121">
        <v>-1272.5719679999966</v>
      </c>
      <c r="R22" s="12"/>
      <c r="S22" s="56" t="s">
        <v>536</v>
      </c>
      <c r="T22" s="12"/>
      <c r="U22" s="217"/>
    </row>
    <row r="23" spans="1:21" ht="6.75" customHeight="1">
      <c r="A23" s="1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82"/>
      <c r="Q23" s="12"/>
      <c r="R23" s="12"/>
      <c r="S23" s="12"/>
      <c r="T23" s="12"/>
      <c r="U23" s="122"/>
    </row>
    <row r="24" spans="1:21" ht="13.5" customHeight="1">
      <c r="A24" s="217">
        <v>2019</v>
      </c>
      <c r="B24" s="12"/>
      <c r="C24" s="111" t="s">
        <v>298</v>
      </c>
      <c r="D24" s="112"/>
      <c r="E24" s="113">
        <f>SUM(E25:E36)</f>
        <v>-20372.065215999995</v>
      </c>
      <c r="F24" s="114"/>
      <c r="G24" s="196">
        <f>SUM(G25:G36)</f>
        <v>-2782.8105339999943</v>
      </c>
      <c r="H24" s="116"/>
      <c r="I24" s="117"/>
      <c r="J24" s="112"/>
      <c r="K24" s="113">
        <f>SUM(K25:K36)</f>
        <v>-14927.76316799999</v>
      </c>
      <c r="L24" s="114"/>
      <c r="M24" s="196">
        <f>SUM(M25:M36)</f>
        <v>-2446.8057499999936</v>
      </c>
      <c r="N24" s="116"/>
      <c r="O24" s="117"/>
      <c r="P24" s="118"/>
      <c r="Q24" s="117"/>
      <c r="R24" s="12"/>
      <c r="S24" s="111" t="s">
        <v>298</v>
      </c>
      <c r="T24" s="12"/>
      <c r="U24" s="217">
        <v>2019</v>
      </c>
    </row>
    <row r="25" spans="1:21" ht="13.5" customHeight="1">
      <c r="A25" s="217"/>
      <c r="B25" s="12"/>
      <c r="C25" s="56" t="s">
        <v>328</v>
      </c>
      <c r="D25" s="12"/>
      <c r="E25" s="119">
        <v>-1877.8114019999994</v>
      </c>
      <c r="F25" s="57"/>
      <c r="G25" s="121">
        <v>-605.75285600000007</v>
      </c>
      <c r="H25" s="121"/>
      <c r="I25" s="121">
        <v>-273.02329199999986</v>
      </c>
      <c r="J25" s="12"/>
      <c r="K25" s="119">
        <v>-1356.6644819999992</v>
      </c>
      <c r="L25" s="57"/>
      <c r="M25" s="121">
        <v>-594.03244599999925</v>
      </c>
      <c r="N25" s="121"/>
      <c r="O25" s="121">
        <v>-81.643907999999101</v>
      </c>
      <c r="P25" s="82"/>
      <c r="Q25" s="121">
        <v>-1825.8513009999979</v>
      </c>
      <c r="R25" s="12"/>
      <c r="S25" s="56" t="s">
        <v>525</v>
      </c>
      <c r="T25" s="12"/>
      <c r="U25" s="217"/>
    </row>
    <row r="26" spans="1:21" ht="13.5" customHeight="1">
      <c r="A26" s="217"/>
      <c r="B26" s="12"/>
      <c r="C26" s="56" t="s">
        <v>329</v>
      </c>
      <c r="D26" s="12"/>
      <c r="E26" s="119">
        <v>-1377.7831450000012</v>
      </c>
      <c r="F26" s="57"/>
      <c r="G26" s="121">
        <v>-318.14434800000072</v>
      </c>
      <c r="H26" s="121"/>
      <c r="I26" s="121">
        <v>500.02825699999812</v>
      </c>
      <c r="J26" s="12"/>
      <c r="K26" s="119">
        <v>-879.11568000000079</v>
      </c>
      <c r="L26" s="57"/>
      <c r="M26" s="121">
        <v>-185.76574300000084</v>
      </c>
      <c r="N26" s="121"/>
      <c r="O26" s="121">
        <v>477.54880199999843</v>
      </c>
      <c r="P26" s="82"/>
      <c r="Q26" s="121">
        <v>-1016.082437</v>
      </c>
      <c r="R26" s="12"/>
      <c r="S26" s="56" t="s">
        <v>526</v>
      </c>
      <c r="T26" s="12"/>
      <c r="U26" s="217"/>
    </row>
    <row r="27" spans="1:21" ht="13.5" customHeight="1">
      <c r="A27" s="217"/>
      <c r="B27" s="12"/>
      <c r="C27" s="56" t="s">
        <v>330</v>
      </c>
      <c r="D27" s="12"/>
      <c r="E27" s="119">
        <v>-1736.6900219999989</v>
      </c>
      <c r="F27" s="57"/>
      <c r="G27" s="121">
        <v>-358.08847499999956</v>
      </c>
      <c r="H27" s="121"/>
      <c r="I27" s="121">
        <v>-358.90687699999762</v>
      </c>
      <c r="J27" s="12"/>
      <c r="K27" s="119">
        <v>-1298.9501189999983</v>
      </c>
      <c r="L27" s="57"/>
      <c r="M27" s="121">
        <v>-245.62664599999971</v>
      </c>
      <c r="N27" s="121"/>
      <c r="O27" s="121">
        <v>-419.83443899999747</v>
      </c>
      <c r="P27" s="82"/>
      <c r="Q27" s="121">
        <v>-1281.9856790000003</v>
      </c>
      <c r="R27" s="12"/>
      <c r="S27" s="56" t="s">
        <v>527</v>
      </c>
      <c r="T27" s="12"/>
      <c r="U27" s="217"/>
    </row>
    <row r="28" spans="1:21" ht="13.5" customHeight="1">
      <c r="A28" s="217"/>
      <c r="B28" s="12"/>
      <c r="C28" s="56" t="s">
        <v>331</v>
      </c>
      <c r="D28" s="12"/>
      <c r="E28" s="119">
        <v>-1802.986562</v>
      </c>
      <c r="F28" s="57"/>
      <c r="G28" s="121">
        <v>-448.38228499999968</v>
      </c>
      <c r="H28" s="121"/>
      <c r="I28" s="121">
        <v>-66.296540000001187</v>
      </c>
      <c r="J28" s="12"/>
      <c r="K28" s="119">
        <v>-1347.0497959999993</v>
      </c>
      <c r="L28" s="57"/>
      <c r="M28" s="121">
        <v>-302.43288999999913</v>
      </c>
      <c r="N28" s="121"/>
      <c r="O28" s="121">
        <v>-48.099677000001066</v>
      </c>
      <c r="P28" s="82"/>
      <c r="Q28" s="121">
        <v>-1124.615108</v>
      </c>
      <c r="R28" s="12"/>
      <c r="S28" s="56" t="s">
        <v>528</v>
      </c>
      <c r="T28" s="12"/>
      <c r="U28" s="217"/>
    </row>
    <row r="29" spans="1:21" ht="13.5" customHeight="1">
      <c r="A29" s="217"/>
      <c r="B29" s="12"/>
      <c r="C29" s="56" t="s">
        <v>332</v>
      </c>
      <c r="D29" s="12"/>
      <c r="E29" s="119">
        <v>-1629.8210399999971</v>
      </c>
      <c r="F29" s="57"/>
      <c r="G29" s="121">
        <v>-450.51186499999767</v>
      </c>
      <c r="H29" s="121"/>
      <c r="I29" s="121">
        <v>173.16552200000297</v>
      </c>
      <c r="J29" s="12"/>
      <c r="K29" s="119">
        <v>-1198.7307889999975</v>
      </c>
      <c r="L29" s="57"/>
      <c r="M29" s="121">
        <v>-189.04846099999759</v>
      </c>
      <c r="N29" s="121"/>
      <c r="O29" s="121">
        <v>148.31900700000187</v>
      </c>
      <c r="P29" s="82"/>
      <c r="Q29" s="121">
        <v>-1256.9826249999969</v>
      </c>
      <c r="R29" s="12"/>
      <c r="S29" s="56" t="s">
        <v>529</v>
      </c>
      <c r="T29" s="12"/>
      <c r="U29" s="217"/>
    </row>
    <row r="30" spans="1:21" ht="13.5" customHeight="1">
      <c r="A30" s="217"/>
      <c r="B30" s="12"/>
      <c r="C30" s="56" t="s">
        <v>333</v>
      </c>
      <c r="D30" s="12"/>
      <c r="E30" s="119">
        <v>-1876.8649950000008</v>
      </c>
      <c r="F30" s="57"/>
      <c r="G30" s="121">
        <v>-141.8361530000011</v>
      </c>
      <c r="H30" s="121"/>
      <c r="I30" s="121">
        <v>-247.04395500000373</v>
      </c>
      <c r="J30" s="12"/>
      <c r="K30" s="119">
        <v>-1328.6379210000023</v>
      </c>
      <c r="L30" s="57"/>
      <c r="M30" s="121">
        <v>-294.62944800000241</v>
      </c>
      <c r="N30" s="121"/>
      <c r="O30" s="121">
        <v>-129.90713200000482</v>
      </c>
      <c r="P30" s="82"/>
      <c r="Q30" s="121">
        <v>-1040.7303029999985</v>
      </c>
      <c r="R30" s="12"/>
      <c r="S30" s="56" t="s">
        <v>530</v>
      </c>
      <c r="T30" s="12"/>
      <c r="U30" s="217"/>
    </row>
    <row r="31" spans="1:21" ht="13.5" customHeight="1">
      <c r="A31" s="217"/>
      <c r="B31" s="12"/>
      <c r="C31" s="56" t="s">
        <v>334</v>
      </c>
      <c r="D31" s="12"/>
      <c r="E31" s="119">
        <v>-1856.8212030000013</v>
      </c>
      <c r="F31" s="57"/>
      <c r="G31" s="121">
        <v>-561.09293000000071</v>
      </c>
      <c r="H31" s="121"/>
      <c r="I31" s="121">
        <v>20.043791999999485</v>
      </c>
      <c r="J31" s="12"/>
      <c r="K31" s="119">
        <v>-1303.7100750000009</v>
      </c>
      <c r="L31" s="57"/>
      <c r="M31" s="121">
        <v>-418.38600000000133</v>
      </c>
      <c r="N31" s="121"/>
      <c r="O31" s="121">
        <v>24.927846000001409</v>
      </c>
      <c r="P31" s="82"/>
      <c r="Q31" s="121">
        <v>-1153.4409479999995</v>
      </c>
      <c r="R31" s="12"/>
      <c r="S31" s="56" t="s">
        <v>531</v>
      </c>
      <c r="T31" s="12"/>
      <c r="U31" s="217"/>
    </row>
    <row r="32" spans="1:21" ht="13.5" customHeight="1">
      <c r="A32" s="217"/>
      <c r="B32" s="12"/>
      <c r="C32" s="56" t="s">
        <v>335</v>
      </c>
      <c r="D32" s="12"/>
      <c r="E32" s="119">
        <v>-1621.245317999998</v>
      </c>
      <c r="F32" s="57"/>
      <c r="G32" s="121">
        <v>104.55827000000272</v>
      </c>
      <c r="H32" s="121"/>
      <c r="I32" s="121">
        <v>235.57588500000338</v>
      </c>
      <c r="J32" s="12"/>
      <c r="K32" s="119">
        <v>-1283.540920999998</v>
      </c>
      <c r="L32" s="57"/>
      <c r="M32" s="121">
        <v>-175.74242899999763</v>
      </c>
      <c r="N32" s="121"/>
      <c r="O32" s="121">
        <v>20.169154000002891</v>
      </c>
      <c r="P32" s="82"/>
      <c r="Q32" s="121">
        <v>-598.37081299999954</v>
      </c>
      <c r="R32" s="12"/>
      <c r="S32" s="56" t="s">
        <v>532</v>
      </c>
      <c r="T32" s="12"/>
      <c r="U32" s="217"/>
    </row>
    <row r="33" spans="1:21" ht="13.5" customHeight="1">
      <c r="A33" s="217"/>
      <c r="B33" s="12"/>
      <c r="C33" s="56" t="s">
        <v>336</v>
      </c>
      <c r="D33" s="12"/>
      <c r="E33" s="119">
        <v>-1787.1714109999994</v>
      </c>
      <c r="F33" s="57"/>
      <c r="G33" s="121">
        <v>-504.53380399999878</v>
      </c>
      <c r="H33" s="121"/>
      <c r="I33" s="121">
        <v>-165.9260930000014</v>
      </c>
      <c r="J33" s="12"/>
      <c r="K33" s="119">
        <v>-1187.9771649999984</v>
      </c>
      <c r="L33" s="57"/>
      <c r="M33" s="121">
        <v>-227.63471599999775</v>
      </c>
      <c r="N33" s="121"/>
      <c r="O33" s="121">
        <v>95.563755999999557</v>
      </c>
      <c r="P33" s="82"/>
      <c r="Q33" s="121">
        <v>-961.06846399999631</v>
      </c>
      <c r="R33" s="12"/>
      <c r="S33" s="56" t="s">
        <v>533</v>
      </c>
      <c r="T33" s="12"/>
      <c r="U33" s="217"/>
    </row>
    <row r="34" spans="1:21" ht="13.5" customHeight="1">
      <c r="A34" s="217"/>
      <c r="B34" s="12"/>
      <c r="C34" s="56" t="s">
        <v>337</v>
      </c>
      <c r="D34" s="12"/>
      <c r="E34" s="119">
        <v>-1686.9795789999971</v>
      </c>
      <c r="F34" s="57"/>
      <c r="G34" s="121">
        <v>-56.494544999997743</v>
      </c>
      <c r="H34" s="121"/>
      <c r="I34" s="121">
        <v>100.19183200000225</v>
      </c>
      <c r="J34" s="12"/>
      <c r="K34" s="119">
        <v>-1183.4580859999969</v>
      </c>
      <c r="L34" s="57"/>
      <c r="M34" s="121">
        <v>-48.000748999997086</v>
      </c>
      <c r="N34" s="121"/>
      <c r="O34" s="121">
        <v>4.5190790000015113</v>
      </c>
      <c r="P34" s="82"/>
      <c r="Q34" s="121">
        <v>-456.47007899999335</v>
      </c>
      <c r="R34" s="12"/>
      <c r="S34" s="56" t="s">
        <v>534</v>
      </c>
      <c r="T34" s="12"/>
      <c r="U34" s="217"/>
    </row>
    <row r="35" spans="1:21" ht="13.5" customHeight="1">
      <c r="A35" s="217"/>
      <c r="B35" s="12"/>
      <c r="C35" s="56" t="s">
        <v>338</v>
      </c>
      <c r="D35" s="12"/>
      <c r="E35" s="119">
        <v>-1720.0747869999996</v>
      </c>
      <c r="F35" s="57"/>
      <c r="G35" s="121">
        <v>350.49609899999996</v>
      </c>
      <c r="H35" s="121"/>
      <c r="I35" s="121">
        <v>-33.095208000002458</v>
      </c>
      <c r="J35" s="12"/>
      <c r="K35" s="119">
        <v>-1394.4979249999997</v>
      </c>
      <c r="L35" s="57"/>
      <c r="M35" s="121">
        <v>124.903413</v>
      </c>
      <c r="N35" s="121"/>
      <c r="O35" s="121">
        <v>-211.03983900000276</v>
      </c>
      <c r="P35" s="82"/>
      <c r="Q35" s="121">
        <v>-210.53224999999657</v>
      </c>
      <c r="R35" s="12"/>
      <c r="S35" s="56" t="s">
        <v>535</v>
      </c>
      <c r="T35" s="12"/>
      <c r="U35" s="217"/>
    </row>
    <row r="36" spans="1:21" ht="13.5" customHeight="1">
      <c r="A36" s="217"/>
      <c r="B36" s="12"/>
      <c r="C36" s="56" t="s">
        <v>339</v>
      </c>
      <c r="D36" s="12"/>
      <c r="E36" s="119">
        <v>-1397.8157520000004</v>
      </c>
      <c r="F36" s="57"/>
      <c r="G36" s="121">
        <v>206.97235799999908</v>
      </c>
      <c r="H36" s="121"/>
      <c r="I36" s="121">
        <v>322.25903499999913</v>
      </c>
      <c r="J36" s="12"/>
      <c r="K36" s="119">
        <v>-1165.430209000001</v>
      </c>
      <c r="L36" s="57"/>
      <c r="M36" s="121">
        <v>109.59036499999911</v>
      </c>
      <c r="N36" s="121"/>
      <c r="O36" s="121">
        <v>229.06771599999865</v>
      </c>
      <c r="P36" s="82"/>
      <c r="Q36" s="121">
        <v>500.97391200000129</v>
      </c>
      <c r="R36" s="12"/>
      <c r="S36" s="56" t="s">
        <v>536</v>
      </c>
      <c r="T36" s="12"/>
      <c r="U36" s="217"/>
    </row>
    <row r="37" spans="1:21" ht="6.75" customHeight="1">
      <c r="A37" s="1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82"/>
      <c r="Q37" s="12"/>
      <c r="R37" s="12"/>
      <c r="S37" s="12"/>
      <c r="T37" s="12"/>
      <c r="U37" s="122"/>
    </row>
    <row r="38" spans="1:21" ht="13.5" customHeight="1">
      <c r="A38" s="217">
        <v>2020</v>
      </c>
      <c r="B38" s="12"/>
      <c r="C38" s="111"/>
      <c r="D38" s="112"/>
      <c r="E38" s="113"/>
      <c r="F38" s="114"/>
      <c r="G38" s="196"/>
      <c r="H38" s="116"/>
      <c r="I38" s="117"/>
      <c r="J38" s="112"/>
      <c r="K38" s="113"/>
      <c r="L38" s="114"/>
      <c r="M38" s="196"/>
      <c r="N38" s="116"/>
      <c r="O38" s="117"/>
      <c r="P38" s="118"/>
      <c r="Q38" s="117"/>
      <c r="R38" s="12"/>
      <c r="S38" s="111"/>
      <c r="T38" s="12"/>
      <c r="U38" s="217">
        <v>2020</v>
      </c>
    </row>
    <row r="39" spans="1:21" ht="13.5" customHeight="1">
      <c r="A39" s="217"/>
      <c r="B39" s="12"/>
      <c r="C39" s="56" t="s">
        <v>328</v>
      </c>
      <c r="D39" s="12"/>
      <c r="E39" s="119">
        <v>-1501.9363539999977</v>
      </c>
      <c r="F39" s="57"/>
      <c r="G39" s="121">
        <v>375.8750480000017</v>
      </c>
      <c r="H39" s="121"/>
      <c r="I39" s="121">
        <v>-104.12060199999723</v>
      </c>
      <c r="J39" s="12"/>
      <c r="K39" s="119">
        <v>-1009.6687069999971</v>
      </c>
      <c r="L39" s="57"/>
      <c r="M39" s="121">
        <v>346.99577500000214</v>
      </c>
      <c r="N39" s="121"/>
      <c r="O39" s="121">
        <v>155.76150200000393</v>
      </c>
      <c r="P39" s="82"/>
      <c r="Q39" s="121">
        <v>933.34350500000073</v>
      </c>
      <c r="R39" s="12"/>
      <c r="S39" s="56" t="s">
        <v>525</v>
      </c>
      <c r="T39" s="12"/>
      <c r="U39" s="217"/>
    </row>
    <row r="40" spans="1:21" ht="13.5" customHeight="1">
      <c r="A40" s="217"/>
      <c r="B40" s="12"/>
      <c r="C40" s="56" t="s">
        <v>329</v>
      </c>
      <c r="D40" s="12"/>
      <c r="E40" s="119">
        <v>-1558.6977599999973</v>
      </c>
      <c r="F40" s="57"/>
      <c r="G40" s="121">
        <v>-180.91461499999605</v>
      </c>
      <c r="H40" s="121"/>
      <c r="I40" s="121">
        <v>-56.761405999999624</v>
      </c>
      <c r="J40" s="12"/>
      <c r="K40" s="119">
        <v>-1137.4060879999988</v>
      </c>
      <c r="L40" s="57"/>
      <c r="M40" s="121">
        <v>-258.29040799999802</v>
      </c>
      <c r="N40" s="121"/>
      <c r="O40" s="121">
        <v>-127.73738100000173</v>
      </c>
      <c r="P40" s="82"/>
      <c r="Q40" s="121">
        <v>401.93279100000473</v>
      </c>
      <c r="R40" s="12"/>
      <c r="S40" s="56" t="s">
        <v>526</v>
      </c>
      <c r="T40" s="12"/>
      <c r="U40" s="217"/>
    </row>
    <row r="41" spans="1:21" ht="13.5" customHeight="1">
      <c r="A41" s="217"/>
      <c r="B41" s="12"/>
      <c r="C41" s="56" t="s">
        <v>330</v>
      </c>
      <c r="D41" s="12"/>
      <c r="E41" s="119">
        <v>-1585.9160580000025</v>
      </c>
      <c r="F41" s="57"/>
      <c r="G41" s="121">
        <v>150.77396399999634</v>
      </c>
      <c r="H41" s="121"/>
      <c r="I41" s="121">
        <v>-27.218298000005234</v>
      </c>
      <c r="J41" s="12"/>
      <c r="K41" s="119">
        <v>-1155.2803880000019</v>
      </c>
      <c r="L41" s="57"/>
      <c r="M41" s="121">
        <v>143.66973099999632</v>
      </c>
      <c r="N41" s="121"/>
      <c r="O41" s="121">
        <v>-17.874300000003132</v>
      </c>
      <c r="P41" s="82"/>
      <c r="Q41" s="121">
        <v>345.73439700000199</v>
      </c>
      <c r="R41" s="12"/>
      <c r="S41" s="56" t="s">
        <v>527</v>
      </c>
      <c r="T41" s="12"/>
      <c r="U41" s="217"/>
    </row>
    <row r="42" spans="1:21" ht="6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82"/>
      <c r="Q42" s="12"/>
      <c r="R42" s="12"/>
      <c r="S42" s="12"/>
      <c r="T42" s="12"/>
    </row>
  </sheetData>
  <mergeCells count="18">
    <mergeCell ref="A1:U1"/>
    <mergeCell ref="S4:S8"/>
    <mergeCell ref="E4:I4"/>
    <mergeCell ref="K4:O4"/>
    <mergeCell ref="E6:E8"/>
    <mergeCell ref="G6:I6"/>
    <mergeCell ref="K6:K8"/>
    <mergeCell ref="M6:O6"/>
    <mergeCell ref="A38:A41"/>
    <mergeCell ref="A10:A22"/>
    <mergeCell ref="A24:A36"/>
    <mergeCell ref="A4:A8"/>
    <mergeCell ref="C4:C8"/>
    <mergeCell ref="U24:U36"/>
    <mergeCell ref="U38:U41"/>
    <mergeCell ref="U4:U8"/>
    <mergeCell ref="U10:U22"/>
    <mergeCell ref="Y10:Z10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showGridLines="0" topLeftCell="A2" zoomScale="90" zoomScaleNormal="90" workbookViewId="0">
      <selection activeCell="A2" sqref="A2:S2"/>
    </sheetView>
  </sheetViews>
  <sheetFormatPr defaultRowHeight="9"/>
  <cols>
    <col min="1" max="1" width="6.5703125" style="28" customWidth="1"/>
    <col min="2" max="2" width="9.28515625" style="16" customWidth="1"/>
    <col min="3" max="17" width="10.140625" style="16" customWidth="1"/>
    <col min="18" max="18" width="6.5703125" style="16" customWidth="1"/>
    <col min="19" max="19" width="9.140625" style="16"/>
    <col min="20" max="20" width="2.85546875" style="16" customWidth="1"/>
    <col min="21" max="16384" width="9.140625" style="16"/>
  </cols>
  <sheetData>
    <row r="1" spans="1:21" hidden="1"/>
    <row r="2" spans="1:21" ht="24" customHeight="1">
      <c r="A2" s="222" t="s">
        <v>552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154"/>
    </row>
    <row r="3" spans="1:21" s="17" customFormat="1" ht="6.75" customHeight="1" thickBo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1:21" ht="12" customHeight="1" thickBot="1">
      <c r="A4" s="224" t="s">
        <v>162</v>
      </c>
      <c r="B4" s="224" t="s">
        <v>163</v>
      </c>
      <c r="C4" s="226" t="s">
        <v>580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24" t="s">
        <v>537</v>
      </c>
      <c r="S4" s="224" t="s">
        <v>524</v>
      </c>
      <c r="U4" s="164"/>
    </row>
    <row r="5" spans="1:21" ht="21.75" customHeight="1" thickBot="1">
      <c r="A5" s="225"/>
      <c r="B5" s="225"/>
      <c r="C5" s="91" t="s">
        <v>164</v>
      </c>
      <c r="D5" s="91" t="s">
        <v>165</v>
      </c>
      <c r="E5" s="91" t="s">
        <v>166</v>
      </c>
      <c r="F5" s="91" t="s">
        <v>167</v>
      </c>
      <c r="G5" s="91" t="s">
        <v>168</v>
      </c>
      <c r="H5" s="91" t="s">
        <v>354</v>
      </c>
      <c r="I5" s="91" t="s">
        <v>169</v>
      </c>
      <c r="J5" s="91" t="s">
        <v>170</v>
      </c>
      <c r="K5" s="91" t="s">
        <v>171</v>
      </c>
      <c r="L5" s="91" t="s">
        <v>172</v>
      </c>
      <c r="M5" s="91" t="s">
        <v>173</v>
      </c>
      <c r="N5" s="91" t="s">
        <v>174</v>
      </c>
      <c r="O5" s="91" t="s">
        <v>175</v>
      </c>
      <c r="P5" s="91" t="s">
        <v>176</v>
      </c>
      <c r="Q5" s="91" t="s">
        <v>177</v>
      </c>
      <c r="R5" s="225"/>
      <c r="S5" s="225"/>
    </row>
    <row r="6" spans="1:21" ht="12.75">
      <c r="A6" s="167">
        <v>2019</v>
      </c>
      <c r="B6" s="16" t="s">
        <v>340</v>
      </c>
      <c r="C6" s="18">
        <v>904.765085</v>
      </c>
      <c r="D6" s="18">
        <v>37.038674999999998</v>
      </c>
      <c r="E6" s="18">
        <v>208.05614</v>
      </c>
      <c r="F6" s="18">
        <v>17.509246999999998</v>
      </c>
      <c r="G6" s="18">
        <v>0.76191200000000003</v>
      </c>
      <c r="H6" s="18">
        <v>6.1988880000000002</v>
      </c>
      <c r="I6" s="18">
        <v>28.667733999999999</v>
      </c>
      <c r="J6" s="18">
        <v>22.796098000000001</v>
      </c>
      <c r="K6" s="18">
        <v>7.3766530000000001</v>
      </c>
      <c r="L6" s="18">
        <v>1944.9322569999999</v>
      </c>
      <c r="M6" s="18">
        <v>3.4595850000000001</v>
      </c>
      <c r="N6" s="18">
        <v>15.332447</v>
      </c>
      <c r="O6" s="18">
        <v>742.609016</v>
      </c>
      <c r="P6" s="18">
        <v>12.600524999999999</v>
      </c>
      <c r="Q6" s="18">
        <v>44.290576000000001</v>
      </c>
      <c r="R6" s="167">
        <v>2019</v>
      </c>
      <c r="S6" s="16" t="s">
        <v>540</v>
      </c>
      <c r="U6" s="154"/>
    </row>
    <row r="7" spans="1:21">
      <c r="B7" s="16" t="s">
        <v>341</v>
      </c>
      <c r="C7" s="18">
        <v>895.82912399999998</v>
      </c>
      <c r="D7" s="18">
        <v>44.707563</v>
      </c>
      <c r="E7" s="18">
        <v>165.583718</v>
      </c>
      <c r="F7" s="18">
        <v>5.9490429999999996</v>
      </c>
      <c r="G7" s="18">
        <v>1.3603810000000001</v>
      </c>
      <c r="H7" s="18">
        <v>4.6753910000000003</v>
      </c>
      <c r="I7" s="18">
        <v>23.520309000000001</v>
      </c>
      <c r="J7" s="18">
        <v>19.264790000000001</v>
      </c>
      <c r="K7" s="18">
        <v>8.2760289999999994</v>
      </c>
      <c r="L7" s="18">
        <v>1920.47641</v>
      </c>
      <c r="M7" s="18">
        <v>2.979374</v>
      </c>
      <c r="N7" s="18">
        <v>15.997398</v>
      </c>
      <c r="O7" s="18">
        <v>533.913183</v>
      </c>
      <c r="P7" s="18">
        <v>13.412531</v>
      </c>
      <c r="Q7" s="18">
        <v>55.964851000000003</v>
      </c>
      <c r="R7" s="28"/>
      <c r="S7" s="16" t="s">
        <v>541</v>
      </c>
    </row>
    <row r="8" spans="1:21">
      <c r="B8" s="16" t="s">
        <v>342</v>
      </c>
      <c r="C8" s="18">
        <v>929.68382099999997</v>
      </c>
      <c r="D8" s="18">
        <v>43.491433999999998</v>
      </c>
      <c r="E8" s="18">
        <v>228.66235599999999</v>
      </c>
      <c r="F8" s="18">
        <v>14.865088</v>
      </c>
      <c r="G8" s="18">
        <v>0.90410900000000005</v>
      </c>
      <c r="H8" s="18">
        <v>2.6970719999999999</v>
      </c>
      <c r="I8" s="18">
        <v>39.565055999999998</v>
      </c>
      <c r="J8" s="18">
        <v>22.804894999999998</v>
      </c>
      <c r="K8" s="18">
        <v>9.3240949999999998</v>
      </c>
      <c r="L8" s="18">
        <v>2116.59265</v>
      </c>
      <c r="M8" s="18">
        <v>1.663465</v>
      </c>
      <c r="N8" s="18">
        <v>18.214701999999999</v>
      </c>
      <c r="O8" s="18">
        <v>773.42950199999996</v>
      </c>
      <c r="P8" s="18">
        <v>14.008224</v>
      </c>
      <c r="Q8" s="18">
        <v>50.680041000000003</v>
      </c>
      <c r="R8" s="28"/>
      <c r="S8" s="16" t="s">
        <v>542</v>
      </c>
    </row>
    <row r="9" spans="1:21">
      <c r="B9" s="16" t="s">
        <v>343</v>
      </c>
      <c r="C9" s="18">
        <v>1007.580405</v>
      </c>
      <c r="D9" s="18">
        <v>36.247185000000002</v>
      </c>
      <c r="E9" s="18">
        <v>196.15308999999999</v>
      </c>
      <c r="F9" s="18">
        <v>7.1901210000000004</v>
      </c>
      <c r="G9" s="18">
        <v>0.54337599999999997</v>
      </c>
      <c r="H9" s="18">
        <v>4.6007879999999997</v>
      </c>
      <c r="I9" s="18">
        <v>64.560198</v>
      </c>
      <c r="J9" s="18">
        <v>22.465163</v>
      </c>
      <c r="K9" s="18">
        <v>9.7826439999999995</v>
      </c>
      <c r="L9" s="18">
        <v>1985.0121369999999</v>
      </c>
      <c r="M9" s="18">
        <v>3.670995</v>
      </c>
      <c r="N9" s="18">
        <v>13.513009</v>
      </c>
      <c r="O9" s="18">
        <v>603.30361200000004</v>
      </c>
      <c r="P9" s="18">
        <v>13.516871</v>
      </c>
      <c r="Q9" s="18">
        <v>50.213835000000003</v>
      </c>
      <c r="R9" s="28"/>
      <c r="S9" s="16" t="s">
        <v>543</v>
      </c>
    </row>
    <row r="10" spans="1:21">
      <c r="B10" s="16" t="s">
        <v>344</v>
      </c>
      <c r="C10" s="18">
        <v>946.35347200000001</v>
      </c>
      <c r="D10" s="18">
        <v>32.828397000000002</v>
      </c>
      <c r="E10" s="18">
        <v>218.326716</v>
      </c>
      <c r="F10" s="18">
        <v>13.735823999999999</v>
      </c>
      <c r="G10" s="18">
        <v>0.427371</v>
      </c>
      <c r="H10" s="18">
        <v>2.3856769999999998</v>
      </c>
      <c r="I10" s="18">
        <v>40.987291999999997</v>
      </c>
      <c r="J10" s="18">
        <v>19.824482</v>
      </c>
      <c r="K10" s="18">
        <v>11.189035000000001</v>
      </c>
      <c r="L10" s="18">
        <v>2143.4394400000001</v>
      </c>
      <c r="M10" s="18">
        <v>1.912463</v>
      </c>
      <c r="N10" s="18">
        <v>23.062957000000001</v>
      </c>
      <c r="O10" s="18">
        <v>740.793274</v>
      </c>
      <c r="P10" s="18">
        <v>10.152431999999999</v>
      </c>
      <c r="Q10" s="18">
        <v>50.070036999999999</v>
      </c>
      <c r="R10" s="28"/>
      <c r="S10" s="16" t="s">
        <v>544</v>
      </c>
    </row>
    <row r="11" spans="1:21">
      <c r="B11" s="16" t="s">
        <v>345</v>
      </c>
      <c r="C11" s="18">
        <v>870.710283</v>
      </c>
      <c r="D11" s="18">
        <v>35.189400999999997</v>
      </c>
      <c r="E11" s="18">
        <v>204.29685599999999</v>
      </c>
      <c r="F11" s="18">
        <v>17.017008000000001</v>
      </c>
      <c r="G11" s="18">
        <v>0.51594499999999999</v>
      </c>
      <c r="H11" s="18">
        <v>1.973576</v>
      </c>
      <c r="I11" s="18">
        <v>31.121431999999999</v>
      </c>
      <c r="J11" s="18">
        <v>19.388814</v>
      </c>
      <c r="K11" s="18">
        <v>7.9715210000000001</v>
      </c>
      <c r="L11" s="18">
        <v>1940.985518</v>
      </c>
      <c r="M11" s="18">
        <v>1.603437</v>
      </c>
      <c r="N11" s="18">
        <v>19.130013999999999</v>
      </c>
      <c r="O11" s="18">
        <v>770.605683</v>
      </c>
      <c r="P11" s="18">
        <v>9.2704529999999998</v>
      </c>
      <c r="Q11" s="18">
        <v>45.247714999999999</v>
      </c>
      <c r="R11" s="28"/>
      <c r="S11" s="16" t="s">
        <v>545</v>
      </c>
    </row>
    <row r="12" spans="1:21">
      <c r="B12" s="16" t="s">
        <v>346</v>
      </c>
      <c r="C12" s="18">
        <v>849.85823300000004</v>
      </c>
      <c r="D12" s="18">
        <v>36.178801999999997</v>
      </c>
      <c r="E12" s="18">
        <v>211.601585</v>
      </c>
      <c r="F12" s="18">
        <v>30.577131000000001</v>
      </c>
      <c r="G12" s="18">
        <v>1.082883</v>
      </c>
      <c r="H12" s="18">
        <v>3.1259990000000002</v>
      </c>
      <c r="I12" s="18">
        <v>30.793793999999998</v>
      </c>
      <c r="J12" s="18">
        <v>16.973976</v>
      </c>
      <c r="K12" s="18">
        <v>7.8661190000000003</v>
      </c>
      <c r="L12" s="18">
        <v>2181.719599</v>
      </c>
      <c r="M12" s="18">
        <v>2.0548329999999999</v>
      </c>
      <c r="N12" s="18">
        <v>24.227948000000001</v>
      </c>
      <c r="O12" s="18">
        <v>801.66059600000006</v>
      </c>
      <c r="P12" s="18">
        <v>14.657515999999999</v>
      </c>
      <c r="Q12" s="18">
        <v>50.212435999999997</v>
      </c>
      <c r="R12" s="28"/>
      <c r="S12" s="16" t="s">
        <v>546</v>
      </c>
    </row>
    <row r="13" spans="1:21">
      <c r="B13" s="16" t="s">
        <v>347</v>
      </c>
      <c r="C13" s="18">
        <v>667.30843900000002</v>
      </c>
      <c r="D13" s="18">
        <v>27.665099999999999</v>
      </c>
      <c r="E13" s="18">
        <v>210.38808900000001</v>
      </c>
      <c r="F13" s="18">
        <v>11.348865</v>
      </c>
      <c r="G13" s="18">
        <v>0.29807499999999998</v>
      </c>
      <c r="H13" s="18">
        <v>2.0193490000000001</v>
      </c>
      <c r="I13" s="18">
        <v>28.812647999999999</v>
      </c>
      <c r="J13" s="18">
        <v>12.408704</v>
      </c>
      <c r="K13" s="18">
        <v>5.5777390000000002</v>
      </c>
      <c r="L13" s="18">
        <v>1724.472757</v>
      </c>
      <c r="M13" s="18">
        <v>1.7040029999999999</v>
      </c>
      <c r="N13" s="18">
        <v>15.490157</v>
      </c>
      <c r="O13" s="18">
        <v>476.14255600000001</v>
      </c>
      <c r="P13" s="18">
        <v>14.146969</v>
      </c>
      <c r="Q13" s="18">
        <v>35.275565</v>
      </c>
      <c r="R13" s="28"/>
      <c r="S13" s="16" t="s">
        <v>547</v>
      </c>
    </row>
    <row r="14" spans="1:21">
      <c r="B14" s="16" t="s">
        <v>348</v>
      </c>
      <c r="C14" s="18">
        <v>903.16766399999995</v>
      </c>
      <c r="D14" s="18">
        <v>32.341006999999998</v>
      </c>
      <c r="E14" s="18">
        <v>193.800442</v>
      </c>
      <c r="F14" s="18">
        <v>11.597149999999999</v>
      </c>
      <c r="G14" s="18">
        <v>0.437413</v>
      </c>
      <c r="H14" s="18">
        <v>2.197749</v>
      </c>
      <c r="I14" s="18">
        <v>26.416784</v>
      </c>
      <c r="J14" s="18">
        <v>21.613038</v>
      </c>
      <c r="K14" s="18">
        <v>6.8690579999999999</v>
      </c>
      <c r="L14" s="18">
        <v>2042.9293970000001</v>
      </c>
      <c r="M14" s="18">
        <v>1.8822680000000001</v>
      </c>
      <c r="N14" s="18">
        <v>16.500263</v>
      </c>
      <c r="O14" s="18">
        <v>585.09384799999998</v>
      </c>
      <c r="P14" s="18">
        <v>10.172044</v>
      </c>
      <c r="Q14" s="18">
        <v>54.217008999999997</v>
      </c>
      <c r="R14" s="28"/>
      <c r="S14" s="16" t="s">
        <v>548</v>
      </c>
    </row>
    <row r="15" spans="1:21">
      <c r="B15" s="16" t="s">
        <v>349</v>
      </c>
      <c r="C15" s="18">
        <v>924.69509100000005</v>
      </c>
      <c r="D15" s="18">
        <v>40.218815999999997</v>
      </c>
      <c r="E15" s="18">
        <v>244.694186</v>
      </c>
      <c r="F15" s="18">
        <v>9.6122180000000004</v>
      </c>
      <c r="G15" s="18">
        <v>0.295016</v>
      </c>
      <c r="H15" s="18">
        <v>5.6625800000000002</v>
      </c>
      <c r="I15" s="18">
        <v>34.212797000000002</v>
      </c>
      <c r="J15" s="18">
        <v>21.498882999999999</v>
      </c>
      <c r="K15" s="18">
        <v>9.5063820000000003</v>
      </c>
      <c r="L15" s="18">
        <v>2315.1985140000002</v>
      </c>
      <c r="M15" s="18">
        <v>3.2071320000000001</v>
      </c>
      <c r="N15" s="18">
        <v>25.987075999999998</v>
      </c>
      <c r="O15" s="18">
        <v>620.32824500000004</v>
      </c>
      <c r="P15" s="18">
        <v>15.828506000000001</v>
      </c>
      <c r="Q15" s="18">
        <v>45.807045000000002</v>
      </c>
      <c r="R15" s="28"/>
      <c r="S15" s="16" t="s">
        <v>549</v>
      </c>
    </row>
    <row r="16" spans="1:21">
      <c r="B16" s="16" t="s">
        <v>350</v>
      </c>
      <c r="C16" s="18">
        <v>1034.749566</v>
      </c>
      <c r="D16" s="18">
        <v>31.976253</v>
      </c>
      <c r="E16" s="18">
        <v>207.79437899999999</v>
      </c>
      <c r="F16" s="18">
        <v>6.8165399999999998</v>
      </c>
      <c r="G16" s="18">
        <v>0.310608</v>
      </c>
      <c r="H16" s="18">
        <v>4.1713709999999997</v>
      </c>
      <c r="I16" s="18">
        <v>34.787050999999998</v>
      </c>
      <c r="J16" s="18">
        <v>21.181787</v>
      </c>
      <c r="K16" s="18">
        <v>8.6858129999999996</v>
      </c>
      <c r="L16" s="18">
        <v>2085.1160009999999</v>
      </c>
      <c r="M16" s="18">
        <v>2.7186370000000002</v>
      </c>
      <c r="N16" s="18">
        <v>17.019400999999998</v>
      </c>
      <c r="O16" s="18">
        <v>781.45981900000004</v>
      </c>
      <c r="P16" s="18">
        <v>9.0429449999999996</v>
      </c>
      <c r="Q16" s="18">
        <v>37.332693999999996</v>
      </c>
      <c r="R16" s="28"/>
      <c r="S16" s="16" t="s">
        <v>550</v>
      </c>
    </row>
    <row r="17" spans="1:19">
      <c r="B17" s="16" t="s">
        <v>351</v>
      </c>
      <c r="C17" s="18">
        <v>752.08844399999998</v>
      </c>
      <c r="D17" s="18">
        <v>30.434857000000001</v>
      </c>
      <c r="E17" s="18">
        <v>193.17393899999999</v>
      </c>
      <c r="F17" s="18">
        <v>6.6371719999999996</v>
      </c>
      <c r="G17" s="18">
        <v>0.43986900000000001</v>
      </c>
      <c r="H17" s="18">
        <v>3.7738770000000001</v>
      </c>
      <c r="I17" s="18">
        <v>23.060936999999999</v>
      </c>
      <c r="J17" s="18">
        <v>20.246397000000002</v>
      </c>
      <c r="K17" s="18">
        <v>5.6872020000000001</v>
      </c>
      <c r="L17" s="18">
        <v>2019.611576</v>
      </c>
      <c r="M17" s="18">
        <v>2.0798920000000001</v>
      </c>
      <c r="N17" s="18">
        <v>19.249794999999999</v>
      </c>
      <c r="O17" s="18">
        <v>435.46137499999998</v>
      </c>
      <c r="P17" s="18">
        <v>10.813984</v>
      </c>
      <c r="Q17" s="18">
        <v>39.228526000000002</v>
      </c>
      <c r="R17" s="28"/>
      <c r="S17" s="16" t="s">
        <v>551</v>
      </c>
    </row>
    <row r="18" spans="1:19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8"/>
    </row>
    <row r="19" spans="1:19">
      <c r="A19" s="167">
        <v>2020</v>
      </c>
      <c r="B19" s="16" t="s">
        <v>340</v>
      </c>
      <c r="C19" s="18">
        <v>891.58362</v>
      </c>
      <c r="D19" s="18">
        <v>39.134506000000002</v>
      </c>
      <c r="E19" s="18">
        <v>186.184935</v>
      </c>
      <c r="F19" s="18">
        <v>6.1028609999999999</v>
      </c>
      <c r="G19" s="18">
        <v>0.30236600000000002</v>
      </c>
      <c r="H19" s="18">
        <v>3.1623540000000001</v>
      </c>
      <c r="I19" s="18">
        <v>27.422211999999998</v>
      </c>
      <c r="J19" s="18">
        <v>28.628879000000001</v>
      </c>
      <c r="K19" s="18">
        <v>9.5841589999999997</v>
      </c>
      <c r="L19" s="18">
        <v>1984.4343229999999</v>
      </c>
      <c r="M19" s="18">
        <v>1.296354</v>
      </c>
      <c r="N19" s="18">
        <v>10.568695999999999</v>
      </c>
      <c r="O19" s="18">
        <v>437.21255000000002</v>
      </c>
      <c r="P19" s="18">
        <v>9.4630290000000006</v>
      </c>
      <c r="Q19" s="18">
        <v>45.798721999999998</v>
      </c>
      <c r="R19" s="167">
        <v>2020</v>
      </c>
      <c r="S19" s="16" t="s">
        <v>540</v>
      </c>
    </row>
    <row r="20" spans="1:19">
      <c r="B20" s="16" t="s">
        <v>341</v>
      </c>
      <c r="C20" s="18">
        <v>851.62542199999996</v>
      </c>
      <c r="D20" s="18">
        <v>36.325195999999998</v>
      </c>
      <c r="E20" s="18">
        <v>196.39906999999999</v>
      </c>
      <c r="F20" s="18">
        <v>7.0543100000000001</v>
      </c>
      <c r="G20" s="18">
        <v>0.40082800000000002</v>
      </c>
      <c r="H20" s="18">
        <v>3.311099</v>
      </c>
      <c r="I20" s="18">
        <v>36.894686</v>
      </c>
      <c r="J20" s="18">
        <v>29.974291999999998</v>
      </c>
      <c r="K20" s="18">
        <v>9.3170079999999995</v>
      </c>
      <c r="L20" s="18">
        <v>1944.545288</v>
      </c>
      <c r="M20" s="18">
        <v>2.2861359999999999</v>
      </c>
      <c r="N20" s="18">
        <v>14.827208000000001</v>
      </c>
      <c r="O20" s="18">
        <v>681.92166899999995</v>
      </c>
      <c r="P20" s="18">
        <v>8.5488850000000003</v>
      </c>
      <c r="Q20" s="18">
        <v>47.288741000000002</v>
      </c>
      <c r="R20" s="28"/>
      <c r="S20" s="16" t="s">
        <v>541</v>
      </c>
    </row>
    <row r="21" spans="1:19">
      <c r="B21" s="16" t="s">
        <v>342</v>
      </c>
      <c r="C21" s="18">
        <v>824.91898800000001</v>
      </c>
      <c r="D21" s="18">
        <v>36.608927999999999</v>
      </c>
      <c r="E21" s="18">
        <v>190.40462099999999</v>
      </c>
      <c r="F21" s="18">
        <v>12.154807999999999</v>
      </c>
      <c r="G21" s="18">
        <v>0.25131999999999999</v>
      </c>
      <c r="H21" s="18">
        <v>3.5641889999999998</v>
      </c>
      <c r="I21" s="18">
        <v>49.402804000000003</v>
      </c>
      <c r="J21" s="18">
        <v>19.956056</v>
      </c>
      <c r="K21" s="18">
        <v>7.7264309999999998</v>
      </c>
      <c r="L21" s="18">
        <v>1857.6052669999999</v>
      </c>
      <c r="M21" s="18">
        <v>1.805809</v>
      </c>
      <c r="N21" s="18">
        <v>16.352032999999999</v>
      </c>
      <c r="O21" s="18">
        <v>410.05607800000001</v>
      </c>
      <c r="P21" s="18">
        <v>8.7155199999999997</v>
      </c>
      <c r="Q21" s="18">
        <v>36.715581</v>
      </c>
      <c r="R21" s="28"/>
      <c r="S21" s="16" t="s">
        <v>542</v>
      </c>
    </row>
    <row r="22" spans="1:19">
      <c r="B22" s="16" t="s">
        <v>343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8"/>
      <c r="S22" s="16" t="s">
        <v>543</v>
      </c>
    </row>
    <row r="23" spans="1:19">
      <c r="B23" s="16" t="s">
        <v>344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8"/>
      <c r="S23" s="16" t="s">
        <v>544</v>
      </c>
    </row>
    <row r="24" spans="1:19">
      <c r="B24" s="16" t="s">
        <v>345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8"/>
      <c r="S24" s="16" t="s">
        <v>545</v>
      </c>
    </row>
    <row r="25" spans="1:19">
      <c r="B25" s="16" t="s">
        <v>346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8"/>
      <c r="S25" s="16" t="s">
        <v>546</v>
      </c>
    </row>
    <row r="26" spans="1:19">
      <c r="B26" s="16" t="s">
        <v>347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8"/>
      <c r="S26" s="16" t="s">
        <v>547</v>
      </c>
    </row>
    <row r="27" spans="1:19">
      <c r="B27" s="16" t="s">
        <v>348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8"/>
      <c r="S27" s="16" t="s">
        <v>548</v>
      </c>
    </row>
    <row r="28" spans="1:19">
      <c r="B28" s="16" t="s">
        <v>349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8"/>
      <c r="S28" s="16" t="s">
        <v>549</v>
      </c>
    </row>
    <row r="29" spans="1:19">
      <c r="B29" s="16" t="s">
        <v>350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8"/>
      <c r="S29" s="16" t="s">
        <v>550</v>
      </c>
    </row>
    <row r="30" spans="1:19" ht="9.75" thickBot="1">
      <c r="B30" s="16" t="s">
        <v>351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8"/>
      <c r="S30" s="16" t="s">
        <v>551</v>
      </c>
    </row>
    <row r="31" spans="1:19" ht="21.75" customHeight="1" thickBot="1">
      <c r="A31" s="224" t="s">
        <v>162</v>
      </c>
      <c r="B31" s="224" t="s">
        <v>163</v>
      </c>
      <c r="C31" s="91" t="s">
        <v>565</v>
      </c>
      <c r="D31" s="91" t="s">
        <v>165</v>
      </c>
      <c r="E31" s="91" t="s">
        <v>566</v>
      </c>
      <c r="F31" s="91" t="s">
        <v>167</v>
      </c>
      <c r="G31" s="91" t="s">
        <v>567</v>
      </c>
      <c r="H31" s="91" t="s">
        <v>568</v>
      </c>
      <c r="I31" s="91" t="s">
        <v>569</v>
      </c>
      <c r="J31" s="91" t="s">
        <v>570</v>
      </c>
      <c r="K31" s="91" t="s">
        <v>571</v>
      </c>
      <c r="L31" s="91" t="s">
        <v>572</v>
      </c>
      <c r="M31" s="91" t="s">
        <v>173</v>
      </c>
      <c r="N31" s="91" t="s">
        <v>573</v>
      </c>
      <c r="O31" s="91" t="s">
        <v>574</v>
      </c>
      <c r="P31" s="91" t="s">
        <v>575</v>
      </c>
      <c r="Q31" s="91" t="s">
        <v>576</v>
      </c>
      <c r="R31" s="224" t="s">
        <v>537</v>
      </c>
      <c r="S31" s="224" t="s">
        <v>524</v>
      </c>
    </row>
    <row r="32" spans="1:19" ht="12" customHeight="1" thickBot="1">
      <c r="A32" s="225"/>
      <c r="B32" s="225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25"/>
      <c r="S32" s="225"/>
    </row>
    <row r="33" spans="1:19" ht="19.5" customHeight="1"/>
    <row r="34" spans="1:19" ht="6.75" customHeight="1" thickBo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9" ht="12" customHeight="1" thickBot="1">
      <c r="A35" s="224" t="s">
        <v>162</v>
      </c>
      <c r="B35" s="224" t="s">
        <v>163</v>
      </c>
      <c r="C35" s="226" t="s">
        <v>580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224" t="s">
        <v>537</v>
      </c>
      <c r="S35" s="224" t="s">
        <v>524</v>
      </c>
    </row>
    <row r="36" spans="1:19" ht="21.75" customHeight="1" thickBot="1">
      <c r="A36" s="225"/>
      <c r="B36" s="225"/>
      <c r="C36" s="91" t="s">
        <v>178</v>
      </c>
      <c r="D36" s="91" t="s">
        <v>179</v>
      </c>
      <c r="E36" s="91" t="s">
        <v>180</v>
      </c>
      <c r="F36" s="91" t="s">
        <v>181</v>
      </c>
      <c r="G36" s="91" t="s">
        <v>182</v>
      </c>
      <c r="H36" s="91" t="s">
        <v>183</v>
      </c>
      <c r="I36" s="91" t="s">
        <v>184</v>
      </c>
      <c r="J36" s="91" t="s">
        <v>185</v>
      </c>
      <c r="K36" s="91" t="s">
        <v>186</v>
      </c>
      <c r="L36" s="91" t="s">
        <v>187</v>
      </c>
      <c r="M36" s="91" t="s">
        <v>188</v>
      </c>
      <c r="N36" s="91" t="s">
        <v>189</v>
      </c>
      <c r="O36" s="91" t="s">
        <v>190</v>
      </c>
      <c r="P36" s="91" t="s">
        <v>683</v>
      </c>
      <c r="Q36" s="91" t="s">
        <v>684</v>
      </c>
      <c r="R36" s="225"/>
      <c r="S36" s="225"/>
    </row>
    <row r="37" spans="1:19">
      <c r="A37" s="167">
        <v>2019</v>
      </c>
      <c r="B37" s="16" t="s">
        <v>340</v>
      </c>
      <c r="C37" s="18">
        <v>90.526745000000005</v>
      </c>
      <c r="D37" s="18">
        <v>291.83267699999999</v>
      </c>
      <c r="E37" s="18">
        <v>0.69613499999999995</v>
      </c>
      <c r="F37" s="18">
        <v>5.0004229999999996</v>
      </c>
      <c r="G37" s="18">
        <v>6.9445379999999997</v>
      </c>
      <c r="H37" s="18">
        <v>0.93250200000000005</v>
      </c>
      <c r="I37" s="18">
        <v>306.482507</v>
      </c>
      <c r="J37" s="18">
        <v>82.116468999999995</v>
      </c>
      <c r="K37" s="18">
        <v>153.18507500000001</v>
      </c>
      <c r="L37" s="18">
        <v>56.507128000000002</v>
      </c>
      <c r="M37" s="18">
        <v>22.896163999999999</v>
      </c>
      <c r="N37" s="18">
        <v>46.089528999999999</v>
      </c>
      <c r="O37" s="18">
        <v>0</v>
      </c>
      <c r="P37" s="19">
        <f t="shared" ref="P37:P48" si="0">Q37+K37</f>
        <v>1943.6454610000005</v>
      </c>
      <c r="Q37" s="19">
        <v>1790.4603860000004</v>
      </c>
      <c r="R37" s="167">
        <v>2019</v>
      </c>
      <c r="S37" s="16" t="s">
        <v>540</v>
      </c>
    </row>
    <row r="38" spans="1:19">
      <c r="B38" s="16" t="s">
        <v>341</v>
      </c>
      <c r="C38" s="18">
        <v>29.610737</v>
      </c>
      <c r="D38" s="18">
        <v>333.33674200000002</v>
      </c>
      <c r="E38" s="18">
        <v>0.73134100000000002</v>
      </c>
      <c r="F38" s="18">
        <v>3.8179560000000001</v>
      </c>
      <c r="G38" s="18">
        <v>8.4729419999999998</v>
      </c>
      <c r="H38" s="18">
        <v>1.6321760000000001</v>
      </c>
      <c r="I38" s="18">
        <v>316.419601</v>
      </c>
      <c r="J38" s="18">
        <v>78.313737000000003</v>
      </c>
      <c r="K38" s="18">
        <v>164.35107500000001</v>
      </c>
      <c r="L38" s="18">
        <v>49.755423999999998</v>
      </c>
      <c r="M38" s="18">
        <v>16.819835999999999</v>
      </c>
      <c r="N38" s="18">
        <v>38.014665999999998</v>
      </c>
      <c r="O38" s="18">
        <v>0.129443</v>
      </c>
      <c r="P38" s="19">
        <f t="shared" si="0"/>
        <v>1655.4395190000005</v>
      </c>
      <c r="Q38" s="19">
        <v>1491.0884440000004</v>
      </c>
      <c r="R38" s="28"/>
      <c r="S38" s="16" t="s">
        <v>541</v>
      </c>
    </row>
    <row r="39" spans="1:19">
      <c r="B39" s="16" t="s">
        <v>342</v>
      </c>
      <c r="C39" s="18">
        <v>49.924647</v>
      </c>
      <c r="D39" s="18">
        <v>351.09626300000002</v>
      </c>
      <c r="E39" s="18">
        <v>0.88171900000000003</v>
      </c>
      <c r="F39" s="18">
        <v>7.7090719999999999</v>
      </c>
      <c r="G39" s="18">
        <v>7.982043</v>
      </c>
      <c r="H39" s="18">
        <v>0.96740400000000004</v>
      </c>
      <c r="I39" s="18">
        <v>342.70891899999998</v>
      </c>
      <c r="J39" s="18">
        <v>90.015382000000002</v>
      </c>
      <c r="K39" s="18">
        <v>162.43236899999999</v>
      </c>
      <c r="L39" s="18">
        <v>55.580165999999998</v>
      </c>
      <c r="M39" s="18">
        <v>31.870173999999999</v>
      </c>
      <c r="N39" s="18">
        <v>61.096563000000003</v>
      </c>
      <c r="O39" s="18">
        <v>3.6271999999999999E-2</v>
      </c>
      <c r="P39" s="19">
        <f t="shared" si="0"/>
        <v>1651.9695980000001</v>
      </c>
      <c r="Q39" s="19">
        <v>1489.5372290000003</v>
      </c>
      <c r="R39" s="28"/>
      <c r="S39" s="16" t="s">
        <v>542</v>
      </c>
    </row>
    <row r="40" spans="1:19">
      <c r="B40" s="16" t="s">
        <v>343</v>
      </c>
      <c r="C40" s="18">
        <v>29.926745</v>
      </c>
      <c r="D40" s="18">
        <v>342.77484199999998</v>
      </c>
      <c r="E40" s="18">
        <v>1.12216</v>
      </c>
      <c r="F40" s="18">
        <v>9.7496100000000006</v>
      </c>
      <c r="G40" s="18">
        <v>7.4576260000000003</v>
      </c>
      <c r="H40" s="18">
        <v>3.868484</v>
      </c>
      <c r="I40" s="18">
        <v>365.23080099999999</v>
      </c>
      <c r="J40" s="18">
        <v>89.847883999999993</v>
      </c>
      <c r="K40" s="18">
        <v>153.284358</v>
      </c>
      <c r="L40" s="18">
        <v>57.483539</v>
      </c>
      <c r="M40" s="18">
        <v>24.173209</v>
      </c>
      <c r="N40" s="18">
        <v>67.091093999999998</v>
      </c>
      <c r="O40" s="18">
        <v>0</v>
      </c>
      <c r="P40" s="19">
        <f t="shared" si="0"/>
        <v>1773.51332</v>
      </c>
      <c r="Q40" s="19">
        <v>1620.2289619999999</v>
      </c>
      <c r="R40" s="28"/>
      <c r="S40" s="16" t="s">
        <v>543</v>
      </c>
    </row>
    <row r="41" spans="1:19" s="20" customFormat="1" ht="9" customHeight="1">
      <c r="A41" s="28"/>
      <c r="B41" s="16" t="s">
        <v>344</v>
      </c>
      <c r="C41" s="18">
        <v>38.234512000000002</v>
      </c>
      <c r="D41" s="18">
        <v>396.179103</v>
      </c>
      <c r="E41" s="18">
        <v>2.3231769999999998</v>
      </c>
      <c r="F41" s="18">
        <v>5.8865559999999997</v>
      </c>
      <c r="G41" s="18">
        <v>6.0255049999999999</v>
      </c>
      <c r="H41" s="18">
        <v>2.5852219999999999</v>
      </c>
      <c r="I41" s="18">
        <v>323.47004900000002</v>
      </c>
      <c r="J41" s="18">
        <v>94.250448000000006</v>
      </c>
      <c r="K41" s="18">
        <v>236.302358</v>
      </c>
      <c r="L41" s="18">
        <v>58.315894999999998</v>
      </c>
      <c r="M41" s="18">
        <v>21.187968999999999</v>
      </c>
      <c r="N41" s="18">
        <v>69.649168000000003</v>
      </c>
      <c r="O41" s="18">
        <v>8.822E-3</v>
      </c>
      <c r="P41" s="19">
        <f t="shared" si="0"/>
        <v>1959.2665579999996</v>
      </c>
      <c r="Q41" s="19">
        <v>1722.9641999999997</v>
      </c>
      <c r="R41" s="28"/>
      <c r="S41" s="16" t="s">
        <v>544</v>
      </c>
    </row>
    <row r="42" spans="1:19" ht="9" customHeight="1">
      <c r="B42" s="16" t="s">
        <v>345</v>
      </c>
      <c r="C42" s="18">
        <v>42.799129999999998</v>
      </c>
      <c r="D42" s="18">
        <v>357.22020800000001</v>
      </c>
      <c r="E42" s="18">
        <v>0.95576399999999995</v>
      </c>
      <c r="F42" s="18">
        <v>8.7642480000000003</v>
      </c>
      <c r="G42" s="18">
        <v>6.5053869999999998</v>
      </c>
      <c r="H42" s="18">
        <v>2.8407110000000002</v>
      </c>
      <c r="I42" s="18">
        <v>294.200943</v>
      </c>
      <c r="J42" s="18">
        <v>85.168609000000004</v>
      </c>
      <c r="K42" s="18">
        <v>167.603353</v>
      </c>
      <c r="L42" s="18">
        <v>48.741242</v>
      </c>
      <c r="M42" s="18">
        <v>11.537032</v>
      </c>
      <c r="N42" s="18">
        <v>73.846137999999996</v>
      </c>
      <c r="O42" s="18">
        <v>0.146232</v>
      </c>
      <c r="P42" s="19">
        <f t="shared" si="0"/>
        <v>1714.0920060000001</v>
      </c>
      <c r="Q42" s="19">
        <v>1546.4886530000001</v>
      </c>
      <c r="R42" s="28"/>
      <c r="S42" s="16" t="s">
        <v>545</v>
      </c>
    </row>
    <row r="43" spans="1:19" ht="9" customHeight="1">
      <c r="B43" s="16" t="s">
        <v>346</v>
      </c>
      <c r="C43" s="18">
        <v>38.392327000000002</v>
      </c>
      <c r="D43" s="18">
        <v>392.366692</v>
      </c>
      <c r="E43" s="18">
        <v>0.495666</v>
      </c>
      <c r="F43" s="18">
        <v>6.7151579999999997</v>
      </c>
      <c r="G43" s="18">
        <v>7.8804179999999997</v>
      </c>
      <c r="H43" s="18">
        <v>1.8272889999999999</v>
      </c>
      <c r="I43" s="18">
        <v>339.11764199999999</v>
      </c>
      <c r="J43" s="18">
        <v>90.638976999999997</v>
      </c>
      <c r="K43" s="18">
        <v>173.04356300000001</v>
      </c>
      <c r="L43" s="18">
        <v>51.482472000000001</v>
      </c>
      <c r="M43" s="18">
        <v>14.932943</v>
      </c>
      <c r="N43" s="18">
        <v>49.874816000000003</v>
      </c>
      <c r="O43" s="18">
        <v>2.4030000000000002E-3</v>
      </c>
      <c r="P43" s="19">
        <f t="shared" si="0"/>
        <v>1989.6037949999995</v>
      </c>
      <c r="Q43" s="19">
        <v>1816.5602319999996</v>
      </c>
      <c r="R43" s="28"/>
      <c r="S43" s="16" t="s">
        <v>546</v>
      </c>
    </row>
    <row r="44" spans="1:19" ht="9" customHeight="1">
      <c r="B44" s="16" t="s">
        <v>347</v>
      </c>
      <c r="C44" s="18">
        <v>34.364818999999997</v>
      </c>
      <c r="D44" s="18">
        <v>235.26687799999999</v>
      </c>
      <c r="E44" s="18">
        <v>1.3772139999999999</v>
      </c>
      <c r="F44" s="18">
        <v>15.766882000000001</v>
      </c>
      <c r="G44" s="18">
        <v>4.101826</v>
      </c>
      <c r="H44" s="18">
        <v>5.5021199999999997</v>
      </c>
      <c r="I44" s="18">
        <v>297.66157399999997</v>
      </c>
      <c r="J44" s="18">
        <v>71.464997999999994</v>
      </c>
      <c r="K44" s="18">
        <v>172.61575300000001</v>
      </c>
      <c r="L44" s="18">
        <v>40.567813999999998</v>
      </c>
      <c r="M44" s="18">
        <v>7.5881660000000002</v>
      </c>
      <c r="N44" s="18">
        <v>43.151231000000003</v>
      </c>
      <c r="O44" s="18">
        <v>0</v>
      </c>
      <c r="P44" s="19">
        <f t="shared" si="0"/>
        <v>1453.9414810000001</v>
      </c>
      <c r="Q44" s="19">
        <v>1281.325728</v>
      </c>
      <c r="R44" s="28"/>
      <c r="S44" s="16" t="s">
        <v>547</v>
      </c>
    </row>
    <row r="45" spans="1:19">
      <c r="B45" s="16" t="s">
        <v>348</v>
      </c>
      <c r="C45" s="18">
        <v>35.859912999999999</v>
      </c>
      <c r="D45" s="18">
        <v>325.748516</v>
      </c>
      <c r="E45" s="18">
        <v>0.60441800000000001</v>
      </c>
      <c r="F45" s="18">
        <v>3.7878880000000001</v>
      </c>
      <c r="G45" s="18">
        <v>5.9475629999999997</v>
      </c>
      <c r="H45" s="18">
        <v>9.3141169999999995</v>
      </c>
      <c r="I45" s="18">
        <v>358.93766900000003</v>
      </c>
      <c r="J45" s="18">
        <v>104.50646500000001</v>
      </c>
      <c r="K45" s="18">
        <v>205.48613700000001</v>
      </c>
      <c r="L45" s="18">
        <v>54.083531000000001</v>
      </c>
      <c r="M45" s="18">
        <v>24.677489000000001</v>
      </c>
      <c r="N45" s="18">
        <v>58.845602999999997</v>
      </c>
      <c r="O45" s="18">
        <v>0</v>
      </c>
      <c r="P45" s="19">
        <f t="shared" si="0"/>
        <v>1825.9438380000004</v>
      </c>
      <c r="Q45" s="19">
        <v>1620.4577010000003</v>
      </c>
      <c r="R45" s="28"/>
      <c r="S45" s="16" t="s">
        <v>548</v>
      </c>
    </row>
    <row r="46" spans="1:19">
      <c r="B46" s="16" t="s">
        <v>349</v>
      </c>
      <c r="C46" s="18">
        <v>48.981189000000001</v>
      </c>
      <c r="D46" s="18">
        <v>396.55403999999999</v>
      </c>
      <c r="E46" s="18">
        <v>6.7287210000000002</v>
      </c>
      <c r="F46" s="18">
        <v>5.9919849999999997</v>
      </c>
      <c r="G46" s="18">
        <v>6.2452880000000004</v>
      </c>
      <c r="H46" s="18">
        <v>1.5059290000000001</v>
      </c>
      <c r="I46" s="18">
        <v>357.83497999999997</v>
      </c>
      <c r="J46" s="18">
        <v>112.862112</v>
      </c>
      <c r="K46" s="18">
        <v>220.561149</v>
      </c>
      <c r="L46" s="18">
        <v>58.280600999999997</v>
      </c>
      <c r="M46" s="18">
        <v>37.709403000000002</v>
      </c>
      <c r="N46" s="18">
        <v>61.121718000000001</v>
      </c>
      <c r="O46" s="18">
        <v>9.5189999999999997E-3</v>
      </c>
      <c r="P46" s="19">
        <f t="shared" si="0"/>
        <v>1859.4405149999989</v>
      </c>
      <c r="Q46" s="19">
        <v>1638.8793659999988</v>
      </c>
      <c r="R46" s="28"/>
      <c r="S46" s="16" t="s">
        <v>549</v>
      </c>
    </row>
    <row r="47" spans="1:19">
      <c r="B47" s="16" t="s">
        <v>350</v>
      </c>
      <c r="C47" s="18">
        <v>38.861055999999998</v>
      </c>
      <c r="D47" s="18">
        <v>346.25189899999998</v>
      </c>
      <c r="E47" s="18">
        <v>0.99862499999999998</v>
      </c>
      <c r="F47" s="18">
        <v>4.2678659999999997</v>
      </c>
      <c r="G47" s="18">
        <v>4.7343859999999998</v>
      </c>
      <c r="H47" s="18">
        <v>2.1639059999999999</v>
      </c>
      <c r="I47" s="18">
        <v>329.55763899999999</v>
      </c>
      <c r="J47" s="18">
        <v>105.569158</v>
      </c>
      <c r="K47" s="18">
        <v>158.591104</v>
      </c>
      <c r="L47" s="18">
        <v>51.513458</v>
      </c>
      <c r="M47" s="18">
        <v>14.720015999999999</v>
      </c>
      <c r="N47" s="18">
        <v>66.126991000000004</v>
      </c>
      <c r="O47" s="18">
        <v>0</v>
      </c>
      <c r="P47" s="19">
        <f t="shared" si="0"/>
        <v>1692.7732830000004</v>
      </c>
      <c r="Q47" s="19">
        <v>1534.1821790000004</v>
      </c>
      <c r="R47" s="28"/>
      <c r="S47" s="16" t="s">
        <v>550</v>
      </c>
    </row>
    <row r="48" spans="1:19">
      <c r="B48" s="16" t="s">
        <v>351</v>
      </c>
      <c r="C48" s="18">
        <v>48.405256000000001</v>
      </c>
      <c r="D48" s="18">
        <v>337.34545200000002</v>
      </c>
      <c r="E48" s="18">
        <v>1.1572089999999999</v>
      </c>
      <c r="F48" s="18">
        <v>3.4985189999999999</v>
      </c>
      <c r="G48" s="18">
        <v>4.9022379999999997</v>
      </c>
      <c r="H48" s="18">
        <v>1.9654609999999999</v>
      </c>
      <c r="I48" s="18">
        <v>303.30833899999999</v>
      </c>
      <c r="J48" s="18">
        <v>76.280270000000002</v>
      </c>
      <c r="K48" s="18">
        <v>146.789287</v>
      </c>
      <c r="L48" s="18">
        <v>44.048150999999997</v>
      </c>
      <c r="M48" s="18">
        <v>23.610309000000001</v>
      </c>
      <c r="N48" s="18">
        <v>79.724665999999999</v>
      </c>
      <c r="O48" s="18">
        <v>0.21543000000000001</v>
      </c>
      <c r="P48" s="19">
        <f t="shared" si="0"/>
        <v>1508.9152690000003</v>
      </c>
      <c r="Q48" s="19">
        <v>1362.1259820000002</v>
      </c>
      <c r="R48" s="28"/>
      <c r="S48" s="16" t="s">
        <v>551</v>
      </c>
    </row>
    <row r="49" spans="1:19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R49" s="28"/>
    </row>
    <row r="50" spans="1:19">
      <c r="A50" s="167">
        <v>2020</v>
      </c>
      <c r="B50" s="16" t="s">
        <v>340</v>
      </c>
      <c r="C50" s="18">
        <v>35.646213000000003</v>
      </c>
      <c r="D50" s="18">
        <v>286.90520099999998</v>
      </c>
      <c r="E50" s="18">
        <v>1.0032160000000001</v>
      </c>
      <c r="F50" s="18">
        <v>5.3709860000000003</v>
      </c>
      <c r="G50" s="18">
        <v>4.3987920000000003</v>
      </c>
      <c r="H50" s="18">
        <v>1.663009</v>
      </c>
      <c r="I50" s="18">
        <v>336.05642399999999</v>
      </c>
      <c r="J50" s="18">
        <v>107.667554</v>
      </c>
      <c r="K50" s="18">
        <v>190.77428800000001</v>
      </c>
      <c r="L50" s="18">
        <v>53.425586000000003</v>
      </c>
      <c r="M50" s="18">
        <v>23.018256999999998</v>
      </c>
      <c r="N50" s="18">
        <v>86.098847000000006</v>
      </c>
      <c r="O50" s="18">
        <v>0</v>
      </c>
      <c r="P50" s="19">
        <f t="shared" ref="P50:P52" si="1">Q50+K50</f>
        <v>2034.3059989999988</v>
      </c>
      <c r="Q50" s="19">
        <v>1843.5317109999987</v>
      </c>
      <c r="R50" s="167">
        <v>2020</v>
      </c>
      <c r="S50" s="16" t="s">
        <v>540</v>
      </c>
    </row>
    <row r="51" spans="1:19">
      <c r="B51" s="16" t="s">
        <v>341</v>
      </c>
      <c r="C51" s="18">
        <v>32.684018999999999</v>
      </c>
      <c r="D51" s="18">
        <v>325.19299799999999</v>
      </c>
      <c r="E51" s="18">
        <v>1.0064390000000001</v>
      </c>
      <c r="F51" s="18">
        <v>3.6310910000000001</v>
      </c>
      <c r="G51" s="18">
        <v>5.4422160000000002</v>
      </c>
      <c r="H51" s="18">
        <v>2.3357320000000001</v>
      </c>
      <c r="I51" s="18">
        <v>306.22257500000001</v>
      </c>
      <c r="J51" s="18">
        <v>100.864828</v>
      </c>
      <c r="K51" s="18">
        <v>209.64765</v>
      </c>
      <c r="L51" s="18">
        <v>50.23489</v>
      </c>
      <c r="M51" s="18">
        <v>19.680032000000001</v>
      </c>
      <c r="N51" s="18">
        <v>61.080342000000002</v>
      </c>
      <c r="O51" s="18">
        <v>0</v>
      </c>
      <c r="P51" s="19">
        <f t="shared" si="1"/>
        <v>1683.1401799999999</v>
      </c>
      <c r="Q51" s="19">
        <v>1473.4925299999998</v>
      </c>
      <c r="R51" s="28"/>
      <c r="S51" s="16" t="s">
        <v>541</v>
      </c>
    </row>
    <row r="52" spans="1:19">
      <c r="B52" s="16" t="s">
        <v>342</v>
      </c>
      <c r="C52" s="18">
        <v>66.374583999999999</v>
      </c>
      <c r="D52" s="18">
        <v>315.78475200000003</v>
      </c>
      <c r="E52" s="18">
        <v>1.441433</v>
      </c>
      <c r="F52" s="18">
        <v>6.2919679999999998</v>
      </c>
      <c r="G52" s="18">
        <v>7.8599930000000002</v>
      </c>
      <c r="H52" s="18">
        <v>1.869294</v>
      </c>
      <c r="I52" s="18">
        <v>315.95484599999997</v>
      </c>
      <c r="J52" s="18">
        <v>98.505803999999998</v>
      </c>
      <c r="K52" s="18">
        <v>156.648774</v>
      </c>
      <c r="L52" s="18">
        <v>40.385471000000003</v>
      </c>
      <c r="M52" s="18">
        <v>17.471893999999999</v>
      </c>
      <c r="N52" s="18">
        <v>73.084630000000004</v>
      </c>
      <c r="O52" s="18">
        <v>1.9758000000000001E-2</v>
      </c>
      <c r="P52" s="19">
        <f t="shared" si="1"/>
        <v>1674.6624720000004</v>
      </c>
      <c r="Q52" s="19">
        <v>1518.0136980000004</v>
      </c>
      <c r="R52" s="28"/>
      <c r="S52" s="16" t="s">
        <v>542</v>
      </c>
    </row>
    <row r="53" spans="1:19">
      <c r="B53" s="16" t="s">
        <v>343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9"/>
      <c r="R53" s="28"/>
      <c r="S53" s="16" t="s">
        <v>543</v>
      </c>
    </row>
    <row r="54" spans="1:19">
      <c r="B54" s="16" t="s">
        <v>344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9"/>
      <c r="R54" s="28"/>
      <c r="S54" s="16" t="s">
        <v>544</v>
      </c>
    </row>
    <row r="55" spans="1:19">
      <c r="B55" s="16" t="s">
        <v>345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9"/>
      <c r="R55" s="28"/>
      <c r="S55" s="16" t="s">
        <v>545</v>
      </c>
    </row>
    <row r="56" spans="1:19">
      <c r="B56" s="16" t="s">
        <v>346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19"/>
      <c r="R56" s="28"/>
      <c r="S56" s="16" t="s">
        <v>546</v>
      </c>
    </row>
    <row r="57" spans="1:19">
      <c r="B57" s="16" t="s">
        <v>347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9"/>
      <c r="Q57" s="19"/>
      <c r="R57" s="28"/>
      <c r="S57" s="16" t="s">
        <v>547</v>
      </c>
    </row>
    <row r="58" spans="1:19">
      <c r="B58" s="16" t="s">
        <v>348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9"/>
      <c r="R58" s="28"/>
      <c r="S58" s="16" t="s">
        <v>548</v>
      </c>
    </row>
    <row r="59" spans="1:19">
      <c r="B59" s="16" t="s">
        <v>349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9"/>
      <c r="R59" s="28"/>
      <c r="S59" s="16" t="s">
        <v>549</v>
      </c>
    </row>
    <row r="60" spans="1:19">
      <c r="B60" s="16" t="s">
        <v>350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9"/>
      <c r="R60" s="28"/>
      <c r="S60" s="16" t="s">
        <v>550</v>
      </c>
    </row>
    <row r="61" spans="1:19" ht="9.75" thickBot="1">
      <c r="B61" s="16" t="s">
        <v>351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9"/>
      <c r="R61" s="28"/>
      <c r="S61" s="16" t="s">
        <v>551</v>
      </c>
    </row>
    <row r="62" spans="1:19" ht="21" customHeight="1" thickBot="1">
      <c r="A62" s="224" t="s">
        <v>162</v>
      </c>
      <c r="B62" s="224" t="s">
        <v>163</v>
      </c>
      <c r="C62" s="91" t="s">
        <v>553</v>
      </c>
      <c r="D62" s="91" t="s">
        <v>554</v>
      </c>
      <c r="E62" s="91" t="s">
        <v>555</v>
      </c>
      <c r="F62" s="91" t="s">
        <v>556</v>
      </c>
      <c r="G62" s="91" t="s">
        <v>557</v>
      </c>
      <c r="H62" s="91" t="s">
        <v>183</v>
      </c>
      <c r="I62" s="91" t="s">
        <v>558</v>
      </c>
      <c r="J62" s="91" t="s">
        <v>559</v>
      </c>
      <c r="K62" s="91" t="s">
        <v>560</v>
      </c>
      <c r="L62" s="91" t="s">
        <v>561</v>
      </c>
      <c r="M62" s="91" t="s">
        <v>562</v>
      </c>
      <c r="N62" s="91" t="s">
        <v>563</v>
      </c>
      <c r="O62" s="91" t="s">
        <v>564</v>
      </c>
      <c r="P62" s="91" t="s">
        <v>685</v>
      </c>
      <c r="Q62" s="91" t="s">
        <v>686</v>
      </c>
      <c r="R62" s="224" t="s">
        <v>537</v>
      </c>
      <c r="S62" s="224" t="s">
        <v>524</v>
      </c>
    </row>
    <row r="63" spans="1:19" ht="12" customHeight="1" thickBot="1">
      <c r="A63" s="225"/>
      <c r="B63" s="225"/>
      <c r="C63" s="229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225"/>
      <c r="S63" s="225"/>
    </row>
    <row r="67" spans="1:4" ht="21" customHeight="1">
      <c r="A67" s="233" t="s">
        <v>695</v>
      </c>
      <c r="B67" s="234"/>
      <c r="C67" s="235" t="s">
        <v>696</v>
      </c>
      <c r="D67" s="235"/>
    </row>
    <row r="68" spans="1:4" ht="21" customHeight="1">
      <c r="A68" s="233" t="s">
        <v>697</v>
      </c>
      <c r="B68" s="234"/>
      <c r="C68" s="235" t="s">
        <v>698</v>
      </c>
      <c r="D68" s="235"/>
    </row>
  </sheetData>
  <mergeCells count="27"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joao.baiao</cp:lastModifiedBy>
  <dcterms:created xsi:type="dcterms:W3CDTF">2007-07-18T08:17:35Z</dcterms:created>
  <dcterms:modified xsi:type="dcterms:W3CDTF">2020-05-08T16:23:47Z</dcterms:modified>
</cp:coreProperties>
</file>