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'Q02'!$A$1:$I$15</definedName>
    <definedName name="_xlnm.Print_Area" localSheetId="3">'Q03'!$A$1:$I$10</definedName>
    <definedName name="_xlnm.Print_Area" localSheetId="4">'Q04'!$A$1:$I$9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'Q02'!$A$1:$I$12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calcChain.xml><?xml version="1.0" encoding="utf-8"?>
<calcChain xmlns="http://schemas.openxmlformats.org/spreadsheetml/2006/main">
  <c r="D32" i="6" l="1"/>
  <c r="O31" i="6"/>
  <c r="O29" i="6"/>
  <c r="D27" i="6"/>
  <c r="O26" i="6"/>
  <c r="O24" i="6"/>
  <c r="D22" i="6"/>
  <c r="O21" i="6"/>
  <c r="O19" i="6"/>
  <c r="O16" i="6"/>
  <c r="O14" i="6"/>
  <c r="O11" i="6"/>
  <c r="O9" i="6"/>
  <c r="O6" i="6"/>
  <c r="O42" i="7" l="1"/>
  <c r="O40" i="7"/>
  <c r="O37" i="7"/>
  <c r="O35" i="7"/>
  <c r="O32" i="7"/>
  <c r="O30" i="7"/>
  <c r="O27" i="7"/>
  <c r="O25" i="7"/>
  <c r="O22" i="7"/>
  <c r="O20" i="7"/>
  <c r="O17" i="7"/>
  <c r="O15" i="7"/>
  <c r="O11" i="7"/>
  <c r="O9" i="7"/>
  <c r="O6" i="7"/>
  <c r="C22" i="8"/>
  <c r="O21" i="8"/>
  <c r="F20" i="8"/>
  <c r="D20" i="8"/>
  <c r="O19" i="8"/>
  <c r="O16" i="8"/>
  <c r="O14" i="8"/>
  <c r="M12" i="8"/>
  <c r="D12" i="8"/>
  <c r="O11" i="8"/>
  <c r="O8" i="8"/>
  <c r="O6" i="8"/>
  <c r="O22" i="9"/>
  <c r="O20" i="9"/>
  <c r="O18" i="9"/>
  <c r="O16" i="9"/>
  <c r="O14" i="9"/>
  <c r="O12" i="9"/>
  <c r="O10" i="9"/>
  <c r="O8" i="9"/>
  <c r="O6" i="9"/>
</calcChain>
</file>

<file path=xl/sharedStrings.xml><?xml version="1.0" encoding="utf-8"?>
<sst xmlns="http://schemas.openxmlformats.org/spreadsheetml/2006/main" count="452" uniqueCount="180">
  <si>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</si>
  <si>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</si>
  <si>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</si>
  <si>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</si>
  <si>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</si>
  <si>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</si>
  <si>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</si>
  <si>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</si>
  <si>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</si>
  <si>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</si>
  <si>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Área - 1 000 ha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</si>
  <si>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</si>
  <si>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</si>
  <si>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</si>
  <si>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</si>
  <si>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</si>
  <si>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</si>
  <si>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</si>
  <si>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</si>
  <si>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</si>
  <si>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</si>
  <si>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</si>
  <si>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</si>
  <si>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</si>
  <si>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</si>
  <si>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</si>
  <si>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</si>
  <si>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</si>
  <si>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</si>
  <si>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</si>
  <si>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</si>
  <si>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</si>
  <si>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</si>
  <si>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</si>
  <si>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</si>
  <si>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</si>
  <si>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</si>
  <si>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</si>
  <si>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</si>
  <si>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</si>
  <si>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</si>
  <si>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</si>
  <si>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</si>
  <si>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</si>
  <si>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</si>
  <si>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</si>
  <si>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</si>
  <si>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</si>
  <si>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</si>
  <si>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</si>
  <si>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</si>
  <si>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</si>
  <si>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</si>
  <si>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</si>
  <si>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</si>
  <si>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</si>
  <si>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</si>
  <si>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</si>
  <si>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</si>
  <si>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</si>
  <si>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</si>
  <si>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</si>
  <si>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</si>
  <si>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</si>
  <si>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</si>
  <si>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</si>
  <si>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</si>
  <si>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</si>
  <si>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</si>
  <si>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</si>
  <si>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</si>
  <si>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</si>
  <si>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Pescadas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</si>
  <si>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</si>
  <si>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</si>
  <si>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</si>
  <si>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</si>
  <si>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</si>
  <si>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</si>
  <si>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</si>
  <si>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</si>
  <si>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</si>
  <si>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</si>
  <si>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</si>
  <si>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</si>
  <si>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</si>
  <si>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</si>
  <si>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</si>
  <si>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</si>
  <si>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</si>
  <si>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</si>
  <si>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</si>
  <si>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</si>
  <si>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</si>
  <si>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</si>
  <si>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</si>
  <si>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</si>
  <si>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</si>
  <si>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r>
      <t xml:space="preserve">Índice de preços dos meios de produção na agricultura </t>
    </r>
    <r>
      <rPr>
        <b/>
        <vertAlign val="superscript"/>
        <sz val="11"/>
        <color indexed="9"/>
        <rFont val="Arial"/>
        <family val="2"/>
      </rPr>
      <t>1</t>
    </r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</si>
  <si>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</si>
  <si>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</si>
  <si>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</si>
  <si>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</si>
  <si>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</si>
  <si>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</si>
  <si>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</si>
  <si>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</si>
  <si>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</si>
  <si>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</si>
  <si>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</si>
  <si>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</si>
  <si>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</si>
  <si>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</si>
  <si>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</si>
  <si>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</si>
  <si>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</si>
  <si>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</si>
  <si>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</si>
  <si>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</si>
  <si>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</si>
  <si>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</si>
  <si>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</si>
  <si>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</si>
  <si>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</si>
  <si>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</si>
  <si>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</si>
  <si>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</si>
  <si>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</si>
  <si>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</si>
  <si>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</si>
  <si>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</si>
  <si>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</si>
  <si>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</si>
  <si>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2018 f</t>
  </si>
  <si>
    <t>Produtividade</t>
  </si>
  <si>
    <t>Produtividade - kg/ha</t>
  </si>
  <si>
    <t>2018 Po</t>
  </si>
  <si>
    <r>
      <t>1</t>
    </r>
    <r>
      <rPr>
        <sz val="6"/>
        <color indexed="8"/>
        <rFont val="Arial"/>
        <family val="2"/>
      </rPr>
      <t xml:space="preserve"> Informação mensal recolhida trimestralmente. </t>
    </r>
  </si>
  <si>
    <t>(Média 2013/17=100)</t>
  </si>
  <si>
    <t>(2017 =100)</t>
  </si>
  <si>
    <t>(2017=100)</t>
  </si>
  <si>
    <t>Área - 1 000 t</t>
  </si>
  <si>
    <t>Superfície cultivada</t>
  </si>
  <si>
    <t>Produção</t>
  </si>
  <si>
    <t>OLIVAL</t>
  </si>
  <si>
    <t>Azeitona de mesa</t>
  </si>
  <si>
    <t>Azeitona para azeite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</si>
  <si>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</si>
  <si>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Rv Dados revistos</t>
  </si>
  <si>
    <t>2015=100</t>
  </si>
  <si>
    <t>Bens e serviços de consumo corrente (input I)</t>
  </si>
  <si>
    <t>Bens de investimento (input II)</t>
  </si>
  <si>
    <t>Produção de bens agrícolas (output)</t>
  </si>
  <si>
    <t>Vinhos DOP e IGP</t>
  </si>
  <si>
    <t>Outros vinhos</t>
  </si>
  <si>
    <t>DOP - Denominação de origem protegida; IGP - Indicação Geográfica Protegida</t>
  </si>
  <si>
    <t>2019 f</t>
  </si>
  <si>
    <t>(Média 2014/18 Po=100)</t>
  </si>
  <si>
    <t>(2018 Po =100)</t>
  </si>
  <si>
    <t xml:space="preserve"> </t>
  </si>
  <si>
    <t>Aveia</t>
  </si>
  <si>
    <t>Po - valor provisório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</si>
  <si>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</si>
  <si>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</si>
  <si>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</si>
  <si>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</si>
  <si>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</si>
  <si>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</si>
  <si>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</si>
  <si>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</si>
  <si>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</si>
  <si>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</si>
  <si>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</si>
  <si>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</si>
  <si>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Nota: foram utilizados dados de 46 estações meteorológicas a norte do Tejo e de 29 estações meteorológicas a sul do Tejo</t>
  </si>
  <si>
    <t>Trigo mole</t>
  </si>
  <si>
    <t>Trigo duro</t>
  </si>
  <si>
    <t>Triticale</t>
  </si>
  <si>
    <t>Centeio</t>
  </si>
  <si>
    <t>Olival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</si>
</sst>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3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b/>
      <vertAlign val="superscript"/>
      <sz val="11"/>
      <color indexed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vertAlign val="superscript"/>
      <sz val="6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6" fontId="8" fillId="0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/>
    <xf numFmtId="165" fontId="22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0" fillId="0" borderId="0" xfId="0" applyBorder="1" applyAlignment="1"/>
    <xf numFmtId="165" fontId="21" fillId="0" borderId="0" xfId="0" applyNumberFormat="1" applyFont="1" applyFill="1" applyBorder="1" applyAlignment="1">
      <alignment horizontal="right"/>
    </xf>
    <xf numFmtId="165" fontId="21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5" fillId="3" borderId="1" xfId="0" applyFont="1" applyFill="1" applyBorder="1" applyAlignment="1"/>
    <xf numFmtId="3" fontId="3" fillId="0" borderId="0" xfId="0" applyNumberFormat="1" applyFont="1" applyFill="1" applyAlignment="1"/>
    <xf numFmtId="0" fontId="5" fillId="3" borderId="0" xfId="0" applyFont="1" applyFill="1" applyBorder="1" applyAlignment="1"/>
    <xf numFmtId="0" fontId="8" fillId="2" borderId="0" xfId="0" applyFont="1" applyFill="1" applyBorder="1" applyAlignment="1"/>
    <xf numFmtId="0" fontId="8" fillId="0" borderId="2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11" xfId="0" applyFill="1" applyBorder="1" applyAlignment="1"/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8" fillId="2" borderId="12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vertical="center"/>
    </xf>
    <xf numFmtId="0" fontId="29" fillId="3" borderId="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/>
    <xf numFmtId="0" fontId="3" fillId="0" borderId="11" xfId="0" applyFont="1" applyFill="1" applyBorder="1" applyAlignment="1"/>
    <xf numFmtId="0" fontId="3" fillId="0" borderId="0" xfId="0" applyFont="1" applyAlignment="1">
      <alignment vertical="center"/>
    </xf>
    <xf numFmtId="3" fontId="8" fillId="5" borderId="1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30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3" fontId="26" fillId="2" borderId="0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Alignment="1"/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left" indent="1"/>
    </xf>
    <xf numFmtId="0" fontId="18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166" fontId="18" fillId="0" borderId="0" xfId="0" applyNumberFormat="1" applyFont="1" applyFill="1" applyBorder="1" applyAlignment="1"/>
    <xf numFmtId="0" fontId="18" fillId="0" borderId="0" xfId="0" applyFont="1" applyFill="1" applyAlignment="1"/>
    <xf numFmtId="3" fontId="3" fillId="5" borderId="0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indent="1"/>
    </xf>
    <xf numFmtId="0" fontId="8" fillId="5" borderId="12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165" fontId="3" fillId="2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center"/>
    </xf>
    <xf numFmtId="2" fontId="26" fillId="2" borderId="0" xfId="0" applyNumberFormat="1" applyFont="1" applyFill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26" fillId="0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Fill="1" applyBorder="1" applyAlignment="1"/>
    <xf numFmtId="4" fontId="8" fillId="2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8544"/>
        <c:axId val="94066880"/>
      </c:lineChart>
      <c:catAx>
        <c:axId val="999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4066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06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94854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86912"/>
        <c:axId val="101250688"/>
      </c:lineChart>
      <c:catAx>
        <c:axId val="1012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5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25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86912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87424"/>
        <c:axId val="101252416"/>
      </c:lineChart>
      <c:catAx>
        <c:axId val="1012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5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252416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8742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87936"/>
        <c:axId val="101590144"/>
      </c:lineChart>
      <c:catAx>
        <c:axId val="1012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59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590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8793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056"/>
        <c:axId val="99549184"/>
      </c:lineChart>
      <c:catAx>
        <c:axId val="999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549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49184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94905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0080"/>
        <c:axId val="99550912"/>
      </c:lineChart>
      <c:catAx>
        <c:axId val="999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55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50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95008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3360"/>
        <c:axId val="99552640"/>
      </c:lineChart>
      <c:catAx>
        <c:axId val="1006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552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52640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62336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4384"/>
        <c:axId val="99554368"/>
      </c:lineChart>
      <c:catAx>
        <c:axId val="1006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554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5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62438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4896"/>
        <c:axId val="99556096"/>
      </c:lineChart>
      <c:catAx>
        <c:axId val="1006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55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5609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62489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5920"/>
        <c:axId val="101245504"/>
      </c:lineChart>
      <c:catAx>
        <c:axId val="1006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45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245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62592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85888"/>
        <c:axId val="101247232"/>
      </c:lineChart>
      <c:catAx>
        <c:axId val="1012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47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247232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85888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86400"/>
        <c:axId val="101248960"/>
      </c:lineChart>
      <c:catAx>
        <c:axId val="1012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4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24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128640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7" t="s">
        <v>84</v>
      </c>
      <c r="B1" s="57"/>
    </row>
    <row r="2" spans="1:2" ht="4.9000000000000004" customHeight="1" x14ac:dyDescent="0.2">
      <c r="A2" s="58"/>
    </row>
    <row r="3" spans="1:2" x14ac:dyDescent="0.2">
      <c r="A3" s="59" t="s">
        <v>85</v>
      </c>
      <c r="B3" s="60" t="s">
        <v>0</v>
      </c>
    </row>
    <row r="4" spans="1:2" x14ac:dyDescent="0.2">
      <c r="A4" s="59" t="s">
        <v>86</v>
      </c>
      <c r="B4" s="60" t="s">
        <v>9</v>
      </c>
    </row>
    <row r="5" spans="1:2" x14ac:dyDescent="0.2">
      <c r="A5" s="59" t="s">
        <v>87</v>
      </c>
      <c r="B5" s="60" t="s">
        <v>14</v>
      </c>
    </row>
    <row r="6" spans="1:2" x14ac:dyDescent="0.2">
      <c r="A6" s="59" t="s">
        <v>88</v>
      </c>
      <c r="B6" s="153" t="s">
        <v>15</v>
      </c>
    </row>
    <row r="7" spans="1:2" x14ac:dyDescent="0.2">
      <c r="A7" s="59" t="s">
        <v>89</v>
      </c>
      <c r="B7" s="60" t="s">
        <v>16</v>
      </c>
    </row>
    <row r="8" spans="1:2" x14ac:dyDescent="0.2">
      <c r="A8" s="59" t="s">
        <v>90</v>
      </c>
      <c r="B8" s="60" t="s">
        <v>25</v>
      </c>
    </row>
    <row r="9" spans="1:2" x14ac:dyDescent="0.2">
      <c r="A9" s="59" t="s">
        <v>91</v>
      </c>
      <c r="B9" s="60" t="s">
        <v>35</v>
      </c>
    </row>
    <row r="10" spans="1:2" x14ac:dyDescent="0.2">
      <c r="A10" s="59" t="s">
        <v>92</v>
      </c>
      <c r="B10" s="60" t="s">
        <v>42</v>
      </c>
    </row>
    <row r="11" spans="1:2" x14ac:dyDescent="0.2">
      <c r="A11" s="59" t="s">
        <v>93</v>
      </c>
      <c r="B11" s="60" t="s">
        <v>53</v>
      </c>
    </row>
    <row r="12" spans="1:2" x14ac:dyDescent="0.2">
      <c r="A12" s="59" t="s">
        <v>94</v>
      </c>
      <c r="B12" s="61" t="s">
        <v>95</v>
      </c>
    </row>
    <row r="13" spans="1:2" x14ac:dyDescent="0.2">
      <c r="A13" s="59" t="s">
        <v>96</v>
      </c>
      <c r="B13" s="61" t="s">
        <v>65</v>
      </c>
    </row>
    <row r="15" spans="1:2" x14ac:dyDescent="0.2">
      <c r="A15" s="151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4" customWidth="1"/>
    <col min="2" max="2" width="5.42578125" style="42" customWidth="1"/>
    <col min="3" max="15" width="4.85546875" style="34" customWidth="1"/>
    <col min="16" max="16" width="9.140625" style="34"/>
    <col min="17" max="17" width="12" style="11" customWidth="1"/>
    <col min="18" max="16384" width="9.140625" style="34"/>
  </cols>
  <sheetData>
    <row r="1" spans="1:23" s="11" customFormat="1" ht="12" customHeight="1" x14ac:dyDescent="0.2">
      <c r="A1" s="9" t="s">
        <v>53</v>
      </c>
      <c r="B1" s="9"/>
      <c r="C1" s="9"/>
      <c r="D1" s="9"/>
      <c r="E1" s="113"/>
      <c r="F1" s="9"/>
      <c r="G1" s="9"/>
      <c r="H1" s="9"/>
      <c r="I1" s="9"/>
      <c r="J1" s="9"/>
      <c r="K1" s="9"/>
      <c r="L1" s="9"/>
      <c r="M1" s="9"/>
      <c r="N1" s="9"/>
      <c r="O1" s="9"/>
      <c r="Q1" s="131" t="s">
        <v>132</v>
      </c>
    </row>
    <row r="2" spans="1:23" s="11" customFormat="1" ht="9" customHeight="1" x14ac:dyDescent="0.2">
      <c r="A2" s="11" t="s">
        <v>1</v>
      </c>
      <c r="B2" s="25"/>
      <c r="E2" s="114"/>
      <c r="O2" s="26" t="s">
        <v>149</v>
      </c>
    </row>
    <row r="3" spans="1:23" s="11" customFormat="1" ht="9.9499999999999993" customHeight="1" x14ac:dyDescent="0.2">
      <c r="A3" s="155"/>
      <c r="B3" s="156" t="s">
        <v>102</v>
      </c>
      <c r="C3" s="179" t="s">
        <v>104</v>
      </c>
      <c r="D3" s="179" t="s">
        <v>105</v>
      </c>
      <c r="E3" s="115" t="s">
        <v>106</v>
      </c>
      <c r="F3" s="179" t="s">
        <v>107</v>
      </c>
      <c r="G3" s="179" t="s">
        <v>108</v>
      </c>
      <c r="H3" s="179" t="s">
        <v>109</v>
      </c>
      <c r="I3" s="179" t="s">
        <v>110</v>
      </c>
      <c r="J3" s="179" t="s">
        <v>111</v>
      </c>
      <c r="K3" s="179" t="s">
        <v>112</v>
      </c>
      <c r="L3" s="179" t="s">
        <v>113</v>
      </c>
      <c r="M3" s="179" t="s">
        <v>114</v>
      </c>
      <c r="N3" s="154" t="s">
        <v>115</v>
      </c>
      <c r="O3" s="154" t="s">
        <v>103</v>
      </c>
    </row>
    <row r="4" spans="1:23" s="11" customFormat="1" ht="5.0999999999999996" customHeight="1" x14ac:dyDescent="0.2">
      <c r="A4" s="13"/>
      <c r="B4" s="25"/>
      <c r="C4" s="13"/>
      <c r="D4" s="13"/>
      <c r="E4" s="116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3" s="11" customFormat="1" ht="9" customHeight="1" x14ac:dyDescent="0.2">
      <c r="A5" s="1" t="s">
        <v>152</v>
      </c>
      <c r="B5" s="27">
        <v>2017</v>
      </c>
      <c r="C5" s="185">
        <v>105.33</v>
      </c>
      <c r="D5" s="185">
        <v>106.74</v>
      </c>
      <c r="E5" s="185">
        <v>104.63</v>
      </c>
      <c r="F5" s="185">
        <v>106.58</v>
      </c>
      <c r="G5" s="185">
        <v>104.39</v>
      </c>
      <c r="H5" s="185">
        <v>97.01</v>
      </c>
      <c r="I5" s="185">
        <v>97.77</v>
      </c>
      <c r="J5" s="185">
        <v>101.88</v>
      </c>
      <c r="K5" s="185">
        <v>103.94</v>
      </c>
      <c r="L5" s="185">
        <v>108.11</v>
      </c>
      <c r="M5" s="185">
        <v>114.17</v>
      </c>
      <c r="N5" s="185">
        <v>111.49</v>
      </c>
      <c r="O5" s="186">
        <v>105.5</v>
      </c>
      <c r="T5" s="65"/>
      <c r="U5" s="65"/>
      <c r="V5" s="65"/>
      <c r="W5" s="65"/>
    </row>
    <row r="6" spans="1:23" s="11" customFormat="1" ht="9" customHeight="1" x14ac:dyDescent="0.2">
      <c r="B6" s="25" t="s">
        <v>136</v>
      </c>
      <c r="C6" s="187">
        <v>104.25</v>
      </c>
      <c r="D6" s="187">
        <v>103.72</v>
      </c>
      <c r="E6" s="187">
        <v>105.04</v>
      </c>
      <c r="F6" s="187">
        <v>105.57</v>
      </c>
      <c r="G6" s="187">
        <v>107.83</v>
      </c>
      <c r="H6" s="187">
        <v>108.26</v>
      </c>
      <c r="I6" s="187">
        <v>105.11</v>
      </c>
      <c r="J6" s="187">
        <v>106.78</v>
      </c>
      <c r="K6" s="187">
        <v>109.14</v>
      </c>
      <c r="L6" s="187" t="s">
        <v>162</v>
      </c>
      <c r="M6" s="187" t="s">
        <v>162</v>
      </c>
      <c r="N6" s="187" t="s">
        <v>162</v>
      </c>
      <c r="O6" s="187"/>
      <c r="T6" s="65"/>
      <c r="U6" s="65"/>
      <c r="V6" s="65"/>
      <c r="W6" s="65"/>
    </row>
    <row r="7" spans="1:23" s="11" customFormat="1" ht="9" customHeight="1" x14ac:dyDescent="0.2">
      <c r="A7" s="12" t="s">
        <v>82</v>
      </c>
      <c r="B7" s="27">
        <v>2017</v>
      </c>
      <c r="C7" s="185">
        <v>113.99</v>
      </c>
      <c r="D7" s="185">
        <v>115.37</v>
      </c>
      <c r="E7" s="185">
        <v>111.21</v>
      </c>
      <c r="F7" s="185">
        <v>111.81</v>
      </c>
      <c r="G7" s="185">
        <v>107.01</v>
      </c>
      <c r="H7" s="185">
        <v>92.19</v>
      </c>
      <c r="I7" s="185">
        <v>93.32</v>
      </c>
      <c r="J7" s="185">
        <v>98.85</v>
      </c>
      <c r="K7" s="185">
        <v>103.3</v>
      </c>
      <c r="L7" s="185">
        <v>111.28</v>
      </c>
      <c r="M7" s="185">
        <v>119.47</v>
      </c>
      <c r="N7" s="185">
        <v>115.72</v>
      </c>
      <c r="O7" s="188">
        <v>108.29</v>
      </c>
      <c r="T7" s="65"/>
      <c r="U7" s="65"/>
      <c r="V7" s="65"/>
      <c r="W7" s="65"/>
    </row>
    <row r="8" spans="1:23" s="11" customFormat="1" ht="9" customHeight="1" x14ac:dyDescent="0.2">
      <c r="B8" s="25" t="s">
        <v>136</v>
      </c>
      <c r="C8" s="187">
        <v>107.41</v>
      </c>
      <c r="D8" s="187">
        <v>107.66</v>
      </c>
      <c r="E8" s="187">
        <v>108.25</v>
      </c>
      <c r="F8" s="187">
        <v>109.32</v>
      </c>
      <c r="G8" s="187">
        <v>113.09</v>
      </c>
      <c r="H8" s="187">
        <v>112.19</v>
      </c>
      <c r="I8" s="187">
        <v>107.18</v>
      </c>
      <c r="J8" s="187">
        <v>110.02</v>
      </c>
      <c r="K8" s="187">
        <v>113.25</v>
      </c>
      <c r="L8" s="187" t="s">
        <v>162</v>
      </c>
      <c r="M8" s="187" t="s">
        <v>162</v>
      </c>
      <c r="N8" s="187" t="s">
        <v>162</v>
      </c>
      <c r="O8" s="189"/>
      <c r="T8" s="65"/>
      <c r="U8" s="65"/>
      <c r="V8" s="65"/>
      <c r="W8" s="65"/>
    </row>
    <row r="9" spans="1:23" s="11" customFormat="1" ht="9" customHeight="1" x14ac:dyDescent="0.2">
      <c r="A9" s="33" t="s">
        <v>54</v>
      </c>
      <c r="B9" s="27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8"/>
      <c r="T9" s="65"/>
      <c r="U9" s="65"/>
      <c r="V9" s="65"/>
      <c r="W9" s="65"/>
    </row>
    <row r="10" spans="1:23" s="11" customFormat="1" ht="9" customHeight="1" x14ac:dyDescent="0.2">
      <c r="A10" s="11" t="s">
        <v>163</v>
      </c>
      <c r="B10" s="25">
        <v>2017</v>
      </c>
      <c r="C10" s="187">
        <v>213.18</v>
      </c>
      <c r="D10" s="187">
        <v>205.5</v>
      </c>
      <c r="E10" s="187">
        <v>206.43</v>
      </c>
      <c r="F10" s="187">
        <v>203.46</v>
      </c>
      <c r="G10" s="187">
        <v>156.71</v>
      </c>
      <c r="H10" s="187">
        <v>67.739999999999995</v>
      </c>
      <c r="I10" s="187">
        <v>51.64</v>
      </c>
      <c r="J10" s="187">
        <v>83.3</v>
      </c>
      <c r="K10" s="187">
        <v>96.93</v>
      </c>
      <c r="L10" s="187">
        <v>89.2</v>
      </c>
      <c r="M10" s="187">
        <v>84.45</v>
      </c>
      <c r="N10" s="187">
        <v>88.82</v>
      </c>
      <c r="O10" s="189">
        <v>123.32</v>
      </c>
      <c r="T10" s="65"/>
      <c r="U10" s="65"/>
      <c r="V10" s="65"/>
      <c r="W10" s="65"/>
    </row>
    <row r="11" spans="1:23" s="11" customFormat="1" ht="9" customHeight="1" x14ac:dyDescent="0.2">
      <c r="A11" s="12"/>
      <c r="B11" s="27" t="s">
        <v>136</v>
      </c>
      <c r="C11" s="185">
        <v>87.59</v>
      </c>
      <c r="D11" s="185">
        <v>87.21</v>
      </c>
      <c r="E11" s="185">
        <v>100.95</v>
      </c>
      <c r="F11" s="185">
        <v>102.79</v>
      </c>
      <c r="G11" s="185">
        <v>122.15</v>
      </c>
      <c r="H11" s="185">
        <v>153.06</v>
      </c>
      <c r="I11" s="185">
        <v>157.32</v>
      </c>
      <c r="J11" s="185">
        <v>173.42</v>
      </c>
      <c r="K11" s="185">
        <v>190.06</v>
      </c>
      <c r="L11" s="185">
        <v>175.99</v>
      </c>
      <c r="M11" s="185">
        <v>185.26</v>
      </c>
      <c r="N11" s="185">
        <v>176.51</v>
      </c>
      <c r="O11" s="188"/>
      <c r="T11" s="65"/>
      <c r="U11" s="65"/>
      <c r="V11" s="65"/>
      <c r="W11" s="65"/>
    </row>
    <row r="12" spans="1:23" s="11" customFormat="1" ht="9" customHeight="1" x14ac:dyDescent="0.2">
      <c r="A12" s="11" t="s">
        <v>164</v>
      </c>
      <c r="B12" s="25">
        <v>2017</v>
      </c>
      <c r="C12" s="187">
        <v>122.61</v>
      </c>
      <c r="D12" s="187">
        <v>120.78</v>
      </c>
      <c r="E12" s="187">
        <v>117.37</v>
      </c>
      <c r="F12" s="187">
        <v>119.7</v>
      </c>
      <c r="G12" s="187">
        <v>116.76</v>
      </c>
      <c r="H12" s="187">
        <v>89.33</v>
      </c>
      <c r="I12" s="187">
        <v>91.89</v>
      </c>
      <c r="J12" s="187">
        <v>99.36</v>
      </c>
      <c r="K12" s="187">
        <v>107.6</v>
      </c>
      <c r="L12" s="187">
        <v>120.05</v>
      </c>
      <c r="M12" s="187">
        <v>133.47</v>
      </c>
      <c r="N12" s="187">
        <v>130.31</v>
      </c>
      <c r="O12" s="189">
        <v>116.5</v>
      </c>
      <c r="T12" s="65"/>
      <c r="U12" s="65"/>
      <c r="V12" s="65"/>
      <c r="W12" s="65"/>
    </row>
    <row r="13" spans="1:23" s="11" customFormat="1" ht="9" customHeight="1" x14ac:dyDescent="0.2">
      <c r="A13" s="12"/>
      <c r="B13" s="27" t="s">
        <v>136</v>
      </c>
      <c r="C13" s="185">
        <v>117.31</v>
      </c>
      <c r="D13" s="185">
        <v>115.05</v>
      </c>
      <c r="E13" s="185">
        <v>115.19</v>
      </c>
      <c r="F13" s="185">
        <v>116.24</v>
      </c>
      <c r="G13" s="185">
        <v>120.67</v>
      </c>
      <c r="H13" s="185">
        <v>116.07</v>
      </c>
      <c r="I13" s="185">
        <v>110.1</v>
      </c>
      <c r="J13" s="185">
        <v>127.59</v>
      </c>
      <c r="K13" s="185">
        <v>122.8</v>
      </c>
      <c r="L13" s="185">
        <v>95.35</v>
      </c>
      <c r="M13" s="185">
        <v>118.36</v>
      </c>
      <c r="N13" s="185">
        <v>119.67</v>
      </c>
      <c r="O13" s="188"/>
      <c r="R13" s="80"/>
      <c r="T13" s="65"/>
      <c r="U13" s="65"/>
      <c r="V13" s="65"/>
      <c r="W13" s="65"/>
    </row>
    <row r="14" spans="1:23" s="11" customFormat="1" ht="9" customHeight="1" x14ac:dyDescent="0.2">
      <c r="A14" s="11" t="s">
        <v>165</v>
      </c>
      <c r="B14" s="25">
        <v>2017</v>
      </c>
      <c r="C14" s="187">
        <v>110.54</v>
      </c>
      <c r="D14" s="187">
        <v>113.77</v>
      </c>
      <c r="E14" s="187">
        <v>102.9</v>
      </c>
      <c r="F14" s="187">
        <v>101.49</v>
      </c>
      <c r="G14" s="187">
        <v>88.7</v>
      </c>
      <c r="H14" s="187">
        <v>88.58</v>
      </c>
      <c r="I14" s="187">
        <v>94.5</v>
      </c>
      <c r="J14" s="187">
        <v>100.33</v>
      </c>
      <c r="K14" s="187">
        <v>103.61</v>
      </c>
      <c r="L14" s="187">
        <v>101.59</v>
      </c>
      <c r="M14" s="187">
        <v>101.09</v>
      </c>
      <c r="N14" s="187">
        <v>102.97</v>
      </c>
      <c r="O14" s="189">
        <v>100.9</v>
      </c>
      <c r="T14" s="65"/>
      <c r="U14" s="65"/>
      <c r="V14" s="65"/>
      <c r="W14" s="65"/>
    </row>
    <row r="15" spans="1:23" s="11" customFormat="1" ht="9" customHeight="1" x14ac:dyDescent="0.2">
      <c r="A15" s="12"/>
      <c r="B15" s="27" t="s">
        <v>136</v>
      </c>
      <c r="C15" s="185">
        <v>97.94</v>
      </c>
      <c r="D15" s="185">
        <v>105.83</v>
      </c>
      <c r="E15" s="185">
        <v>101.19</v>
      </c>
      <c r="F15" s="185">
        <v>108.31</v>
      </c>
      <c r="G15" s="185">
        <v>117.43</v>
      </c>
      <c r="H15" s="185">
        <v>120.73</v>
      </c>
      <c r="I15" s="185">
        <v>122.97</v>
      </c>
      <c r="J15" s="185">
        <v>102.93</v>
      </c>
      <c r="K15" s="185">
        <v>111.61</v>
      </c>
      <c r="L15" s="185">
        <v>116.02</v>
      </c>
      <c r="M15" s="185">
        <v>121.19</v>
      </c>
      <c r="N15" s="185">
        <v>123.04</v>
      </c>
      <c r="O15" s="188"/>
      <c r="T15" s="65"/>
      <c r="U15" s="65"/>
      <c r="V15" s="65"/>
      <c r="W15" s="65"/>
    </row>
    <row r="16" spans="1:23" s="11" customFormat="1" ht="9" customHeight="1" x14ac:dyDescent="0.2">
      <c r="A16" s="178" t="s">
        <v>153</v>
      </c>
      <c r="B16" s="25">
        <v>2017</v>
      </c>
      <c r="C16" s="187">
        <v>100.85</v>
      </c>
      <c r="D16" s="187">
        <v>99.38</v>
      </c>
      <c r="E16" s="187">
        <v>99.3</v>
      </c>
      <c r="F16" s="187">
        <v>98.66</v>
      </c>
      <c r="G16" s="187">
        <v>98.27</v>
      </c>
      <c r="H16" s="187">
        <v>99.64</v>
      </c>
      <c r="I16" s="187">
        <v>97.32</v>
      </c>
      <c r="J16" s="187">
        <v>99.48</v>
      </c>
      <c r="K16" s="187">
        <v>97.78</v>
      </c>
      <c r="L16" s="187">
        <v>106.13</v>
      </c>
      <c r="M16" s="187">
        <v>109.59</v>
      </c>
      <c r="N16" s="187">
        <v>103.52</v>
      </c>
      <c r="O16" s="189">
        <v>100.73</v>
      </c>
      <c r="T16" s="65"/>
      <c r="U16" s="65"/>
      <c r="V16" s="65"/>
      <c r="W16" s="65"/>
    </row>
    <row r="17" spans="1:23" s="11" customFormat="1" ht="9" customHeight="1" x14ac:dyDescent="0.2">
      <c r="A17" s="12"/>
      <c r="B17" s="27" t="s">
        <v>136</v>
      </c>
      <c r="C17" s="185">
        <v>100.16</v>
      </c>
      <c r="D17" s="185">
        <v>98.84</v>
      </c>
      <c r="E17" s="185">
        <v>102.51</v>
      </c>
      <c r="F17" s="185">
        <v>101.32</v>
      </c>
      <c r="G17" s="185">
        <v>101.12</v>
      </c>
      <c r="H17" s="185">
        <v>98.56</v>
      </c>
      <c r="I17" s="185">
        <v>92.11</v>
      </c>
      <c r="J17" s="185">
        <v>93.07</v>
      </c>
      <c r="K17" s="185">
        <v>94.62</v>
      </c>
      <c r="L17" s="185" t="s">
        <v>162</v>
      </c>
      <c r="M17" s="185" t="s">
        <v>162</v>
      </c>
      <c r="N17" s="185" t="s">
        <v>162</v>
      </c>
      <c r="O17" s="185"/>
      <c r="T17" s="65"/>
      <c r="U17" s="65"/>
      <c r="V17" s="65"/>
      <c r="W17" s="65"/>
    </row>
    <row r="18" spans="1:23" s="11" customFormat="1" ht="9" customHeight="1" x14ac:dyDescent="0.2">
      <c r="A18" s="178" t="s">
        <v>154</v>
      </c>
      <c r="B18" s="25">
        <v>2017</v>
      </c>
      <c r="C18" s="187">
        <v>97.74</v>
      </c>
      <c r="D18" s="187">
        <v>98.31</v>
      </c>
      <c r="E18" s="187">
        <v>99.36</v>
      </c>
      <c r="F18" s="187">
        <v>98.78</v>
      </c>
      <c r="G18" s="187">
        <v>98.76</v>
      </c>
      <c r="H18" s="187">
        <v>99.2</v>
      </c>
      <c r="I18" s="187">
        <v>99.2</v>
      </c>
      <c r="J18" s="187">
        <v>98.55</v>
      </c>
      <c r="K18" s="187">
        <v>98.29</v>
      </c>
      <c r="L18" s="187">
        <v>98.64</v>
      </c>
      <c r="M18" s="187">
        <v>98.65</v>
      </c>
      <c r="N18" s="187">
        <v>100.35</v>
      </c>
      <c r="O18" s="189">
        <v>98.82</v>
      </c>
      <c r="T18" s="65"/>
      <c r="U18" s="65"/>
      <c r="V18" s="65"/>
      <c r="W18" s="65"/>
    </row>
    <row r="19" spans="1:23" s="11" customFormat="1" ht="9" customHeight="1" x14ac:dyDescent="0.2">
      <c r="A19" s="12"/>
      <c r="B19" s="27" t="s">
        <v>136</v>
      </c>
      <c r="C19" s="185">
        <v>101.15</v>
      </c>
      <c r="D19" s="185">
        <v>101.55</v>
      </c>
      <c r="E19" s="185">
        <v>102.76</v>
      </c>
      <c r="F19" s="185">
        <v>102.04</v>
      </c>
      <c r="G19" s="185">
        <v>100.99</v>
      </c>
      <c r="H19" s="185">
        <v>100.27</v>
      </c>
      <c r="I19" s="185">
        <v>100.41</v>
      </c>
      <c r="J19" s="185">
        <v>100.43</v>
      </c>
      <c r="K19" s="185">
        <v>100.53</v>
      </c>
      <c r="L19" s="185" t="s">
        <v>162</v>
      </c>
      <c r="M19" s="185" t="s">
        <v>162</v>
      </c>
      <c r="N19" s="185" t="s">
        <v>162</v>
      </c>
      <c r="O19" s="188"/>
      <c r="T19" s="65"/>
      <c r="U19" s="65"/>
      <c r="V19" s="65"/>
      <c r="W19" s="65"/>
    </row>
    <row r="20" spans="1:23" s="11" customFormat="1" ht="9" customHeight="1" x14ac:dyDescent="0.2">
      <c r="A20" s="11" t="s">
        <v>166</v>
      </c>
      <c r="B20" s="25">
        <v>2017</v>
      </c>
      <c r="C20" s="187">
        <v>113.12</v>
      </c>
      <c r="D20" s="187">
        <v>122.08</v>
      </c>
      <c r="E20" s="187">
        <v>122.88</v>
      </c>
      <c r="F20" s="187">
        <v>123.52</v>
      </c>
      <c r="G20" s="187">
        <v>119.87</v>
      </c>
      <c r="H20" s="187">
        <v>121.34</v>
      </c>
      <c r="I20" s="187">
        <v>119.91</v>
      </c>
      <c r="J20" s="187">
        <v>118.33</v>
      </c>
      <c r="K20" s="187">
        <v>121.55</v>
      </c>
      <c r="L20" s="187">
        <v>119.34</v>
      </c>
      <c r="M20" s="187">
        <v>114.24</v>
      </c>
      <c r="N20" s="187">
        <v>111.69</v>
      </c>
      <c r="O20" s="189">
        <v>118.36</v>
      </c>
      <c r="T20" s="65"/>
      <c r="U20" s="65"/>
      <c r="V20" s="65"/>
      <c r="W20" s="65"/>
    </row>
    <row r="21" spans="1:23" s="11" customFormat="1" ht="9" customHeight="1" x14ac:dyDescent="0.2">
      <c r="A21" s="12"/>
      <c r="B21" s="27" t="s">
        <v>136</v>
      </c>
      <c r="C21" s="185">
        <v>115.84</v>
      </c>
      <c r="D21" s="185">
        <v>111.3</v>
      </c>
      <c r="E21" s="185">
        <v>120.19</v>
      </c>
      <c r="F21" s="185">
        <v>113.94</v>
      </c>
      <c r="G21" s="185">
        <v>109.85</v>
      </c>
      <c r="H21" s="185">
        <v>94.39</v>
      </c>
      <c r="I21" s="185">
        <v>86.83</v>
      </c>
      <c r="J21" s="185">
        <v>85.71</v>
      </c>
      <c r="K21" s="185">
        <v>85.49</v>
      </c>
      <c r="L21" s="185">
        <v>85.56</v>
      </c>
      <c r="M21" s="185">
        <v>91.89</v>
      </c>
      <c r="N21" s="185">
        <v>91.44</v>
      </c>
      <c r="O21" s="188"/>
      <c r="T21" s="65"/>
      <c r="U21" s="65"/>
      <c r="V21" s="65"/>
      <c r="W21" s="65"/>
    </row>
    <row r="22" spans="1:23" s="11" customFormat="1" ht="9" customHeight="1" x14ac:dyDescent="0.2">
      <c r="A22" s="11" t="s">
        <v>167</v>
      </c>
      <c r="B22" s="25">
        <v>2017</v>
      </c>
      <c r="C22" s="187">
        <v>113.8</v>
      </c>
      <c r="D22" s="187">
        <v>116.12</v>
      </c>
      <c r="E22" s="187">
        <v>109.12</v>
      </c>
      <c r="F22" s="187">
        <v>107.27</v>
      </c>
      <c r="G22" s="187">
        <v>96.13</v>
      </c>
      <c r="H22" s="187">
        <v>93.2</v>
      </c>
      <c r="I22" s="187">
        <v>95.29</v>
      </c>
      <c r="J22" s="187">
        <v>101.58</v>
      </c>
      <c r="K22" s="187">
        <v>98.91</v>
      </c>
      <c r="L22" s="187">
        <v>111.64</v>
      </c>
      <c r="M22" s="187">
        <v>105.31</v>
      </c>
      <c r="N22" s="187">
        <v>109.02</v>
      </c>
      <c r="O22" s="189">
        <v>103.92</v>
      </c>
      <c r="T22" s="65"/>
      <c r="U22" s="65"/>
      <c r="V22" s="65"/>
      <c r="W22" s="65"/>
    </row>
    <row r="23" spans="1:23" s="11" customFormat="1" ht="9" customHeight="1" x14ac:dyDescent="0.2">
      <c r="A23" s="12"/>
      <c r="B23" s="27" t="s">
        <v>136</v>
      </c>
      <c r="C23" s="185">
        <v>115.81</v>
      </c>
      <c r="D23" s="185">
        <v>114.39</v>
      </c>
      <c r="E23" s="185">
        <v>114.92</v>
      </c>
      <c r="F23" s="185">
        <v>106.08</v>
      </c>
      <c r="G23" s="185">
        <v>103.64</v>
      </c>
      <c r="H23" s="185">
        <v>99.41</v>
      </c>
      <c r="I23" s="185">
        <v>97.78</v>
      </c>
      <c r="J23" s="185">
        <v>102.73</v>
      </c>
      <c r="K23" s="185">
        <v>103.12</v>
      </c>
      <c r="L23" s="185">
        <v>109.64</v>
      </c>
      <c r="M23" s="185">
        <v>110.16</v>
      </c>
      <c r="N23" s="185">
        <v>110.08</v>
      </c>
      <c r="O23" s="188"/>
      <c r="T23" s="65"/>
      <c r="U23" s="65"/>
      <c r="V23" s="65"/>
      <c r="W23" s="65"/>
    </row>
    <row r="24" spans="1:23" s="11" customFormat="1" ht="9" customHeight="1" x14ac:dyDescent="0.2">
      <c r="A24" s="2" t="s">
        <v>83</v>
      </c>
      <c r="B24" s="25">
        <v>2017</v>
      </c>
      <c r="C24" s="187">
        <v>94.54</v>
      </c>
      <c r="D24" s="187">
        <v>95.38</v>
      </c>
      <c r="E24" s="187">
        <v>97.65</v>
      </c>
      <c r="F24" s="187">
        <v>100.82</v>
      </c>
      <c r="G24" s="187">
        <v>101.23</v>
      </c>
      <c r="H24" s="187">
        <v>102.67</v>
      </c>
      <c r="I24" s="187">
        <v>103.61</v>
      </c>
      <c r="J24" s="187">
        <v>106.49</v>
      </c>
      <c r="K24" s="187">
        <v>105.1</v>
      </c>
      <c r="L24" s="187">
        <v>102</v>
      </c>
      <c r="M24" s="187">
        <v>102.67</v>
      </c>
      <c r="N24" s="187">
        <v>104.48</v>
      </c>
      <c r="O24" s="189">
        <v>101.45</v>
      </c>
      <c r="T24" s="65"/>
      <c r="U24" s="65"/>
      <c r="V24" s="65"/>
      <c r="W24" s="65"/>
    </row>
    <row r="25" spans="1:23" s="11" customFormat="1" ht="9" customHeight="1" x14ac:dyDescent="0.2">
      <c r="A25" s="12"/>
      <c r="B25" s="27" t="s">
        <v>136</v>
      </c>
      <c r="C25" s="185">
        <v>100.32</v>
      </c>
      <c r="D25" s="185">
        <v>98.53</v>
      </c>
      <c r="E25" s="185">
        <v>101.64</v>
      </c>
      <c r="F25" s="185">
        <v>101.44</v>
      </c>
      <c r="G25" s="185">
        <v>101.49</v>
      </c>
      <c r="H25" s="185">
        <v>103.64</v>
      </c>
      <c r="I25" s="185">
        <v>102.39</v>
      </c>
      <c r="J25" s="185">
        <v>101.85</v>
      </c>
      <c r="K25" s="185">
        <v>101.66</v>
      </c>
      <c r="L25" s="185">
        <v>100.9</v>
      </c>
      <c r="M25" s="185">
        <v>97.85</v>
      </c>
      <c r="N25" s="185" t="s">
        <v>162</v>
      </c>
      <c r="O25" s="188"/>
      <c r="T25" s="65"/>
      <c r="U25" s="65"/>
      <c r="V25" s="65"/>
      <c r="W25" s="65"/>
    </row>
    <row r="26" spans="1:23" s="11" customFormat="1" ht="9" customHeight="1" x14ac:dyDescent="0.2">
      <c r="A26" s="26" t="s">
        <v>54</v>
      </c>
      <c r="B26" s="25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9"/>
      <c r="T26" s="65"/>
      <c r="U26" s="65"/>
      <c r="V26" s="65"/>
      <c r="W26" s="65"/>
    </row>
    <row r="27" spans="1:23" s="11" customFormat="1" ht="9" customHeight="1" x14ac:dyDescent="0.2">
      <c r="A27" s="12" t="s">
        <v>168</v>
      </c>
      <c r="B27" s="27">
        <v>2017</v>
      </c>
      <c r="C27" s="185">
        <v>99.66</v>
      </c>
      <c r="D27" s="185">
        <v>100.02</v>
      </c>
      <c r="E27" s="185">
        <v>100.88</v>
      </c>
      <c r="F27" s="185">
        <v>101.26</v>
      </c>
      <c r="G27" s="185">
        <v>101.13</v>
      </c>
      <c r="H27" s="185">
        <v>100.81</v>
      </c>
      <c r="I27" s="185">
        <v>100.16</v>
      </c>
      <c r="J27" s="185">
        <v>100.22</v>
      </c>
      <c r="K27" s="185">
        <v>100.27</v>
      </c>
      <c r="L27" s="185">
        <v>101.21</v>
      </c>
      <c r="M27" s="185">
        <v>100.73</v>
      </c>
      <c r="N27" s="185">
        <v>102.04</v>
      </c>
      <c r="O27" s="188">
        <v>100.7</v>
      </c>
      <c r="T27" s="65"/>
      <c r="U27" s="65"/>
      <c r="V27" s="65"/>
      <c r="W27" s="65"/>
    </row>
    <row r="28" spans="1:23" s="11" customFormat="1" ht="9" customHeight="1" x14ac:dyDescent="0.2">
      <c r="B28" s="25" t="s">
        <v>136</v>
      </c>
      <c r="C28" s="187">
        <v>103.85</v>
      </c>
      <c r="D28" s="187">
        <v>104.28</v>
      </c>
      <c r="E28" s="187">
        <v>105.07</v>
      </c>
      <c r="F28" s="187">
        <v>105.25</v>
      </c>
      <c r="G28" s="187">
        <v>104.51</v>
      </c>
      <c r="H28" s="187">
        <v>104.77</v>
      </c>
      <c r="I28" s="187">
        <v>104.46</v>
      </c>
      <c r="J28" s="187">
        <v>104.53</v>
      </c>
      <c r="K28" s="187">
        <v>104.7</v>
      </c>
      <c r="L28" s="187">
        <v>104.78</v>
      </c>
      <c r="M28" s="187">
        <v>105.02</v>
      </c>
      <c r="N28" s="187">
        <v>105.3</v>
      </c>
      <c r="O28" s="189"/>
      <c r="T28" s="65"/>
      <c r="U28" s="65"/>
      <c r="V28" s="65"/>
      <c r="W28" s="65"/>
    </row>
    <row r="29" spans="1:23" s="11" customFormat="1" ht="9" customHeight="1" x14ac:dyDescent="0.2">
      <c r="A29" s="12" t="s">
        <v>169</v>
      </c>
      <c r="B29" s="27">
        <v>2017</v>
      </c>
      <c r="C29" s="185">
        <v>97.66</v>
      </c>
      <c r="D29" s="185">
        <v>98.23</v>
      </c>
      <c r="E29" s="185">
        <v>106.01</v>
      </c>
      <c r="F29" s="185">
        <v>115.87</v>
      </c>
      <c r="G29" s="185">
        <v>116.96</v>
      </c>
      <c r="H29" s="185">
        <v>122.49</v>
      </c>
      <c r="I29" s="185">
        <v>126.53</v>
      </c>
      <c r="J29" s="185">
        <v>128</v>
      </c>
      <c r="K29" s="185">
        <v>120.27</v>
      </c>
      <c r="L29" s="185">
        <v>103.6</v>
      </c>
      <c r="M29" s="185">
        <v>92.96</v>
      </c>
      <c r="N29" s="185">
        <v>94.76</v>
      </c>
      <c r="O29" s="188">
        <v>111.23</v>
      </c>
      <c r="T29" s="65"/>
      <c r="U29" s="65"/>
      <c r="V29" s="65"/>
      <c r="W29" s="65"/>
    </row>
    <row r="30" spans="1:23" s="11" customFormat="1" ht="9" customHeight="1" x14ac:dyDescent="0.2">
      <c r="B30" s="25" t="s">
        <v>136</v>
      </c>
      <c r="C30" s="187">
        <v>92.37</v>
      </c>
      <c r="D30" s="187">
        <v>94.91</v>
      </c>
      <c r="E30" s="187">
        <v>105.69</v>
      </c>
      <c r="F30" s="187">
        <v>107.05</v>
      </c>
      <c r="G30" s="187">
        <v>107.39</v>
      </c>
      <c r="H30" s="187">
        <v>112.42</v>
      </c>
      <c r="I30" s="187">
        <v>113.69</v>
      </c>
      <c r="J30" s="187">
        <v>113.73</v>
      </c>
      <c r="K30" s="187">
        <v>111.37</v>
      </c>
      <c r="L30" s="187">
        <v>102.93</v>
      </c>
      <c r="M30" s="187">
        <v>96.25</v>
      </c>
      <c r="N30" s="187">
        <v>94.93</v>
      </c>
      <c r="O30" s="189"/>
      <c r="T30" s="65"/>
      <c r="U30" s="65"/>
      <c r="V30" s="65"/>
      <c r="W30" s="65"/>
    </row>
    <row r="31" spans="1:23" s="11" customFormat="1" ht="9" customHeight="1" x14ac:dyDescent="0.2">
      <c r="A31" s="12" t="s">
        <v>170</v>
      </c>
      <c r="B31" s="27">
        <v>2017</v>
      </c>
      <c r="C31" s="185">
        <v>98.04</v>
      </c>
      <c r="D31" s="185">
        <v>93.22</v>
      </c>
      <c r="E31" s="185">
        <v>93.3</v>
      </c>
      <c r="F31" s="185">
        <v>95.91</v>
      </c>
      <c r="G31" s="185">
        <v>94.91</v>
      </c>
      <c r="H31" s="185">
        <v>95.97</v>
      </c>
      <c r="I31" s="185">
        <v>95.88</v>
      </c>
      <c r="J31" s="185">
        <v>97.33</v>
      </c>
      <c r="K31" s="185">
        <v>112.44</v>
      </c>
      <c r="L31" s="185">
        <v>109.61</v>
      </c>
      <c r="M31" s="185">
        <v>110.95</v>
      </c>
      <c r="N31" s="185">
        <v>116.45</v>
      </c>
      <c r="O31" s="188">
        <v>101.98</v>
      </c>
      <c r="T31" s="65"/>
      <c r="U31" s="65"/>
      <c r="V31" s="65"/>
      <c r="W31" s="65"/>
    </row>
    <row r="32" spans="1:23" s="11" customFormat="1" ht="9" customHeight="1" x14ac:dyDescent="0.2">
      <c r="B32" s="25" t="s">
        <v>136</v>
      </c>
      <c r="C32" s="187">
        <v>112.87</v>
      </c>
      <c r="D32" s="187">
        <v>109.73</v>
      </c>
      <c r="E32" s="187">
        <v>112.93</v>
      </c>
      <c r="F32" s="187">
        <v>111.64</v>
      </c>
      <c r="G32" s="187">
        <v>108.86</v>
      </c>
      <c r="H32" s="187">
        <v>106.62</v>
      </c>
      <c r="I32" s="187">
        <v>103.88</v>
      </c>
      <c r="J32" s="187">
        <v>106.73</v>
      </c>
      <c r="K32" s="187">
        <v>112.43</v>
      </c>
      <c r="L32" s="187">
        <v>116.27</v>
      </c>
      <c r="M32" s="187">
        <v>118.25</v>
      </c>
      <c r="N32" s="187">
        <v>123.89</v>
      </c>
      <c r="O32" s="189"/>
      <c r="T32" s="65"/>
      <c r="U32" s="65"/>
      <c r="V32" s="65"/>
      <c r="W32" s="65"/>
    </row>
    <row r="33" spans="1:23" s="11" customFormat="1" ht="9" customHeight="1" x14ac:dyDescent="0.2">
      <c r="A33" s="12" t="s">
        <v>171</v>
      </c>
      <c r="B33" s="27">
        <v>2017</v>
      </c>
      <c r="C33" s="185">
        <v>85.38</v>
      </c>
      <c r="D33" s="185">
        <v>88.64</v>
      </c>
      <c r="E33" s="185">
        <v>86.58</v>
      </c>
      <c r="F33" s="185">
        <v>87.82</v>
      </c>
      <c r="G33" s="185">
        <v>91.49</v>
      </c>
      <c r="H33" s="185">
        <v>93.74</v>
      </c>
      <c r="I33" s="185">
        <v>93.73</v>
      </c>
      <c r="J33" s="185">
        <v>93.81</v>
      </c>
      <c r="K33" s="185">
        <v>92.02</v>
      </c>
      <c r="L33" s="185">
        <v>86.65</v>
      </c>
      <c r="M33" s="185">
        <v>90.67</v>
      </c>
      <c r="N33" s="185">
        <v>91.76</v>
      </c>
      <c r="O33" s="188">
        <v>90.27</v>
      </c>
      <c r="T33" s="65"/>
      <c r="U33" s="65"/>
      <c r="V33" s="65"/>
      <c r="W33" s="65"/>
    </row>
    <row r="34" spans="1:23" s="11" customFormat="1" ht="9" customHeight="1" x14ac:dyDescent="0.2">
      <c r="B34" s="25" t="s">
        <v>136</v>
      </c>
      <c r="C34" s="187">
        <v>88.04</v>
      </c>
      <c r="D34" s="187">
        <v>87.74</v>
      </c>
      <c r="E34" s="187">
        <v>88.05</v>
      </c>
      <c r="F34" s="187">
        <v>87.07</v>
      </c>
      <c r="G34" s="187">
        <v>91.37</v>
      </c>
      <c r="H34" s="187">
        <v>95.93</v>
      </c>
      <c r="I34" s="187">
        <v>92.72</v>
      </c>
      <c r="J34" s="187">
        <v>92.55</v>
      </c>
      <c r="K34" s="187">
        <v>91.67</v>
      </c>
      <c r="L34" s="187">
        <v>88.67</v>
      </c>
      <c r="M34" s="187">
        <v>83.29</v>
      </c>
      <c r="N34" s="187">
        <v>84.43</v>
      </c>
      <c r="O34" s="189"/>
      <c r="T34" s="65"/>
      <c r="U34" s="65"/>
      <c r="V34" s="65"/>
      <c r="W34" s="65"/>
    </row>
    <row r="35" spans="1:23" ht="9" customHeight="1" x14ac:dyDescent="0.15">
      <c r="A35" s="1" t="s">
        <v>172</v>
      </c>
      <c r="B35" s="27">
        <v>2017</v>
      </c>
      <c r="C35" s="185">
        <v>97.46</v>
      </c>
      <c r="D35" s="185">
        <v>97.5</v>
      </c>
      <c r="E35" s="185">
        <v>98.61</v>
      </c>
      <c r="F35" s="185">
        <v>99.09</v>
      </c>
      <c r="G35" s="185">
        <v>98.5</v>
      </c>
      <c r="H35" s="185">
        <v>98.81</v>
      </c>
      <c r="I35" s="185">
        <v>97.87</v>
      </c>
      <c r="J35" s="185">
        <v>104.57</v>
      </c>
      <c r="K35" s="185">
        <v>106.95</v>
      </c>
      <c r="L35" s="185">
        <v>107.35</v>
      </c>
      <c r="M35" s="185">
        <v>109.33</v>
      </c>
      <c r="N35" s="185">
        <v>109.49</v>
      </c>
      <c r="O35" s="186">
        <v>101.92</v>
      </c>
      <c r="T35" s="65"/>
      <c r="U35" s="65"/>
      <c r="V35" s="65"/>
      <c r="W35" s="65"/>
    </row>
    <row r="36" spans="1:23" ht="9" customHeight="1" x14ac:dyDescent="0.15">
      <c r="A36" s="11"/>
      <c r="B36" s="25" t="s">
        <v>136</v>
      </c>
      <c r="C36" s="187">
        <v>107.61</v>
      </c>
      <c r="D36" s="187">
        <v>107.68</v>
      </c>
      <c r="E36" s="187">
        <v>101.98</v>
      </c>
      <c r="F36" s="187">
        <v>106.43</v>
      </c>
      <c r="G36" s="187">
        <v>103.87</v>
      </c>
      <c r="H36" s="187">
        <v>104.12</v>
      </c>
      <c r="I36" s="187">
        <v>103.48</v>
      </c>
      <c r="J36" s="187">
        <v>101.72</v>
      </c>
      <c r="K36" s="187">
        <v>102.36</v>
      </c>
      <c r="L36" s="187">
        <v>105.24</v>
      </c>
      <c r="M36" s="187">
        <v>107.59</v>
      </c>
      <c r="N36" s="187" t="s">
        <v>162</v>
      </c>
      <c r="O36" s="189"/>
      <c r="T36" s="65"/>
      <c r="U36" s="65"/>
      <c r="V36" s="65"/>
      <c r="W36" s="65"/>
    </row>
    <row r="37" spans="1:23" ht="9" customHeight="1" x14ac:dyDescent="0.15">
      <c r="A37" s="12" t="s">
        <v>173</v>
      </c>
      <c r="B37" s="27">
        <v>2017</v>
      </c>
      <c r="C37" s="185">
        <v>93.76</v>
      </c>
      <c r="D37" s="185">
        <v>91.54</v>
      </c>
      <c r="E37" s="185">
        <v>100.94</v>
      </c>
      <c r="F37" s="185">
        <v>104.37</v>
      </c>
      <c r="G37" s="185">
        <v>90.7</v>
      </c>
      <c r="H37" s="185">
        <v>87.39</v>
      </c>
      <c r="I37" s="185">
        <v>89.35</v>
      </c>
      <c r="J37" s="185">
        <v>101.72</v>
      </c>
      <c r="K37" s="185">
        <v>104.93</v>
      </c>
      <c r="L37" s="185">
        <v>121.3</v>
      </c>
      <c r="M37" s="185">
        <v>138.78</v>
      </c>
      <c r="N37" s="185">
        <v>139.84</v>
      </c>
      <c r="O37" s="188">
        <v>106.68</v>
      </c>
      <c r="T37" s="65"/>
      <c r="U37" s="65"/>
      <c r="V37" s="65"/>
      <c r="W37" s="65"/>
    </row>
    <row r="38" spans="1:23" ht="9" customHeight="1" x14ac:dyDescent="0.15">
      <c r="A38" s="11"/>
      <c r="B38" s="25" t="s">
        <v>136</v>
      </c>
      <c r="C38" s="187">
        <v>132.82</v>
      </c>
      <c r="D38" s="187">
        <v>104.88</v>
      </c>
      <c r="E38" s="187">
        <v>123.09</v>
      </c>
      <c r="F38" s="187">
        <v>105.56</v>
      </c>
      <c r="G38" s="187">
        <v>102.64</v>
      </c>
      <c r="H38" s="187">
        <v>98.36</v>
      </c>
      <c r="I38" s="187">
        <v>95.51</v>
      </c>
      <c r="J38" s="187">
        <v>93.43</v>
      </c>
      <c r="K38" s="187">
        <v>98.77</v>
      </c>
      <c r="L38" s="187">
        <v>104.63</v>
      </c>
      <c r="M38" s="187">
        <v>98.58</v>
      </c>
      <c r="N38" s="187">
        <v>106.46</v>
      </c>
      <c r="O38" s="189"/>
      <c r="T38" s="65"/>
      <c r="U38" s="65"/>
      <c r="V38" s="65"/>
      <c r="W38" s="65"/>
    </row>
    <row r="39" spans="1:23" ht="5.0999999999999996" customHeight="1" thickBot="1" x14ac:dyDescent="0.2">
      <c r="A39" s="17"/>
      <c r="B39" s="62"/>
      <c r="C39" s="81"/>
      <c r="D39" s="81"/>
      <c r="E39" s="117"/>
      <c r="F39" s="81"/>
      <c r="G39" s="130"/>
      <c r="H39" s="130"/>
      <c r="I39" s="130"/>
      <c r="J39" s="81"/>
      <c r="K39" s="49"/>
      <c r="L39" s="81"/>
      <c r="M39" s="49"/>
      <c r="N39" s="49"/>
      <c r="O39" s="49"/>
    </row>
    <row r="40" spans="1:23" ht="9" customHeight="1" thickTop="1" x14ac:dyDescent="0.15">
      <c r="A40" s="190" t="s">
        <v>155</v>
      </c>
      <c r="B40" s="36"/>
      <c r="C40" s="35"/>
      <c r="E40" s="168"/>
      <c r="F40" s="36"/>
      <c r="Q40" s="101"/>
    </row>
    <row r="41" spans="1:23" ht="9" customHeight="1" x14ac:dyDescent="0.15">
      <c r="I41" s="40"/>
      <c r="J41" s="40"/>
    </row>
    <row r="42" spans="1:23" ht="9" customHeight="1" x14ac:dyDescent="0.15">
      <c r="I42" s="40"/>
      <c r="J42" s="40"/>
    </row>
    <row r="43" spans="1:23" ht="9" customHeight="1" x14ac:dyDescent="0.15">
      <c r="I43" s="40"/>
      <c r="J43" s="40"/>
    </row>
    <row r="44" spans="1:23" ht="9" customHeight="1" x14ac:dyDescent="0.15">
      <c r="I44" s="40"/>
      <c r="J44" s="40"/>
    </row>
    <row r="45" spans="1:23" ht="9" customHeight="1" x14ac:dyDescent="0.15">
      <c r="I45" s="40"/>
      <c r="J45" s="40"/>
    </row>
    <row r="46" spans="1:23" ht="9" customHeight="1" x14ac:dyDescent="0.15">
      <c r="I46" s="40"/>
      <c r="J46" s="40"/>
    </row>
    <row r="47" spans="1:23" ht="9" customHeight="1" x14ac:dyDescent="0.15">
      <c r="I47" s="40"/>
      <c r="J47" s="40"/>
    </row>
    <row r="48" spans="1:23" ht="9" customHeight="1" x14ac:dyDescent="0.15">
      <c r="I48" s="40"/>
      <c r="J48" s="40"/>
    </row>
    <row r="49" spans="9:10" ht="9" customHeight="1" x14ac:dyDescent="0.15">
      <c r="I49" s="40"/>
      <c r="J49" s="40"/>
    </row>
    <row r="50" spans="9:10" ht="9" customHeight="1" x14ac:dyDescent="0.15">
      <c r="I50" s="40"/>
      <c r="J50" s="40"/>
    </row>
    <row r="51" spans="9:10" ht="9" customHeight="1" x14ac:dyDescent="0.15">
      <c r="I51" s="40"/>
      <c r="J51" s="40"/>
    </row>
    <row r="52" spans="9:10" ht="9" customHeight="1" x14ac:dyDescent="0.15">
      <c r="I52" s="40"/>
      <c r="J52" s="40"/>
    </row>
    <row r="53" spans="9:10" ht="9" customHeight="1" x14ac:dyDescent="0.15">
      <c r="I53" s="40"/>
      <c r="J53" s="40"/>
    </row>
    <row r="54" spans="9:10" ht="9" customHeight="1" x14ac:dyDescent="0.15">
      <c r="I54" s="40"/>
      <c r="J54" s="40"/>
    </row>
    <row r="55" spans="9:10" ht="9" customHeight="1" x14ac:dyDescent="0.15">
      <c r="I55" s="40"/>
      <c r="J55" s="40"/>
    </row>
    <row r="56" spans="9:10" ht="9" customHeight="1" x14ac:dyDescent="0.15">
      <c r="I56" s="40"/>
      <c r="J56" s="40"/>
    </row>
    <row r="57" spans="9:10" ht="9" customHeight="1" x14ac:dyDescent="0.15">
      <c r="I57" s="40"/>
      <c r="J57" s="40"/>
    </row>
    <row r="58" spans="9:10" ht="9" customHeight="1" x14ac:dyDescent="0.15">
      <c r="I58" s="40"/>
      <c r="J58" s="40"/>
    </row>
    <row r="59" spans="9:10" ht="9" customHeight="1" x14ac:dyDescent="0.15">
      <c r="I59" s="40"/>
      <c r="J59" s="40"/>
    </row>
    <row r="60" spans="9:10" ht="9" customHeight="1" x14ac:dyDescent="0.15">
      <c r="I60" s="40"/>
      <c r="J60" s="40"/>
    </row>
    <row r="61" spans="9:10" ht="9" customHeight="1" x14ac:dyDescent="0.15">
      <c r="I61" s="40"/>
      <c r="J61" s="40"/>
    </row>
    <row r="62" spans="9:10" ht="9" customHeight="1" x14ac:dyDescent="0.15">
      <c r="I62" s="40"/>
      <c r="J62" s="40"/>
    </row>
    <row r="63" spans="9:10" ht="9" customHeight="1" x14ac:dyDescent="0.15">
      <c r="I63" s="40"/>
      <c r="J63" s="40"/>
    </row>
    <row r="64" spans="9:10" ht="9" customHeight="1" x14ac:dyDescent="0.15">
      <c r="I64" s="40"/>
      <c r="J64" s="40"/>
    </row>
    <row r="65" spans="9:17" ht="9" customHeight="1" x14ac:dyDescent="0.15">
      <c r="I65" s="40"/>
      <c r="J65" s="40"/>
    </row>
    <row r="66" spans="9:17" ht="9" customHeight="1" x14ac:dyDescent="0.15">
      <c r="I66" s="40"/>
      <c r="J66" s="40"/>
    </row>
    <row r="67" spans="9:17" ht="9" customHeight="1" x14ac:dyDescent="0.15">
      <c r="I67" s="40"/>
      <c r="J67" s="40"/>
    </row>
    <row r="68" spans="9:17" ht="9" customHeight="1" x14ac:dyDescent="0.15">
      <c r="I68" s="40"/>
      <c r="J68" s="40"/>
    </row>
    <row r="69" spans="9:17" ht="9" customHeight="1" x14ac:dyDescent="0.15">
      <c r="I69" s="40"/>
      <c r="J69" s="40"/>
    </row>
    <row r="70" spans="9:17" ht="9" customHeight="1" x14ac:dyDescent="0.15"/>
    <row r="71" spans="9:17" ht="9" customHeight="1" x14ac:dyDescent="0.15"/>
    <row r="72" spans="9:17" ht="9" customHeight="1" x14ac:dyDescent="0.15">
      <c r="Q72" s="26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/>
  </sheetViews>
  <sheetFormatPr defaultRowHeight="9" x14ac:dyDescent="0.15"/>
  <cols>
    <col min="1" max="1" width="27.28515625" style="34" customWidth="1"/>
    <col min="2" max="2" width="6" style="38" customWidth="1"/>
    <col min="3" max="14" width="4.5703125" style="34" bestFit="1" customWidth="1"/>
    <col min="15" max="15" width="6.140625" style="34" bestFit="1" customWidth="1"/>
    <col min="16" max="16" width="9.140625" style="34"/>
    <col min="17" max="17" width="12" style="11" customWidth="1"/>
    <col min="18" max="16384" width="9.140625" style="34"/>
  </cols>
  <sheetData>
    <row r="1" spans="1:17" ht="15.95" customHeight="1" x14ac:dyDescent="0.2">
      <c r="A1" s="9" t="s">
        <v>98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Q1" s="131" t="s">
        <v>132</v>
      </c>
    </row>
    <row r="2" spans="1:17" ht="9" customHeight="1" x14ac:dyDescent="0.15">
      <c r="A2" s="34" t="s">
        <v>1</v>
      </c>
      <c r="O2" s="39" t="s">
        <v>149</v>
      </c>
    </row>
    <row r="3" spans="1:17" ht="9.9499999999999993" customHeight="1" x14ac:dyDescent="0.15">
      <c r="A3" s="88"/>
      <c r="B3" s="156" t="s">
        <v>102</v>
      </c>
      <c r="C3" s="179" t="s">
        <v>104</v>
      </c>
      <c r="D3" s="179" t="s">
        <v>105</v>
      </c>
      <c r="E3" s="179" t="s">
        <v>106</v>
      </c>
      <c r="F3" s="179" t="s">
        <v>107</v>
      </c>
      <c r="G3" s="179" t="s">
        <v>108</v>
      </c>
      <c r="H3" s="179" t="s">
        <v>109</v>
      </c>
      <c r="I3" s="179" t="s">
        <v>110</v>
      </c>
      <c r="J3" s="179" t="s">
        <v>111</v>
      </c>
      <c r="K3" s="179" t="s">
        <v>112</v>
      </c>
      <c r="L3" s="179" t="s">
        <v>113</v>
      </c>
      <c r="M3" s="179" t="s">
        <v>114</v>
      </c>
      <c r="N3" s="154" t="s">
        <v>115</v>
      </c>
      <c r="O3" s="154" t="s">
        <v>103</v>
      </c>
    </row>
    <row r="4" spans="1:17" ht="5.0999999999999996" customHeight="1" x14ac:dyDescent="0.15"/>
    <row r="5" spans="1:17" ht="9" customHeight="1" x14ac:dyDescent="0.15">
      <c r="A5" s="89" t="s">
        <v>150</v>
      </c>
      <c r="B5" s="133">
        <v>2017</v>
      </c>
      <c r="C5" s="191">
        <v>99.5</v>
      </c>
      <c r="D5" s="191">
        <v>99.6</v>
      </c>
      <c r="E5" s="191">
        <v>99.5</v>
      </c>
      <c r="F5" s="191">
        <v>98.9</v>
      </c>
      <c r="G5" s="191">
        <v>98.6</v>
      </c>
      <c r="H5" s="191">
        <v>98.5</v>
      </c>
      <c r="I5" s="191">
        <v>97.2</v>
      </c>
      <c r="J5" s="191">
        <v>97.1</v>
      </c>
      <c r="K5" s="191">
        <v>97.4</v>
      </c>
      <c r="L5" s="191">
        <v>97.6</v>
      </c>
      <c r="M5" s="191">
        <v>97.9</v>
      </c>
      <c r="N5" s="191">
        <v>98.7</v>
      </c>
      <c r="O5" s="191">
        <v>98.4</v>
      </c>
      <c r="P5" s="40"/>
    </row>
    <row r="6" spans="1:17" ht="9" customHeight="1" x14ac:dyDescent="0.15">
      <c r="B6" s="25" t="s">
        <v>136</v>
      </c>
      <c r="C6" s="192">
        <v>97.3</v>
      </c>
      <c r="D6" s="192">
        <v>97.9</v>
      </c>
      <c r="E6" s="192">
        <v>99.3</v>
      </c>
      <c r="F6" s="192">
        <v>97.7</v>
      </c>
      <c r="G6" s="192">
        <v>98</v>
      </c>
      <c r="H6" s="192">
        <v>98</v>
      </c>
      <c r="I6" s="192">
        <v>98.7</v>
      </c>
      <c r="J6" s="192">
        <v>98.5</v>
      </c>
      <c r="K6" s="192">
        <v>98.9</v>
      </c>
      <c r="L6" s="192"/>
      <c r="M6" s="192"/>
      <c r="N6" s="192"/>
      <c r="O6" s="192"/>
    </row>
    <row r="7" spans="1:17" ht="9" customHeight="1" x14ac:dyDescent="0.15">
      <c r="A7" s="41" t="s">
        <v>54</v>
      </c>
      <c r="B7" s="133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</row>
    <row r="8" spans="1:17" ht="9" customHeight="1" x14ac:dyDescent="0.15">
      <c r="A8" s="34" t="s">
        <v>55</v>
      </c>
      <c r="B8" s="134">
        <v>2017</v>
      </c>
      <c r="C8" s="192">
        <v>115.9</v>
      </c>
      <c r="D8" s="192">
        <v>123.2</v>
      </c>
      <c r="E8" s="192">
        <v>121.2</v>
      </c>
      <c r="F8" s="192">
        <v>103.7</v>
      </c>
      <c r="G8" s="192">
        <v>102.5</v>
      </c>
      <c r="H8" s="192">
        <v>103.5</v>
      </c>
      <c r="I8" s="192">
        <v>94</v>
      </c>
      <c r="J8" s="192">
        <v>93</v>
      </c>
      <c r="K8" s="192">
        <v>85.7</v>
      </c>
      <c r="L8" s="192">
        <v>85.8</v>
      </c>
      <c r="M8" s="192">
        <v>91.8</v>
      </c>
      <c r="N8" s="192">
        <v>92.9</v>
      </c>
      <c r="O8" s="192">
        <v>101.1</v>
      </c>
    </row>
    <row r="9" spans="1:17" ht="9" customHeight="1" x14ac:dyDescent="0.15">
      <c r="A9" s="89"/>
      <c r="B9" s="27" t="s">
        <v>136</v>
      </c>
      <c r="C9" s="191">
        <v>105.8</v>
      </c>
      <c r="D9" s="191">
        <v>125.7</v>
      </c>
      <c r="E9" s="191">
        <v>157.19999999999999</v>
      </c>
      <c r="F9" s="191">
        <v>115.6</v>
      </c>
      <c r="G9" s="191">
        <v>106.2</v>
      </c>
      <c r="H9" s="191">
        <v>98.8</v>
      </c>
      <c r="I9" s="191">
        <v>94.1</v>
      </c>
      <c r="J9" s="191">
        <v>93.7</v>
      </c>
      <c r="K9" s="191">
        <v>93.5</v>
      </c>
      <c r="L9" s="191"/>
      <c r="M9" s="191"/>
      <c r="N9" s="191"/>
      <c r="O9" s="191"/>
    </row>
    <row r="10" spans="1:17" ht="9" customHeight="1" x14ac:dyDescent="0.15">
      <c r="A10" s="34" t="s">
        <v>56</v>
      </c>
      <c r="B10" s="134">
        <v>2017</v>
      </c>
      <c r="C10" s="192">
        <v>103.7</v>
      </c>
      <c r="D10" s="192">
        <v>103.7</v>
      </c>
      <c r="E10" s="192">
        <v>103.1</v>
      </c>
      <c r="F10" s="192">
        <v>101.9</v>
      </c>
      <c r="G10" s="192">
        <v>99.8</v>
      </c>
      <c r="H10" s="192">
        <v>98</v>
      </c>
      <c r="I10" s="192">
        <v>97.1</v>
      </c>
      <c r="J10" s="192">
        <v>98.4</v>
      </c>
      <c r="K10" s="192">
        <v>99.8</v>
      </c>
      <c r="L10" s="192">
        <v>101.8</v>
      </c>
      <c r="M10" s="192">
        <v>103.6</v>
      </c>
      <c r="N10" s="192">
        <v>104.1</v>
      </c>
      <c r="O10" s="192">
        <v>101.3</v>
      </c>
    </row>
    <row r="11" spans="1:17" ht="9" customHeight="1" x14ac:dyDescent="0.15">
      <c r="A11" s="89"/>
      <c r="B11" s="27" t="s">
        <v>136</v>
      </c>
      <c r="C11" s="191">
        <v>107</v>
      </c>
      <c r="D11" s="191">
        <v>105.1</v>
      </c>
      <c r="E11" s="191">
        <v>103.5</v>
      </c>
      <c r="F11" s="191">
        <v>105.8</v>
      </c>
      <c r="G11" s="191">
        <v>109.5</v>
      </c>
      <c r="H11" s="191">
        <v>111.3</v>
      </c>
      <c r="I11" s="191">
        <v>110.3</v>
      </c>
      <c r="J11" s="191">
        <v>110.3</v>
      </c>
      <c r="K11" s="191">
        <v>111.9</v>
      </c>
      <c r="L11" s="191"/>
      <c r="M11" s="191"/>
      <c r="N11" s="191"/>
      <c r="O11" s="191"/>
    </row>
    <row r="12" spans="1:17" ht="9" customHeight="1" x14ac:dyDescent="0.15">
      <c r="A12" s="34" t="s">
        <v>117</v>
      </c>
      <c r="B12" s="134">
        <v>2017</v>
      </c>
      <c r="C12" s="192">
        <v>117.41</v>
      </c>
      <c r="D12" s="192">
        <v>105.3</v>
      </c>
      <c r="E12" s="192">
        <v>105.8</v>
      </c>
      <c r="F12" s="192">
        <v>106.3</v>
      </c>
      <c r="G12" s="192">
        <v>106.3</v>
      </c>
      <c r="H12" s="192">
        <v>106.3</v>
      </c>
      <c r="I12" s="192">
        <v>106.3</v>
      </c>
      <c r="J12" s="192">
        <v>106.2</v>
      </c>
      <c r="K12" s="192">
        <v>101.2</v>
      </c>
      <c r="L12" s="192">
        <v>105.3</v>
      </c>
      <c r="M12" s="192">
        <v>105.3</v>
      </c>
      <c r="N12" s="192">
        <v>105.5</v>
      </c>
      <c r="O12" s="192">
        <v>108.7</v>
      </c>
    </row>
    <row r="13" spans="1:17" ht="9" customHeight="1" x14ac:dyDescent="0.15">
      <c r="A13" s="89"/>
      <c r="B13" s="27" t="s">
        <v>136</v>
      </c>
      <c r="C13" s="191">
        <v>109</v>
      </c>
      <c r="D13" s="191">
        <v>109.2</v>
      </c>
      <c r="E13" s="191">
        <v>109.2</v>
      </c>
      <c r="F13" s="191">
        <v>109.2</v>
      </c>
      <c r="G13" s="191">
        <v>109.2</v>
      </c>
      <c r="H13" s="191">
        <v>109.2</v>
      </c>
      <c r="I13" s="191">
        <v>120.7</v>
      </c>
      <c r="J13" s="191">
        <v>113.1</v>
      </c>
      <c r="K13" s="191">
        <v>119.7</v>
      </c>
      <c r="L13" s="191"/>
      <c r="M13" s="191"/>
      <c r="N13" s="191"/>
      <c r="O13" s="191"/>
    </row>
    <row r="14" spans="1:17" ht="9" customHeight="1" x14ac:dyDescent="0.15">
      <c r="A14" s="34" t="s">
        <v>57</v>
      </c>
      <c r="B14" s="134">
        <v>2017</v>
      </c>
      <c r="C14" s="192">
        <v>95.7</v>
      </c>
      <c r="D14" s="192">
        <v>95.1</v>
      </c>
      <c r="E14" s="192">
        <v>95.1</v>
      </c>
      <c r="F14" s="192">
        <v>95.5</v>
      </c>
      <c r="G14" s="192">
        <v>95.2</v>
      </c>
      <c r="H14" s="192">
        <v>95.4</v>
      </c>
      <c r="I14" s="192">
        <v>93.5</v>
      </c>
      <c r="J14" s="192">
        <v>93.5</v>
      </c>
      <c r="K14" s="192">
        <v>93.8</v>
      </c>
      <c r="L14" s="192">
        <v>93.8</v>
      </c>
      <c r="M14" s="192">
        <v>93.6</v>
      </c>
      <c r="N14" s="192">
        <v>94.7</v>
      </c>
      <c r="O14" s="192">
        <v>94.6</v>
      </c>
    </row>
    <row r="15" spans="1:17" ht="9" customHeight="1" x14ac:dyDescent="0.15">
      <c r="A15" s="89"/>
      <c r="B15" s="27" t="s">
        <v>136</v>
      </c>
      <c r="C15" s="191">
        <v>90.5</v>
      </c>
      <c r="D15" s="191">
        <v>90.5</v>
      </c>
      <c r="E15" s="191">
        <v>91.4</v>
      </c>
      <c r="F15" s="191">
        <v>91.7</v>
      </c>
      <c r="G15" s="191">
        <v>91.8</v>
      </c>
      <c r="H15" s="191">
        <v>92.4</v>
      </c>
      <c r="I15" s="191">
        <v>92.3</v>
      </c>
      <c r="J15" s="191">
        <v>92.5</v>
      </c>
      <c r="K15" s="191">
        <v>92.5</v>
      </c>
      <c r="L15" s="191"/>
      <c r="M15" s="191"/>
      <c r="N15" s="191"/>
      <c r="O15" s="191"/>
    </row>
    <row r="16" spans="1:17" ht="9" customHeight="1" x14ac:dyDescent="0.15">
      <c r="A16" s="34" t="s">
        <v>58</v>
      </c>
      <c r="B16" s="134">
        <v>2017</v>
      </c>
      <c r="C16" s="192">
        <v>101.6</v>
      </c>
      <c r="D16" s="192">
        <v>101.5</v>
      </c>
      <c r="E16" s="192">
        <v>101.4</v>
      </c>
      <c r="F16" s="192">
        <v>102.7</v>
      </c>
      <c r="G16" s="192">
        <v>102.6</v>
      </c>
      <c r="H16" s="192">
        <v>102.7</v>
      </c>
      <c r="I16" s="192">
        <v>103</v>
      </c>
      <c r="J16" s="192">
        <v>103</v>
      </c>
      <c r="K16" s="192">
        <v>103.1</v>
      </c>
      <c r="L16" s="192">
        <v>103.9</v>
      </c>
      <c r="M16" s="192">
        <v>103.9</v>
      </c>
      <c r="N16" s="192">
        <v>103.9</v>
      </c>
      <c r="O16" s="192">
        <v>102.8</v>
      </c>
    </row>
    <row r="17" spans="1:15" ht="9" customHeight="1" x14ac:dyDescent="0.15">
      <c r="A17" s="89"/>
      <c r="B17" s="27" t="s">
        <v>136</v>
      </c>
      <c r="C17" s="191">
        <v>102.1</v>
      </c>
      <c r="D17" s="191">
        <v>102.2</v>
      </c>
      <c r="E17" s="191">
        <v>102.2</v>
      </c>
      <c r="F17" s="191">
        <v>104.3</v>
      </c>
      <c r="G17" s="191">
        <v>104.3</v>
      </c>
      <c r="H17" s="191">
        <v>104.4</v>
      </c>
      <c r="I17" s="191">
        <v>103</v>
      </c>
      <c r="J17" s="191">
        <v>103</v>
      </c>
      <c r="K17" s="191">
        <v>103.1</v>
      </c>
      <c r="L17" s="191"/>
      <c r="M17" s="191"/>
      <c r="N17" s="191"/>
      <c r="O17" s="191"/>
    </row>
    <row r="18" spans="1:15" ht="9" customHeight="1" x14ac:dyDescent="0.15">
      <c r="A18" s="34" t="s">
        <v>59</v>
      </c>
      <c r="B18" s="134">
        <v>2017</v>
      </c>
      <c r="C18" s="192">
        <v>97.9</v>
      </c>
      <c r="D18" s="192">
        <v>98.2</v>
      </c>
      <c r="E18" s="192">
        <v>98.1</v>
      </c>
      <c r="F18" s="192">
        <v>95.9</v>
      </c>
      <c r="G18" s="192">
        <v>96.9</v>
      </c>
      <c r="H18" s="192">
        <v>95.9</v>
      </c>
      <c r="I18" s="192">
        <v>96.2</v>
      </c>
      <c r="J18" s="192">
        <v>96.2</v>
      </c>
      <c r="K18" s="192">
        <v>95.8</v>
      </c>
      <c r="L18" s="192">
        <v>95.9</v>
      </c>
      <c r="M18" s="192">
        <v>95.5</v>
      </c>
      <c r="N18" s="192">
        <v>94.9</v>
      </c>
      <c r="O18" s="192">
        <v>96.5</v>
      </c>
    </row>
    <row r="19" spans="1:15" ht="9" customHeight="1" x14ac:dyDescent="0.15">
      <c r="A19" s="89"/>
      <c r="B19" s="27" t="s">
        <v>136</v>
      </c>
      <c r="C19" s="191">
        <v>93.54</v>
      </c>
      <c r="D19" s="191">
        <v>95.01</v>
      </c>
      <c r="E19" s="191">
        <v>94.97</v>
      </c>
      <c r="F19" s="191">
        <v>94.73</v>
      </c>
      <c r="G19" s="191">
        <v>92.83</v>
      </c>
      <c r="H19" s="191">
        <v>94.88</v>
      </c>
      <c r="I19" s="191">
        <v>96.2</v>
      </c>
      <c r="J19" s="191">
        <v>96.2</v>
      </c>
      <c r="K19" s="191">
        <v>95.8</v>
      </c>
      <c r="L19" s="191"/>
      <c r="M19" s="191"/>
      <c r="N19" s="191"/>
      <c r="O19" s="191"/>
    </row>
    <row r="20" spans="1:15" ht="9" customHeight="1" x14ac:dyDescent="0.15">
      <c r="A20" s="34" t="s">
        <v>60</v>
      </c>
      <c r="B20" s="134">
        <v>2017</v>
      </c>
      <c r="C20" s="192">
        <v>100.8</v>
      </c>
      <c r="D20" s="192">
        <v>100.8</v>
      </c>
      <c r="E20" s="192">
        <v>100.9</v>
      </c>
      <c r="F20" s="192">
        <v>101.1</v>
      </c>
      <c r="G20" s="192">
        <v>101.1</v>
      </c>
      <c r="H20" s="192">
        <v>101.1</v>
      </c>
      <c r="I20" s="192">
        <v>101.4</v>
      </c>
      <c r="J20" s="192">
        <v>101.5</v>
      </c>
      <c r="K20" s="192">
        <v>101.6</v>
      </c>
      <c r="L20" s="192">
        <v>101.7</v>
      </c>
      <c r="M20" s="192">
        <v>101.8</v>
      </c>
      <c r="N20" s="192">
        <v>102</v>
      </c>
      <c r="O20" s="192">
        <v>101.3</v>
      </c>
    </row>
    <row r="21" spans="1:15" ht="9" customHeight="1" x14ac:dyDescent="0.15">
      <c r="A21" s="89"/>
      <c r="B21" s="27" t="s">
        <v>136</v>
      </c>
      <c r="C21" s="191">
        <v>101.49</v>
      </c>
      <c r="D21" s="191">
        <v>101.82</v>
      </c>
      <c r="E21" s="191">
        <v>101.74</v>
      </c>
      <c r="F21" s="191">
        <v>99.49</v>
      </c>
      <c r="G21" s="191">
        <v>100.57</v>
      </c>
      <c r="H21" s="191">
        <v>99.5</v>
      </c>
      <c r="I21" s="191">
        <v>101.4</v>
      </c>
      <c r="J21" s="191">
        <v>101.5</v>
      </c>
      <c r="K21" s="191">
        <v>101.6</v>
      </c>
      <c r="L21" s="191"/>
      <c r="M21" s="191"/>
      <c r="N21" s="191"/>
      <c r="O21" s="191"/>
    </row>
    <row r="22" spans="1:15" ht="9" customHeight="1" x14ac:dyDescent="0.15">
      <c r="A22" s="42" t="s">
        <v>151</v>
      </c>
      <c r="B22" s="134">
        <v>2017</v>
      </c>
      <c r="C22" s="192">
        <v>100.78</v>
      </c>
      <c r="D22" s="192">
        <v>101.09</v>
      </c>
      <c r="E22" s="192">
        <v>101.11</v>
      </c>
      <c r="F22" s="192">
        <v>101.18</v>
      </c>
      <c r="G22" s="192">
        <v>101.2</v>
      </c>
      <c r="H22" s="192">
        <v>101.26</v>
      </c>
      <c r="I22" s="192">
        <v>101.79</v>
      </c>
      <c r="J22" s="192">
        <v>101.9</v>
      </c>
      <c r="K22" s="192">
        <v>101.94</v>
      </c>
      <c r="L22" s="192">
        <v>102.13</v>
      </c>
      <c r="M22" s="192">
        <v>102.26</v>
      </c>
      <c r="N22" s="192">
        <v>102.39</v>
      </c>
      <c r="O22" s="192">
        <v>101.59</v>
      </c>
    </row>
    <row r="23" spans="1:15" ht="9" customHeight="1" x14ac:dyDescent="0.15">
      <c r="A23" s="89"/>
      <c r="B23" s="27" t="s">
        <v>136</v>
      </c>
      <c r="C23" s="191">
        <v>102.66</v>
      </c>
      <c r="D23" s="191">
        <v>102.69</v>
      </c>
      <c r="E23" s="191">
        <v>102.75</v>
      </c>
      <c r="F23" s="191">
        <v>102.79</v>
      </c>
      <c r="G23" s="191">
        <v>102.8</v>
      </c>
      <c r="H23" s="191">
        <v>102.83</v>
      </c>
      <c r="I23" s="191">
        <v>102.83</v>
      </c>
      <c r="J23" s="191">
        <v>102.83</v>
      </c>
      <c r="K23" s="191">
        <v>102.83</v>
      </c>
      <c r="L23" s="191"/>
      <c r="M23" s="191"/>
      <c r="N23" s="191"/>
      <c r="O23" s="191"/>
    </row>
    <row r="24" spans="1:15" ht="9" customHeight="1" x14ac:dyDescent="0.15">
      <c r="A24" s="39" t="s">
        <v>54</v>
      </c>
      <c r="B24" s="134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</row>
    <row r="25" spans="1:15" ht="9" customHeight="1" x14ac:dyDescent="0.15">
      <c r="A25" s="89" t="s">
        <v>61</v>
      </c>
      <c r="B25" s="133">
        <v>2017</v>
      </c>
      <c r="C25" s="191">
        <v>104.03</v>
      </c>
      <c r="D25" s="191">
        <v>104.03</v>
      </c>
      <c r="E25" s="191">
        <v>104.03</v>
      </c>
      <c r="F25" s="191">
        <v>104.47</v>
      </c>
      <c r="G25" s="191">
        <v>104.47</v>
      </c>
      <c r="H25" s="191">
        <v>104.84</v>
      </c>
      <c r="I25" s="191">
        <v>105.67</v>
      </c>
      <c r="J25" s="191">
        <v>105.72</v>
      </c>
      <c r="K25" s="191">
        <v>105.89</v>
      </c>
      <c r="L25" s="191">
        <v>106.19</v>
      </c>
      <c r="M25" s="191">
        <v>106.6</v>
      </c>
      <c r="N25" s="191">
        <v>106.6</v>
      </c>
      <c r="O25" s="191">
        <v>105.21</v>
      </c>
    </row>
    <row r="26" spans="1:15" ht="9" customHeight="1" x14ac:dyDescent="0.15">
      <c r="A26" s="34" t="s">
        <v>122</v>
      </c>
      <c r="B26" s="25" t="s">
        <v>136</v>
      </c>
      <c r="C26" s="192">
        <v>106.9</v>
      </c>
      <c r="D26" s="192">
        <v>106.9</v>
      </c>
      <c r="E26" s="192">
        <v>106.9</v>
      </c>
      <c r="F26" s="192">
        <v>106.9</v>
      </c>
      <c r="G26" s="192">
        <v>106.9</v>
      </c>
      <c r="H26" s="192">
        <v>106.9</v>
      </c>
      <c r="I26" s="192">
        <v>106.9</v>
      </c>
      <c r="J26" s="192">
        <v>106.9</v>
      </c>
      <c r="K26" s="192">
        <v>106.9</v>
      </c>
      <c r="L26" s="192"/>
      <c r="M26" s="192"/>
      <c r="N26" s="192"/>
      <c r="O26" s="192"/>
    </row>
    <row r="27" spans="1:15" ht="9" customHeight="1" x14ac:dyDescent="0.15">
      <c r="A27" s="89" t="s">
        <v>62</v>
      </c>
      <c r="B27" s="133">
        <v>2017</v>
      </c>
      <c r="C27" s="191">
        <v>99.69</v>
      </c>
      <c r="D27" s="191">
        <v>100.6</v>
      </c>
      <c r="E27" s="191">
        <v>100.6</v>
      </c>
      <c r="F27" s="191">
        <v>100.69</v>
      </c>
      <c r="G27" s="191">
        <v>100.69</v>
      </c>
      <c r="H27" s="191">
        <v>100.69</v>
      </c>
      <c r="I27" s="191">
        <v>101.02</v>
      </c>
      <c r="J27" s="191">
        <v>101.21</v>
      </c>
      <c r="K27" s="191">
        <v>101.25</v>
      </c>
      <c r="L27" s="191">
        <v>101.49</v>
      </c>
      <c r="M27" s="191">
        <v>101.49</v>
      </c>
      <c r="N27" s="191">
        <v>101.59</v>
      </c>
      <c r="O27" s="191">
        <v>100.92</v>
      </c>
    </row>
    <row r="28" spans="1:15" ht="9" customHeight="1" x14ac:dyDescent="0.15">
      <c r="A28" s="34" t="s">
        <v>63</v>
      </c>
      <c r="B28" s="25" t="s">
        <v>136</v>
      </c>
      <c r="C28" s="192">
        <v>101.91</v>
      </c>
      <c r="D28" s="192">
        <v>101.91</v>
      </c>
      <c r="E28" s="192">
        <v>101.91</v>
      </c>
      <c r="F28" s="192">
        <v>101.91</v>
      </c>
      <c r="G28" s="192">
        <v>101.91</v>
      </c>
      <c r="H28" s="192">
        <v>101.91</v>
      </c>
      <c r="I28" s="192">
        <v>101.91</v>
      </c>
      <c r="J28" s="192">
        <v>101.91</v>
      </c>
      <c r="K28" s="192">
        <v>101.91</v>
      </c>
      <c r="L28" s="192"/>
      <c r="M28" s="192"/>
      <c r="N28" s="192"/>
      <c r="O28" s="192"/>
    </row>
    <row r="29" spans="1:15" ht="9" customHeight="1" x14ac:dyDescent="0.15">
      <c r="A29" s="89" t="s">
        <v>62</v>
      </c>
      <c r="B29" s="133">
        <v>2017</v>
      </c>
      <c r="C29" s="191">
        <v>101.19</v>
      </c>
      <c r="D29" s="191">
        <v>101.19</v>
      </c>
      <c r="E29" s="191">
        <v>101.19</v>
      </c>
      <c r="F29" s="191">
        <v>101.19</v>
      </c>
      <c r="G29" s="191">
        <v>101.19</v>
      </c>
      <c r="H29" s="191">
        <v>101.29</v>
      </c>
      <c r="I29" s="191">
        <v>102.69</v>
      </c>
      <c r="J29" s="191">
        <v>102.88</v>
      </c>
      <c r="K29" s="191">
        <v>102.88</v>
      </c>
      <c r="L29" s="191">
        <v>102.88</v>
      </c>
      <c r="M29" s="191">
        <v>102.88</v>
      </c>
      <c r="N29" s="191">
        <v>102.88</v>
      </c>
      <c r="O29" s="191">
        <v>102.03</v>
      </c>
    </row>
    <row r="30" spans="1:15" ht="9" customHeight="1" x14ac:dyDescent="0.15">
      <c r="A30" s="34" t="s">
        <v>64</v>
      </c>
      <c r="B30" s="25" t="s">
        <v>136</v>
      </c>
      <c r="C30" s="192">
        <v>103.03</v>
      </c>
      <c r="D30" s="192">
        <v>103.03</v>
      </c>
      <c r="E30" s="192">
        <v>103.03</v>
      </c>
      <c r="F30" s="192">
        <v>103.03</v>
      </c>
      <c r="G30" s="192">
        <v>103.03</v>
      </c>
      <c r="H30" s="192">
        <v>103.03</v>
      </c>
      <c r="I30" s="192">
        <v>103.03</v>
      </c>
      <c r="J30" s="192">
        <v>103.03</v>
      </c>
      <c r="K30" s="192">
        <v>103.03</v>
      </c>
      <c r="L30" s="192"/>
      <c r="M30" s="192"/>
      <c r="N30" s="192"/>
      <c r="O30" s="192"/>
    </row>
    <row r="31" spans="1:15" ht="9" customHeight="1" x14ac:dyDescent="0.15">
      <c r="A31" s="89" t="s">
        <v>118</v>
      </c>
      <c r="B31" s="133">
        <v>2017</v>
      </c>
      <c r="C31" s="191">
        <v>101.4</v>
      </c>
      <c r="D31" s="191">
        <v>101.4</v>
      </c>
      <c r="E31" s="191">
        <v>101.4</v>
      </c>
      <c r="F31" s="191">
        <v>101.5</v>
      </c>
      <c r="G31" s="191">
        <v>101.5</v>
      </c>
      <c r="H31" s="191">
        <v>101.5</v>
      </c>
      <c r="I31" s="191">
        <v>102</v>
      </c>
      <c r="J31" s="191">
        <v>102</v>
      </c>
      <c r="K31" s="191">
        <v>102</v>
      </c>
      <c r="L31" s="191">
        <v>102.2</v>
      </c>
      <c r="M31" s="191">
        <v>102.3</v>
      </c>
      <c r="N31" s="191">
        <v>102.3</v>
      </c>
      <c r="O31" s="191">
        <v>101.79</v>
      </c>
    </row>
    <row r="32" spans="1:15" ht="9" customHeight="1" x14ac:dyDescent="0.15">
      <c r="B32" s="25" t="s">
        <v>136</v>
      </c>
      <c r="C32" s="192">
        <v>102.9</v>
      </c>
      <c r="D32" s="192">
        <v>102.9</v>
      </c>
      <c r="E32" s="192">
        <v>102.9</v>
      </c>
      <c r="F32" s="192">
        <v>102.9</v>
      </c>
      <c r="G32" s="192">
        <v>102.9</v>
      </c>
      <c r="H32" s="192">
        <v>102.9</v>
      </c>
      <c r="I32" s="192">
        <v>102.9</v>
      </c>
      <c r="J32" s="192">
        <v>102.9</v>
      </c>
      <c r="K32" s="192">
        <v>102.9</v>
      </c>
      <c r="L32" s="192"/>
      <c r="M32" s="192"/>
      <c r="N32" s="192"/>
      <c r="O32" s="192"/>
    </row>
    <row r="33" spans="1:15" ht="5.0999999999999996" customHeight="1" thickBot="1" x14ac:dyDescent="0.2">
      <c r="A33" s="90"/>
      <c r="B33" s="43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1:15" ht="9" customHeight="1" thickTop="1" x14ac:dyDescent="0.15">
      <c r="A34" s="44" t="s">
        <v>137</v>
      </c>
      <c r="C34" s="35"/>
      <c r="G34" s="36"/>
    </row>
    <row r="70" spans="17:17" x14ac:dyDescent="0.15">
      <c r="Q70" s="26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11" customWidth="1"/>
    <col min="2" max="2" width="5.28515625" style="11" customWidth="1"/>
    <col min="3" max="3" width="5.7109375" style="11" customWidth="1"/>
    <col min="4" max="6" width="5.7109375" style="26" customWidth="1"/>
    <col min="7" max="11" width="5.7109375" style="11" customWidth="1"/>
    <col min="12" max="12" width="5.7109375" style="26" customWidth="1"/>
    <col min="13" max="13" width="5.7109375" style="11" customWidth="1"/>
    <col min="14" max="14" width="5.7109375" style="26" customWidth="1"/>
    <col min="15" max="15" width="7.28515625" style="26" bestFit="1" customWidth="1"/>
    <col min="16" max="16" width="9.140625" style="11"/>
    <col min="17" max="17" width="12" style="11" customWidth="1"/>
    <col min="18" max="16384" width="9.140625" style="11"/>
  </cols>
  <sheetData>
    <row r="1" spans="1:17" ht="12" customHeight="1" x14ac:dyDescent="0.2">
      <c r="A1" s="206" t="s">
        <v>99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Q1" s="131" t="s">
        <v>132</v>
      </c>
    </row>
    <row r="2" spans="1:17" ht="4.1500000000000004" customHeight="1" x14ac:dyDescent="0.2">
      <c r="A2" s="107"/>
      <c r="B2" s="107"/>
      <c r="C2" s="107"/>
      <c r="D2" s="108"/>
      <c r="E2" s="108"/>
      <c r="F2" s="108"/>
      <c r="G2" s="107"/>
      <c r="H2" s="107"/>
      <c r="I2" s="107"/>
      <c r="J2" s="107"/>
      <c r="K2" s="107"/>
      <c r="L2" s="108"/>
      <c r="M2" s="107"/>
      <c r="N2" s="108"/>
      <c r="O2" s="108"/>
    </row>
    <row r="3" spans="1:17" ht="9" customHeight="1" x14ac:dyDescent="0.2">
      <c r="A3" s="155"/>
      <c r="B3" s="156" t="s">
        <v>102</v>
      </c>
      <c r="C3" s="193" t="s">
        <v>104</v>
      </c>
      <c r="D3" s="193" t="s">
        <v>105</v>
      </c>
      <c r="E3" s="193" t="s">
        <v>106</v>
      </c>
      <c r="F3" s="193" t="s">
        <v>107</v>
      </c>
      <c r="G3" s="193" t="s">
        <v>108</v>
      </c>
      <c r="H3" s="193" t="s">
        <v>109</v>
      </c>
      <c r="I3" s="193" t="s">
        <v>110</v>
      </c>
      <c r="J3" s="193" t="s">
        <v>111</v>
      </c>
      <c r="K3" s="193" t="s">
        <v>112</v>
      </c>
      <c r="L3" s="193" t="s">
        <v>116</v>
      </c>
      <c r="M3" s="193" t="s">
        <v>114</v>
      </c>
      <c r="N3" s="193" t="s">
        <v>115</v>
      </c>
      <c r="O3" s="193" t="s">
        <v>18</v>
      </c>
    </row>
    <row r="4" spans="1:17" ht="4.1500000000000004" customHeight="1" x14ac:dyDescent="0.2">
      <c r="A4" s="13"/>
      <c r="B4" s="13"/>
      <c r="C4" s="46"/>
      <c r="D4" s="45"/>
      <c r="E4" s="46"/>
      <c r="F4" s="46"/>
      <c r="G4" s="46"/>
      <c r="H4" s="46"/>
      <c r="I4" s="46"/>
      <c r="J4" s="45"/>
      <c r="K4" s="45"/>
      <c r="L4" s="45"/>
      <c r="M4" s="45"/>
      <c r="N4" s="45"/>
      <c r="O4" s="22"/>
    </row>
    <row r="5" spans="1:17" ht="7.35" customHeight="1" x14ac:dyDescent="0.2">
      <c r="A5" s="162" t="s">
        <v>17</v>
      </c>
      <c r="B5" s="93"/>
      <c r="C5" s="47"/>
      <c r="D5" s="47"/>
      <c r="E5" s="47"/>
      <c r="F5" s="47"/>
      <c r="G5" s="47"/>
      <c r="H5" s="167"/>
      <c r="I5" s="167"/>
      <c r="J5" s="47"/>
      <c r="K5" s="47"/>
      <c r="L5" s="47"/>
      <c r="M5" s="47"/>
      <c r="N5" s="47"/>
      <c r="O5" s="47"/>
    </row>
    <row r="6" spans="1:17" ht="7.35" customHeight="1" x14ac:dyDescent="0.2">
      <c r="A6" s="25" t="s">
        <v>66</v>
      </c>
      <c r="B6" s="13">
        <v>2017</v>
      </c>
      <c r="C6" s="22">
        <v>5497</v>
      </c>
      <c r="D6" s="22">
        <v>5424</v>
      </c>
      <c r="E6" s="22">
        <v>7949</v>
      </c>
      <c r="F6" s="22">
        <v>8943</v>
      </c>
      <c r="G6" s="22">
        <v>11753</v>
      </c>
      <c r="H6" s="22">
        <v>11360</v>
      </c>
      <c r="I6" s="22">
        <v>13890</v>
      </c>
      <c r="J6" s="22">
        <v>15956</v>
      </c>
      <c r="K6" s="22">
        <v>13299</v>
      </c>
      <c r="L6" s="22">
        <v>11965</v>
      </c>
      <c r="M6" s="167">
        <v>7863</v>
      </c>
      <c r="N6" s="22">
        <v>4466</v>
      </c>
      <c r="O6" s="48">
        <v>118365</v>
      </c>
      <c r="P6" s="14"/>
    </row>
    <row r="7" spans="1:17" ht="7.35" customHeight="1" x14ac:dyDescent="0.2">
      <c r="A7" s="27"/>
      <c r="B7" s="15">
        <v>2018</v>
      </c>
      <c r="C7" s="23">
        <v>6851</v>
      </c>
      <c r="D7" s="23">
        <v>5820.5818899999995</v>
      </c>
      <c r="E7" s="23">
        <v>4271.9506100999979</v>
      </c>
      <c r="F7" s="23">
        <v>6184.8769500000026</v>
      </c>
      <c r="G7" s="23">
        <v>11988.235839999998</v>
      </c>
      <c r="H7" s="23">
        <v>12223.638102999997</v>
      </c>
      <c r="I7" s="23">
        <v>16333.719347000015</v>
      </c>
      <c r="J7" s="23">
        <v>19268.605789999998</v>
      </c>
      <c r="K7" s="23">
        <v>19841.524795000001</v>
      </c>
      <c r="L7" s="23">
        <v>13059.76484</v>
      </c>
      <c r="M7" s="167">
        <v>7346.1812345999952</v>
      </c>
      <c r="N7" s="23"/>
      <c r="O7" s="47"/>
    </row>
    <row r="8" spans="1:17" ht="9" customHeight="1" x14ac:dyDescent="0.15">
      <c r="A8" s="42" t="s">
        <v>147</v>
      </c>
      <c r="B8" s="13">
        <v>2017</v>
      </c>
      <c r="C8" s="22">
        <v>20423</v>
      </c>
      <c r="D8" s="22">
        <v>18699</v>
      </c>
      <c r="E8" s="22">
        <v>21278</v>
      </c>
      <c r="F8" s="22">
        <v>22416</v>
      </c>
      <c r="G8" s="22">
        <v>24437</v>
      </c>
      <c r="H8" s="22">
        <v>26876</v>
      </c>
      <c r="I8" s="22">
        <v>27956</v>
      </c>
      <c r="J8" s="22">
        <v>30870</v>
      </c>
      <c r="K8" s="22">
        <v>24313</v>
      </c>
      <c r="L8" s="22">
        <v>22718</v>
      </c>
      <c r="M8" s="167">
        <v>17736</v>
      </c>
      <c r="N8" s="22">
        <v>14581</v>
      </c>
      <c r="O8" s="48">
        <v>272303</v>
      </c>
    </row>
    <row r="9" spans="1:17" ht="7.35" customHeight="1" x14ac:dyDescent="0.2">
      <c r="A9" s="27"/>
      <c r="B9" s="15">
        <v>2018</v>
      </c>
      <c r="C9" s="23">
        <v>18746</v>
      </c>
      <c r="D9" s="23">
        <v>16998.857959999998</v>
      </c>
      <c r="E9" s="23">
        <v>16509.790459999997</v>
      </c>
      <c r="F9" s="23">
        <v>19911.43605</v>
      </c>
      <c r="G9" s="23">
        <v>26707.782350000012</v>
      </c>
      <c r="H9" s="47">
        <v>30112.273689999995</v>
      </c>
      <c r="I9" s="47">
        <v>34334.809199999982</v>
      </c>
      <c r="J9" s="47">
        <v>33153.194619999987</v>
      </c>
      <c r="K9" s="47">
        <v>29791.486689999998</v>
      </c>
      <c r="L9" s="47">
        <v>26185.107740000014</v>
      </c>
      <c r="M9" s="167">
        <v>20010.664290000001</v>
      </c>
      <c r="N9" s="23"/>
      <c r="O9" s="47"/>
    </row>
    <row r="10" spans="1:17" ht="7.35" customHeight="1" x14ac:dyDescent="0.2">
      <c r="A10" s="25" t="s">
        <v>67</v>
      </c>
      <c r="B10" s="13"/>
      <c r="C10" s="22"/>
      <c r="D10" s="22"/>
      <c r="E10" s="22"/>
      <c r="F10" s="22"/>
      <c r="G10" s="22"/>
      <c r="H10" s="48"/>
      <c r="I10" s="48"/>
      <c r="J10" s="22"/>
      <c r="K10" s="48"/>
      <c r="L10" s="48"/>
      <c r="M10" s="167"/>
      <c r="N10" s="22"/>
      <c r="O10" s="48"/>
    </row>
    <row r="11" spans="1:17" ht="7.35" customHeight="1" x14ac:dyDescent="0.2">
      <c r="A11" s="27" t="s">
        <v>66</v>
      </c>
      <c r="B11" s="94">
        <v>2017</v>
      </c>
      <c r="C11" s="91">
        <v>17</v>
      </c>
      <c r="D11" s="91">
        <v>41</v>
      </c>
      <c r="E11" s="91">
        <v>73</v>
      </c>
      <c r="F11" s="91">
        <v>36</v>
      </c>
      <c r="G11" s="91">
        <v>10</v>
      </c>
      <c r="H11" s="96">
        <v>4</v>
      </c>
      <c r="I11" s="96">
        <v>2</v>
      </c>
      <c r="J11" s="91">
        <v>0</v>
      </c>
      <c r="K11" s="96">
        <v>1</v>
      </c>
      <c r="L11" s="96">
        <v>1</v>
      </c>
      <c r="M11" s="167">
        <v>2</v>
      </c>
      <c r="N11" s="91">
        <v>1</v>
      </c>
      <c r="O11" s="47">
        <v>188</v>
      </c>
    </row>
    <row r="12" spans="1:17" ht="7.35" customHeight="1" x14ac:dyDescent="0.2">
      <c r="A12" s="25"/>
      <c r="B12" s="13">
        <v>2018</v>
      </c>
      <c r="C12" s="22">
        <v>19</v>
      </c>
      <c r="D12" s="22">
        <v>42.958979999999997</v>
      </c>
      <c r="E12" s="22">
        <v>46.137039999999992</v>
      </c>
      <c r="F12" s="22">
        <v>30.123529999999999</v>
      </c>
      <c r="G12" s="22">
        <v>17.080399999999997</v>
      </c>
      <c r="H12" s="48">
        <v>5.5431700000000008</v>
      </c>
      <c r="I12" s="48">
        <v>2.8022999999999998</v>
      </c>
      <c r="J12" s="22">
        <v>0.88617000000000001</v>
      </c>
      <c r="K12" s="48">
        <v>0.72624999999999995</v>
      </c>
      <c r="L12" s="48">
        <v>0.68757000000000001</v>
      </c>
      <c r="M12" s="167">
        <v>0.70396999999999998</v>
      </c>
      <c r="N12" s="22"/>
      <c r="O12" s="48"/>
    </row>
    <row r="13" spans="1:17" ht="9" customHeight="1" x14ac:dyDescent="0.15">
      <c r="A13" s="163" t="s">
        <v>147</v>
      </c>
      <c r="B13" s="94">
        <v>2017</v>
      </c>
      <c r="C13" s="91">
        <v>332</v>
      </c>
      <c r="D13" s="91">
        <v>408</v>
      </c>
      <c r="E13" s="91">
        <v>555</v>
      </c>
      <c r="F13" s="91">
        <v>205</v>
      </c>
      <c r="G13" s="91">
        <v>53</v>
      </c>
      <c r="H13" s="96">
        <v>29</v>
      </c>
      <c r="I13" s="96">
        <v>13</v>
      </c>
      <c r="J13" s="91">
        <v>2</v>
      </c>
      <c r="K13" s="96">
        <v>3</v>
      </c>
      <c r="L13" s="96">
        <v>1</v>
      </c>
      <c r="M13" s="167">
        <v>116</v>
      </c>
      <c r="N13" s="91">
        <v>185</v>
      </c>
      <c r="O13" s="47">
        <v>1902</v>
      </c>
    </row>
    <row r="14" spans="1:17" ht="7.35" customHeight="1" x14ac:dyDescent="0.2">
      <c r="A14" s="25"/>
      <c r="B14" s="13">
        <v>2018</v>
      </c>
      <c r="C14" s="22">
        <v>378</v>
      </c>
      <c r="D14" s="22">
        <v>400.31869999999998</v>
      </c>
      <c r="E14" s="22">
        <v>437.32791000000003</v>
      </c>
      <c r="F14" s="22">
        <v>211.25143000000003</v>
      </c>
      <c r="G14" s="22">
        <v>82.624740000000017</v>
      </c>
      <c r="H14" s="48">
        <v>38.868090000000002</v>
      </c>
      <c r="I14" s="48">
        <v>19.678969999999996</v>
      </c>
      <c r="J14" s="22">
        <v>4.2942099999999996</v>
      </c>
      <c r="K14" s="48">
        <v>2.7574000000000001</v>
      </c>
      <c r="L14" s="48">
        <v>0.84387000000000001</v>
      </c>
      <c r="M14" s="167">
        <v>53.747680000000003</v>
      </c>
      <c r="N14" s="22"/>
      <c r="O14" s="48"/>
    </row>
    <row r="15" spans="1:17" ht="7.35" customHeight="1" x14ac:dyDescent="0.2">
      <c r="A15" s="27" t="s">
        <v>68</v>
      </c>
      <c r="B15" s="15"/>
      <c r="C15" s="23"/>
      <c r="D15" s="23"/>
      <c r="E15" s="23"/>
      <c r="F15" s="23"/>
      <c r="G15" s="23"/>
      <c r="H15" s="47"/>
      <c r="I15" s="47"/>
      <c r="J15" s="23"/>
      <c r="K15" s="47"/>
      <c r="L15" s="47"/>
      <c r="M15" s="167"/>
      <c r="N15" s="23"/>
      <c r="O15" s="47"/>
    </row>
    <row r="16" spans="1:17" ht="7.35" customHeight="1" x14ac:dyDescent="0.2">
      <c r="A16" s="25" t="s">
        <v>66</v>
      </c>
      <c r="B16" s="13">
        <v>2017</v>
      </c>
      <c r="C16" s="22">
        <v>3932</v>
      </c>
      <c r="D16" s="22">
        <v>4127</v>
      </c>
      <c r="E16" s="22">
        <v>6013</v>
      </c>
      <c r="F16" s="22">
        <v>7215</v>
      </c>
      <c r="G16" s="22">
        <v>10512</v>
      </c>
      <c r="H16" s="48">
        <v>10063</v>
      </c>
      <c r="I16" s="48">
        <v>12439</v>
      </c>
      <c r="J16" s="22">
        <v>14284</v>
      </c>
      <c r="K16" s="48">
        <v>11447</v>
      </c>
      <c r="L16" s="48">
        <v>10303</v>
      </c>
      <c r="M16" s="167">
        <v>6202</v>
      </c>
      <c r="N16" s="22">
        <v>3336</v>
      </c>
      <c r="O16" s="48">
        <v>99873</v>
      </c>
    </row>
    <row r="17" spans="1:15" ht="7.35" customHeight="1" x14ac:dyDescent="0.2">
      <c r="A17" s="27"/>
      <c r="B17" s="15">
        <v>2018</v>
      </c>
      <c r="C17" s="23">
        <v>5879</v>
      </c>
      <c r="D17" s="23">
        <v>4788.3084899999985</v>
      </c>
      <c r="E17" s="23">
        <v>3170.3832400999972</v>
      </c>
      <c r="F17" s="23">
        <v>4833.5654100000029</v>
      </c>
      <c r="G17" s="23">
        <v>10503.114089999999</v>
      </c>
      <c r="H17" s="47">
        <v>10915.782102999998</v>
      </c>
      <c r="I17" s="47">
        <v>14774.580097000013</v>
      </c>
      <c r="J17" s="47">
        <v>16554.993549999999</v>
      </c>
      <c r="K17" s="47">
        <v>17471.756994999996</v>
      </c>
      <c r="L17" s="47">
        <v>10688.596080000001</v>
      </c>
      <c r="M17" s="167">
        <v>5305.5782499999959</v>
      </c>
      <c r="N17" s="47"/>
      <c r="O17" s="47"/>
    </row>
    <row r="18" spans="1:15" ht="9" customHeight="1" x14ac:dyDescent="0.15">
      <c r="A18" s="42" t="s">
        <v>147</v>
      </c>
      <c r="B18" s="13">
        <v>2017</v>
      </c>
      <c r="C18" s="22">
        <v>12684</v>
      </c>
      <c r="D18" s="22">
        <v>11728</v>
      </c>
      <c r="E18" s="22">
        <v>12880</v>
      </c>
      <c r="F18" s="22">
        <v>14376</v>
      </c>
      <c r="G18" s="22">
        <v>16984</v>
      </c>
      <c r="H18" s="48">
        <v>19640</v>
      </c>
      <c r="I18" s="48">
        <v>21303</v>
      </c>
      <c r="J18" s="22">
        <v>24487</v>
      </c>
      <c r="K18" s="48">
        <v>19492</v>
      </c>
      <c r="L18" s="48">
        <v>17774</v>
      </c>
      <c r="M18" s="167">
        <v>11327</v>
      </c>
      <c r="N18" s="22">
        <v>9147</v>
      </c>
      <c r="O18" s="48">
        <v>191822</v>
      </c>
    </row>
    <row r="19" spans="1:15" ht="7.35" customHeight="1" x14ac:dyDescent="0.2">
      <c r="A19" s="27"/>
      <c r="B19" s="15">
        <v>2018</v>
      </c>
      <c r="C19" s="23">
        <v>14052</v>
      </c>
      <c r="D19" s="23">
        <v>11241.563020000001</v>
      </c>
      <c r="E19" s="23">
        <v>10165.588139999996</v>
      </c>
      <c r="F19" s="23">
        <v>11958.220059999996</v>
      </c>
      <c r="G19" s="23">
        <v>17237.49902000001</v>
      </c>
      <c r="H19" s="47">
        <v>21733.243149999995</v>
      </c>
      <c r="I19" s="47">
        <v>25474.698539999987</v>
      </c>
      <c r="J19" s="47">
        <v>22964.326569999994</v>
      </c>
      <c r="K19" s="47">
        <v>20644.479540000004</v>
      </c>
      <c r="L19" s="47">
        <v>15784.239210000011</v>
      </c>
      <c r="M19" s="167">
        <v>10693.610790000001</v>
      </c>
      <c r="N19" s="47"/>
      <c r="O19" s="47"/>
    </row>
    <row r="20" spans="1:15" ht="7.35" customHeight="1" x14ac:dyDescent="0.2">
      <c r="A20" s="26" t="s">
        <v>69</v>
      </c>
      <c r="B20" s="13"/>
      <c r="C20" s="22"/>
      <c r="D20" s="22"/>
      <c r="E20" s="22"/>
      <c r="F20" s="22"/>
      <c r="G20" s="22"/>
      <c r="H20" s="48"/>
      <c r="I20" s="48"/>
      <c r="J20" s="22"/>
      <c r="K20" s="48"/>
      <c r="L20" s="48"/>
      <c r="M20" s="167"/>
      <c r="N20" s="22"/>
      <c r="O20" s="48"/>
    </row>
    <row r="21" spans="1:15" ht="7.35" customHeight="1" x14ac:dyDescent="0.2">
      <c r="A21" s="27" t="s">
        <v>70</v>
      </c>
      <c r="B21" s="15"/>
      <c r="C21" s="23"/>
      <c r="D21" s="23"/>
      <c r="E21" s="23"/>
      <c r="F21" s="23"/>
      <c r="G21" s="23"/>
      <c r="H21" s="47"/>
      <c r="I21" s="47"/>
      <c r="J21" s="23"/>
      <c r="K21" s="47"/>
      <c r="L21" s="47"/>
      <c r="M21" s="167"/>
      <c r="N21" s="23"/>
      <c r="O21" s="47"/>
    </row>
    <row r="22" spans="1:15" ht="7.35" customHeight="1" x14ac:dyDescent="0.2">
      <c r="A22" s="25" t="s">
        <v>71</v>
      </c>
      <c r="B22" s="13">
        <v>2017</v>
      </c>
      <c r="C22" s="22">
        <v>1181</v>
      </c>
      <c r="D22" s="22">
        <v>1477</v>
      </c>
      <c r="E22" s="22">
        <v>2561</v>
      </c>
      <c r="F22" s="22">
        <v>2213</v>
      </c>
      <c r="G22" s="22">
        <v>2528</v>
      </c>
      <c r="H22" s="48">
        <v>1997</v>
      </c>
      <c r="I22" s="48">
        <v>2369</v>
      </c>
      <c r="J22" s="22">
        <v>2098</v>
      </c>
      <c r="K22" s="48">
        <v>2469</v>
      </c>
      <c r="L22" s="48">
        <v>2014</v>
      </c>
      <c r="M22" s="167">
        <v>1629</v>
      </c>
      <c r="N22" s="22">
        <v>1089</v>
      </c>
      <c r="O22" s="48">
        <v>23625</v>
      </c>
    </row>
    <row r="23" spans="1:15" ht="7.35" customHeight="1" x14ac:dyDescent="0.15">
      <c r="A23" s="163"/>
      <c r="B23" s="15">
        <v>2018</v>
      </c>
      <c r="C23" s="23">
        <v>1395</v>
      </c>
      <c r="D23" s="23">
        <v>1204.8351500000001</v>
      </c>
      <c r="E23" s="23">
        <v>955.96094999999991</v>
      </c>
      <c r="F23" s="23">
        <v>1804.6945499999999</v>
      </c>
      <c r="G23" s="23">
        <v>2187.53746</v>
      </c>
      <c r="H23" s="47">
        <v>1770.48153</v>
      </c>
      <c r="I23" s="47">
        <v>1840.2785199999998</v>
      </c>
      <c r="J23" s="47">
        <v>1648.6761399999998</v>
      </c>
      <c r="K23" s="47">
        <v>1845.97639</v>
      </c>
      <c r="L23" s="47">
        <v>2284.8090400000001</v>
      </c>
      <c r="M23" s="167">
        <v>1753.4672</v>
      </c>
      <c r="N23" s="47"/>
      <c r="O23" s="47"/>
    </row>
    <row r="24" spans="1:15" ht="9" customHeight="1" x14ac:dyDescent="0.15">
      <c r="A24" s="42" t="s">
        <v>147</v>
      </c>
      <c r="B24" s="13">
        <v>2017</v>
      </c>
      <c r="C24" s="22">
        <v>1396</v>
      </c>
      <c r="D24" s="22">
        <v>1450</v>
      </c>
      <c r="E24" s="22">
        <v>2071</v>
      </c>
      <c r="F24" s="22">
        <v>1690</v>
      </c>
      <c r="G24" s="22">
        <v>1808</v>
      </c>
      <c r="H24" s="48">
        <v>1700</v>
      </c>
      <c r="I24" s="48">
        <v>1953</v>
      </c>
      <c r="J24" s="22">
        <v>1845</v>
      </c>
      <c r="K24" s="48">
        <v>1765</v>
      </c>
      <c r="L24" s="48">
        <v>1360</v>
      </c>
      <c r="M24" s="167">
        <v>1296</v>
      </c>
      <c r="N24" s="22">
        <v>1003</v>
      </c>
      <c r="O24" s="48">
        <v>19337</v>
      </c>
    </row>
    <row r="25" spans="1:15" ht="7.35" customHeight="1" x14ac:dyDescent="0.2">
      <c r="A25" s="27"/>
      <c r="B25" s="15">
        <v>2018</v>
      </c>
      <c r="C25" s="23">
        <v>1497</v>
      </c>
      <c r="D25" s="23">
        <v>1525.5544399999999</v>
      </c>
      <c r="E25" s="23">
        <v>1624.98359</v>
      </c>
      <c r="F25" s="23">
        <v>1881.03845</v>
      </c>
      <c r="G25" s="23">
        <v>1870.3750400000001</v>
      </c>
      <c r="H25" s="47">
        <v>2117.5342099999998</v>
      </c>
      <c r="I25" s="47">
        <v>3046.78998</v>
      </c>
      <c r="J25" s="47">
        <v>2108.4460600000002</v>
      </c>
      <c r="K25" s="47">
        <v>1865.7248199999999</v>
      </c>
      <c r="L25" s="47">
        <v>1636.5601500000002</v>
      </c>
      <c r="M25" s="167">
        <v>1128.17308</v>
      </c>
      <c r="N25" s="47"/>
      <c r="O25" s="47"/>
    </row>
    <row r="26" spans="1:15" ht="7.35" customHeight="1" x14ac:dyDescent="0.2">
      <c r="A26" s="25" t="s">
        <v>72</v>
      </c>
      <c r="B26" s="13"/>
      <c r="C26" s="22"/>
      <c r="D26" s="22"/>
      <c r="E26" s="22"/>
      <c r="F26" s="22"/>
      <c r="G26" s="22"/>
      <c r="H26" s="48"/>
      <c r="I26" s="48"/>
      <c r="J26" s="48"/>
      <c r="K26" s="48"/>
      <c r="L26" s="48"/>
      <c r="M26" s="167"/>
      <c r="N26" s="22"/>
      <c r="O26" s="48"/>
    </row>
    <row r="27" spans="1:15" ht="7.35" customHeight="1" x14ac:dyDescent="0.2">
      <c r="A27" s="27" t="s">
        <v>71</v>
      </c>
      <c r="B27" s="94">
        <v>2017</v>
      </c>
      <c r="C27" s="91">
        <v>116</v>
      </c>
      <c r="D27" s="91">
        <v>120</v>
      </c>
      <c r="E27" s="91">
        <v>131</v>
      </c>
      <c r="F27" s="91">
        <v>121</v>
      </c>
      <c r="G27" s="91">
        <v>159</v>
      </c>
      <c r="H27" s="96">
        <v>136</v>
      </c>
      <c r="I27" s="96">
        <v>141</v>
      </c>
      <c r="J27" s="96">
        <v>148</v>
      </c>
      <c r="K27" s="96">
        <v>123</v>
      </c>
      <c r="L27" s="96">
        <v>133</v>
      </c>
      <c r="M27" s="167">
        <v>104</v>
      </c>
      <c r="N27" s="91">
        <v>63</v>
      </c>
      <c r="O27" s="47">
        <v>1495</v>
      </c>
    </row>
    <row r="28" spans="1:15" ht="7.35" customHeight="1" x14ac:dyDescent="0.2">
      <c r="A28" s="25"/>
      <c r="B28" s="13">
        <v>2018</v>
      </c>
      <c r="C28" s="22">
        <v>99</v>
      </c>
      <c r="D28" s="22">
        <v>91.108550000000008</v>
      </c>
      <c r="E28" s="22">
        <v>47.266199999999998</v>
      </c>
      <c r="F28" s="22">
        <v>97.512899999999988</v>
      </c>
      <c r="G28" s="22">
        <v>152.70484999999999</v>
      </c>
      <c r="H28" s="48">
        <v>152.88770000000002</v>
      </c>
      <c r="I28" s="48">
        <v>199.51770000000002</v>
      </c>
      <c r="J28" s="48">
        <v>153.25057000000001</v>
      </c>
      <c r="K28" s="48">
        <v>143.62285</v>
      </c>
      <c r="L28" s="48">
        <v>143.53330000000003</v>
      </c>
      <c r="M28" s="167">
        <v>124.30080000000001</v>
      </c>
      <c r="N28" s="22"/>
      <c r="O28" s="48"/>
    </row>
    <row r="29" spans="1:15" ht="9" customHeight="1" x14ac:dyDescent="0.15">
      <c r="A29" s="163" t="s">
        <v>147</v>
      </c>
      <c r="B29" s="94">
        <v>2017</v>
      </c>
      <c r="C29" s="91">
        <v>403</v>
      </c>
      <c r="D29" s="91">
        <v>392</v>
      </c>
      <c r="E29" s="91">
        <v>454</v>
      </c>
      <c r="F29" s="91">
        <v>408</v>
      </c>
      <c r="G29" s="91">
        <v>480</v>
      </c>
      <c r="H29" s="96">
        <v>387</v>
      </c>
      <c r="I29" s="96">
        <v>453</v>
      </c>
      <c r="J29" s="96">
        <v>458</v>
      </c>
      <c r="K29" s="96">
        <v>440</v>
      </c>
      <c r="L29" s="96">
        <v>438</v>
      </c>
      <c r="M29" s="167">
        <v>346</v>
      </c>
      <c r="N29" s="91">
        <v>235</v>
      </c>
      <c r="O29" s="47">
        <v>4894</v>
      </c>
    </row>
    <row r="30" spans="1:15" ht="7.35" customHeight="1" x14ac:dyDescent="0.2">
      <c r="A30" s="25"/>
      <c r="B30" s="13">
        <v>2018</v>
      </c>
      <c r="C30" s="22">
        <v>407</v>
      </c>
      <c r="D30" s="22">
        <v>354.60952000000003</v>
      </c>
      <c r="E30" s="22">
        <v>214.63561000000001</v>
      </c>
      <c r="F30" s="22">
        <v>346.85483999999997</v>
      </c>
      <c r="G30" s="22">
        <v>404.95850999999999</v>
      </c>
      <c r="H30" s="48">
        <v>373.74519999999995</v>
      </c>
      <c r="I30" s="48">
        <v>457.85250000000002</v>
      </c>
      <c r="J30" s="48">
        <v>381.50247000000002</v>
      </c>
      <c r="K30" s="48">
        <v>374.82966999999996</v>
      </c>
      <c r="L30" s="48">
        <v>399.98813000000001</v>
      </c>
      <c r="M30" s="167">
        <v>313.08681999999999</v>
      </c>
      <c r="N30" s="22"/>
      <c r="O30" s="48"/>
    </row>
    <row r="31" spans="1:15" ht="7.35" customHeight="1" x14ac:dyDescent="0.2">
      <c r="A31" s="27" t="s">
        <v>73</v>
      </c>
      <c r="B31" s="15"/>
      <c r="C31" s="23"/>
      <c r="D31" s="23"/>
      <c r="E31" s="23"/>
      <c r="F31" s="23"/>
      <c r="G31" s="23"/>
      <c r="H31" s="47"/>
      <c r="I31" s="47"/>
      <c r="J31" s="47"/>
      <c r="K31" s="47"/>
      <c r="L31" s="47"/>
      <c r="M31" s="167"/>
      <c r="N31" s="23"/>
      <c r="O31" s="47"/>
    </row>
    <row r="32" spans="1:15" ht="7.35" customHeight="1" x14ac:dyDescent="0.2">
      <c r="A32" s="25" t="s">
        <v>71</v>
      </c>
      <c r="B32" s="13">
        <v>2017</v>
      </c>
      <c r="C32" s="22">
        <v>12</v>
      </c>
      <c r="D32" s="22">
        <v>6</v>
      </c>
      <c r="E32" s="22">
        <v>20</v>
      </c>
      <c r="F32" s="22">
        <v>28</v>
      </c>
      <c r="G32" s="22">
        <v>2066</v>
      </c>
      <c r="H32" s="48">
        <v>3018</v>
      </c>
      <c r="I32" s="48">
        <v>3207</v>
      </c>
      <c r="J32" s="48">
        <v>2818</v>
      </c>
      <c r="K32" s="48">
        <v>2374</v>
      </c>
      <c r="L32" s="48">
        <v>1884</v>
      </c>
      <c r="M32" s="167">
        <v>20</v>
      </c>
      <c r="N32" s="22">
        <v>13</v>
      </c>
      <c r="O32" s="48">
        <v>15466</v>
      </c>
    </row>
    <row r="33" spans="1:15" ht="7.35" customHeight="1" x14ac:dyDescent="0.2">
      <c r="A33" s="27"/>
      <c r="B33" s="15">
        <v>2018</v>
      </c>
      <c r="C33" s="23">
        <v>2</v>
      </c>
      <c r="D33" s="23">
        <v>8.748899999999999</v>
      </c>
      <c r="E33" s="23">
        <v>3.5198999999999998</v>
      </c>
      <c r="F33" s="23">
        <v>2.2389999999999999</v>
      </c>
      <c r="G33" s="23">
        <v>794.17059999999992</v>
      </c>
      <c r="H33" s="47">
        <v>2962.4458</v>
      </c>
      <c r="I33" s="47">
        <v>2109.6538000000005</v>
      </c>
      <c r="J33" s="47">
        <v>2259.6469999999999</v>
      </c>
      <c r="K33" s="47">
        <v>1546.2325999999998</v>
      </c>
      <c r="L33" s="47">
        <v>1.2081</v>
      </c>
      <c r="M33" s="167">
        <v>2.1215999999999999</v>
      </c>
      <c r="N33" s="47"/>
      <c r="O33" s="47"/>
    </row>
    <row r="34" spans="1:15" ht="9" customHeight="1" x14ac:dyDescent="0.15">
      <c r="A34" s="42" t="s">
        <v>147</v>
      </c>
      <c r="B34" s="13">
        <v>2017</v>
      </c>
      <c r="C34" s="22">
        <v>16</v>
      </c>
      <c r="D34" s="22">
        <v>9</v>
      </c>
      <c r="E34" s="22">
        <v>30</v>
      </c>
      <c r="F34" s="22">
        <v>37</v>
      </c>
      <c r="G34" s="22">
        <v>1672</v>
      </c>
      <c r="H34" s="48">
        <v>5345</v>
      </c>
      <c r="I34" s="48">
        <v>5757</v>
      </c>
      <c r="J34" s="48">
        <v>5445</v>
      </c>
      <c r="K34" s="48">
        <v>4038</v>
      </c>
      <c r="L34" s="48">
        <v>2802</v>
      </c>
      <c r="M34" s="167">
        <v>24</v>
      </c>
      <c r="N34" s="22">
        <v>13</v>
      </c>
      <c r="O34" s="48">
        <v>25188</v>
      </c>
    </row>
    <row r="35" spans="1:15" ht="7.35" customHeight="1" x14ac:dyDescent="0.2">
      <c r="A35" s="27"/>
      <c r="B35" s="15">
        <v>2018</v>
      </c>
      <c r="C35" s="23">
        <v>2</v>
      </c>
      <c r="D35" s="23">
        <v>10.70384</v>
      </c>
      <c r="E35" s="23">
        <v>5.8526000000000007</v>
      </c>
      <c r="F35" s="23">
        <v>5.8066300000000002</v>
      </c>
      <c r="G35" s="23">
        <v>1075.8564200000001</v>
      </c>
      <c r="H35" s="47">
        <v>5882.0176400000009</v>
      </c>
      <c r="I35" s="47">
        <v>6468.4542799999999</v>
      </c>
      <c r="J35" s="47">
        <v>5240.6609500000013</v>
      </c>
      <c r="K35" s="47">
        <v>3172.9312199999999</v>
      </c>
      <c r="L35" s="47">
        <v>1.9735700000000003</v>
      </c>
      <c r="M35" s="167">
        <v>3.0165600000000001</v>
      </c>
      <c r="N35" s="23"/>
      <c r="O35" s="47"/>
    </row>
    <row r="36" spans="1:15" ht="7.35" customHeight="1" x14ac:dyDescent="0.2">
      <c r="A36" s="25" t="s">
        <v>100</v>
      </c>
      <c r="B36" s="13"/>
      <c r="C36" s="22"/>
      <c r="D36" s="22"/>
      <c r="E36" s="22"/>
      <c r="F36" s="22"/>
      <c r="G36" s="22"/>
      <c r="H36" s="48"/>
      <c r="I36" s="48"/>
      <c r="J36" s="48"/>
      <c r="K36" s="48"/>
      <c r="L36" s="48"/>
      <c r="M36" s="167"/>
      <c r="N36" s="22"/>
      <c r="O36" s="48"/>
    </row>
    <row r="37" spans="1:15" ht="7.35" customHeight="1" x14ac:dyDescent="0.2">
      <c r="A37" s="27" t="s">
        <v>71</v>
      </c>
      <c r="B37" s="15">
        <v>2017</v>
      </c>
      <c r="C37" s="23">
        <v>261</v>
      </c>
      <c r="D37" s="23">
        <v>313</v>
      </c>
      <c r="E37" s="23">
        <v>698</v>
      </c>
      <c r="F37" s="23">
        <v>1480</v>
      </c>
      <c r="G37" s="23">
        <v>2074</v>
      </c>
      <c r="H37" s="47">
        <v>1322</v>
      </c>
      <c r="I37" s="47">
        <v>2951</v>
      </c>
      <c r="J37" s="47">
        <v>3255</v>
      </c>
      <c r="K37" s="47">
        <v>2037</v>
      </c>
      <c r="L37" s="47">
        <v>1633</v>
      </c>
      <c r="M37" s="167">
        <v>1848</v>
      </c>
      <c r="N37" s="23">
        <v>655</v>
      </c>
      <c r="O37" s="47">
        <v>18527</v>
      </c>
    </row>
    <row r="38" spans="1:15" ht="7.35" customHeight="1" x14ac:dyDescent="0.2">
      <c r="A38" s="25"/>
      <c r="B38" s="13">
        <v>2018</v>
      </c>
      <c r="C38" s="22">
        <v>762</v>
      </c>
      <c r="D38" s="22">
        <v>939.11479000000008</v>
      </c>
      <c r="E38" s="22">
        <v>410.87256999999994</v>
      </c>
      <c r="F38" s="22">
        <v>533.07586000000003</v>
      </c>
      <c r="G38" s="22">
        <v>3874.4864600000001</v>
      </c>
      <c r="H38" s="48">
        <v>1885.72416</v>
      </c>
      <c r="I38" s="48">
        <v>5437.5293099999999</v>
      </c>
      <c r="J38" s="48">
        <v>7408.2170400000005</v>
      </c>
      <c r="K38" s="48">
        <v>7876.7646299999997</v>
      </c>
      <c r="L38" s="48">
        <v>2639.33077</v>
      </c>
      <c r="M38" s="167">
        <v>1194.7880700000001</v>
      </c>
      <c r="N38" s="22"/>
      <c r="O38" s="48"/>
    </row>
    <row r="39" spans="1:15" ht="9" customHeight="1" x14ac:dyDescent="0.15">
      <c r="A39" s="163" t="s">
        <v>147</v>
      </c>
      <c r="B39" s="15">
        <v>2017</v>
      </c>
      <c r="C39" s="23">
        <v>158</v>
      </c>
      <c r="D39" s="23">
        <v>185</v>
      </c>
      <c r="E39" s="23">
        <v>340</v>
      </c>
      <c r="F39" s="23">
        <v>675</v>
      </c>
      <c r="G39" s="23">
        <v>875</v>
      </c>
      <c r="H39" s="47">
        <v>506</v>
      </c>
      <c r="I39" s="47">
        <v>949</v>
      </c>
      <c r="J39" s="23">
        <v>952</v>
      </c>
      <c r="K39" s="47">
        <v>678</v>
      </c>
      <c r="L39" s="47">
        <v>642</v>
      </c>
      <c r="M39" s="167">
        <v>667</v>
      </c>
      <c r="N39" s="23">
        <v>270</v>
      </c>
      <c r="O39" s="47">
        <v>6897</v>
      </c>
    </row>
    <row r="40" spans="1:15" ht="7.35" customHeight="1" x14ac:dyDescent="0.2">
      <c r="A40" s="25"/>
      <c r="B40" s="13">
        <v>2018</v>
      </c>
      <c r="C40" s="22">
        <v>324</v>
      </c>
      <c r="D40" s="22">
        <v>324.49459999999999</v>
      </c>
      <c r="E40" s="22">
        <v>192.85986000000003</v>
      </c>
      <c r="F40" s="22">
        <v>213.39785000000001</v>
      </c>
      <c r="G40" s="22">
        <v>1233.1185599999999</v>
      </c>
      <c r="H40" s="48">
        <v>642.8467599999999</v>
      </c>
      <c r="I40" s="48">
        <v>1614.8744799999999</v>
      </c>
      <c r="J40" s="22">
        <v>2172.1163300000003</v>
      </c>
      <c r="K40" s="48">
        <v>2207.2096099999999</v>
      </c>
      <c r="L40" s="48">
        <v>787.02729999999997</v>
      </c>
      <c r="M40" s="167">
        <v>447.88834000000003</v>
      </c>
      <c r="N40" s="22"/>
      <c r="O40" s="48"/>
    </row>
    <row r="41" spans="1:15" s="101" customFormat="1" ht="7.35" customHeight="1" x14ac:dyDescent="0.2">
      <c r="A41" s="164" t="s">
        <v>74</v>
      </c>
      <c r="B41" s="112"/>
      <c r="C41" s="135"/>
      <c r="D41" s="135"/>
      <c r="E41" s="135"/>
      <c r="F41" s="135"/>
      <c r="G41" s="135"/>
      <c r="H41" s="47"/>
      <c r="I41" s="47"/>
      <c r="J41" s="135"/>
      <c r="K41" s="47"/>
      <c r="L41" s="47"/>
      <c r="M41" s="167"/>
      <c r="N41" s="135"/>
      <c r="O41" s="47"/>
    </row>
    <row r="42" spans="1:15" ht="7.35" customHeight="1" x14ac:dyDescent="0.2">
      <c r="A42" s="25" t="s">
        <v>71</v>
      </c>
      <c r="B42" s="13">
        <v>2017</v>
      </c>
      <c r="C42" s="22">
        <v>119</v>
      </c>
      <c r="D42" s="22">
        <v>130</v>
      </c>
      <c r="E42" s="22">
        <v>117</v>
      </c>
      <c r="F42" s="22">
        <v>1164</v>
      </c>
      <c r="G42" s="22">
        <v>1263</v>
      </c>
      <c r="H42" s="48">
        <v>1581</v>
      </c>
      <c r="I42" s="48">
        <v>1159</v>
      </c>
      <c r="J42" s="22">
        <v>1147</v>
      </c>
      <c r="K42" s="48">
        <v>550</v>
      </c>
      <c r="L42" s="48">
        <v>692</v>
      </c>
      <c r="M42" s="167">
        <v>175</v>
      </c>
      <c r="N42" s="22">
        <v>138</v>
      </c>
      <c r="O42" s="48">
        <v>8235</v>
      </c>
    </row>
    <row r="43" spans="1:15" ht="7.35" customHeight="1" x14ac:dyDescent="0.2">
      <c r="A43" s="27"/>
      <c r="B43" s="15">
        <v>2018</v>
      </c>
      <c r="C43" s="23">
        <v>125</v>
      </c>
      <c r="D43" s="23">
        <v>138.07136</v>
      </c>
      <c r="E43" s="23">
        <v>167.01967000000002</v>
      </c>
      <c r="F43" s="23">
        <v>486.06317999999999</v>
      </c>
      <c r="G43" s="23">
        <v>1267.8353500000001</v>
      </c>
      <c r="H43" s="47">
        <v>2205.8068200000002</v>
      </c>
      <c r="I43" s="47">
        <v>2799.1629800000005</v>
      </c>
      <c r="J43" s="23">
        <v>2522.9343200000003</v>
      </c>
      <c r="K43" s="47">
        <v>1580.87021</v>
      </c>
      <c r="L43" s="47">
        <v>1205.56042</v>
      </c>
      <c r="M43" s="167">
        <v>555.79912999999999</v>
      </c>
      <c r="N43" s="23"/>
      <c r="O43" s="47"/>
    </row>
    <row r="44" spans="1:15" ht="9" customHeight="1" x14ac:dyDescent="0.15">
      <c r="A44" s="42" t="s">
        <v>147</v>
      </c>
      <c r="B44" s="13">
        <v>2017</v>
      </c>
      <c r="C44" s="22">
        <v>880</v>
      </c>
      <c r="D44" s="22">
        <v>768</v>
      </c>
      <c r="E44" s="22">
        <v>717</v>
      </c>
      <c r="F44" s="22">
        <v>3042</v>
      </c>
      <c r="G44" s="22">
        <v>3081</v>
      </c>
      <c r="H44" s="48">
        <v>3348</v>
      </c>
      <c r="I44" s="48">
        <v>2340</v>
      </c>
      <c r="J44" s="22">
        <v>2699</v>
      </c>
      <c r="K44" s="48">
        <v>1530</v>
      </c>
      <c r="L44" s="48">
        <v>2093</v>
      </c>
      <c r="M44" s="167">
        <v>734</v>
      </c>
      <c r="N44" s="22">
        <v>610</v>
      </c>
      <c r="O44" s="48">
        <v>21842</v>
      </c>
    </row>
    <row r="45" spans="1:15" ht="7.35" customHeight="1" x14ac:dyDescent="0.2">
      <c r="A45" s="27"/>
      <c r="B45" s="15">
        <v>2018</v>
      </c>
      <c r="C45" s="23">
        <v>859</v>
      </c>
      <c r="D45" s="23">
        <v>813.44113000000004</v>
      </c>
      <c r="E45" s="23">
        <v>1030.01054</v>
      </c>
      <c r="F45" s="23">
        <v>1760.6325900000002</v>
      </c>
      <c r="G45" s="23">
        <v>3555.0217299999999</v>
      </c>
      <c r="H45" s="47">
        <v>4590.5732199999993</v>
      </c>
      <c r="I45" s="47">
        <v>4623.7012500000001</v>
      </c>
      <c r="J45" s="23">
        <v>3419.3822999999993</v>
      </c>
      <c r="K45" s="47">
        <v>2346.5302700000002</v>
      </c>
      <c r="L45" s="47">
        <v>2228.9842199999998</v>
      </c>
      <c r="M45" s="167">
        <v>1451.5660899999998</v>
      </c>
      <c r="N45" s="23"/>
      <c r="O45" s="47"/>
    </row>
    <row r="46" spans="1:15" ht="7.35" customHeight="1" x14ac:dyDescent="0.2">
      <c r="A46" s="25" t="s">
        <v>75</v>
      </c>
      <c r="B46" s="13"/>
      <c r="C46" s="22"/>
      <c r="D46" s="22"/>
      <c r="E46" s="22"/>
      <c r="F46" s="22"/>
      <c r="G46" s="22"/>
      <c r="H46" s="48"/>
      <c r="I46" s="48"/>
      <c r="J46" s="22"/>
      <c r="K46" s="48"/>
      <c r="L46" s="48"/>
      <c r="M46" s="167"/>
      <c r="N46" s="22"/>
      <c r="O46" s="48"/>
    </row>
    <row r="47" spans="1:15" ht="7.35" customHeight="1" x14ac:dyDescent="0.2">
      <c r="A47" s="27" t="s">
        <v>71</v>
      </c>
      <c r="B47" s="15">
        <v>2017</v>
      </c>
      <c r="C47" s="23">
        <v>470</v>
      </c>
      <c r="D47" s="23">
        <v>351</v>
      </c>
      <c r="E47" s="23">
        <v>378</v>
      </c>
      <c r="F47" s="23">
        <v>389</v>
      </c>
      <c r="G47" s="23">
        <v>408</v>
      </c>
      <c r="H47" s="47">
        <v>377</v>
      </c>
      <c r="I47" s="47">
        <v>284</v>
      </c>
      <c r="J47" s="23">
        <v>391</v>
      </c>
      <c r="K47" s="47">
        <v>398</v>
      </c>
      <c r="L47" s="47">
        <v>467</v>
      </c>
      <c r="M47" s="167">
        <v>340</v>
      </c>
      <c r="N47" s="23">
        <v>245</v>
      </c>
      <c r="O47" s="47">
        <v>4498</v>
      </c>
    </row>
    <row r="48" spans="1:15" ht="7.35" customHeight="1" x14ac:dyDescent="0.2">
      <c r="A48" s="25"/>
      <c r="B48" s="13">
        <v>2018</v>
      </c>
      <c r="C48" s="22">
        <v>310</v>
      </c>
      <c r="D48" s="22">
        <v>298.83679000000006</v>
      </c>
      <c r="E48" s="22">
        <v>187.92217000000002</v>
      </c>
      <c r="F48" s="22">
        <v>211.89668</v>
      </c>
      <c r="G48" s="22">
        <v>368.62241000000006</v>
      </c>
      <c r="H48" s="48">
        <v>399.98440999999997</v>
      </c>
      <c r="I48" s="48">
        <v>388.65129000000002</v>
      </c>
      <c r="J48" s="48">
        <v>393.26671999999996</v>
      </c>
      <c r="K48" s="48">
        <v>369.11786000000001</v>
      </c>
      <c r="L48" s="48">
        <v>423.53896999999995</v>
      </c>
      <c r="M48" s="167">
        <v>349.03543999999994</v>
      </c>
      <c r="N48" s="22"/>
      <c r="O48" s="48"/>
    </row>
    <row r="49" spans="1:15" ht="9" customHeight="1" x14ac:dyDescent="0.15">
      <c r="A49" s="163" t="s">
        <v>147</v>
      </c>
      <c r="B49" s="15">
        <v>2017</v>
      </c>
      <c r="C49" s="23">
        <v>1596</v>
      </c>
      <c r="D49" s="23">
        <v>1089</v>
      </c>
      <c r="E49" s="23">
        <v>1168</v>
      </c>
      <c r="F49" s="23">
        <v>1235</v>
      </c>
      <c r="G49" s="23">
        <v>1323</v>
      </c>
      <c r="H49" s="47">
        <v>1227</v>
      </c>
      <c r="I49" s="47">
        <v>963</v>
      </c>
      <c r="J49" s="23">
        <v>1313</v>
      </c>
      <c r="K49" s="47">
        <v>1340</v>
      </c>
      <c r="L49" s="47">
        <v>1528</v>
      </c>
      <c r="M49" s="167">
        <v>1190</v>
      </c>
      <c r="N49" s="23">
        <v>877</v>
      </c>
      <c r="O49" s="47">
        <v>14849</v>
      </c>
    </row>
    <row r="50" spans="1:15" ht="7.35" customHeight="1" x14ac:dyDescent="0.2">
      <c r="A50" s="25"/>
      <c r="B50" s="13">
        <v>2017</v>
      </c>
      <c r="C50" s="22">
        <v>1142</v>
      </c>
      <c r="D50" s="22">
        <v>1035.3607099999999</v>
      </c>
      <c r="E50" s="22">
        <v>712.83783000000005</v>
      </c>
      <c r="F50" s="22">
        <v>792.36739999999986</v>
      </c>
      <c r="G50" s="22">
        <v>1314.6148700000001</v>
      </c>
      <c r="H50" s="48">
        <v>1383.6746099999998</v>
      </c>
      <c r="I50" s="48">
        <v>1351.8739599999999</v>
      </c>
      <c r="J50" s="48">
        <v>1390.7493999999999</v>
      </c>
      <c r="K50" s="48">
        <v>1313.5232399999998</v>
      </c>
      <c r="L50" s="48">
        <v>1493.9548300000001</v>
      </c>
      <c r="M50" s="167">
        <v>1341.0482299999999</v>
      </c>
      <c r="N50" s="22"/>
      <c r="O50" s="48"/>
    </row>
    <row r="51" spans="1:15" ht="7.35" customHeight="1" x14ac:dyDescent="0.2">
      <c r="A51" s="27" t="s">
        <v>76</v>
      </c>
      <c r="B51" s="15"/>
      <c r="C51" s="23"/>
      <c r="D51" s="23"/>
      <c r="E51" s="23"/>
      <c r="F51" s="23"/>
      <c r="G51" s="23"/>
      <c r="H51" s="47"/>
      <c r="I51" s="47"/>
      <c r="J51" s="23"/>
      <c r="K51" s="47"/>
      <c r="L51" s="47"/>
      <c r="M51" s="167"/>
      <c r="N51" s="23"/>
      <c r="O51" s="47"/>
    </row>
    <row r="52" spans="1:15" ht="7.35" customHeight="1" x14ac:dyDescent="0.2">
      <c r="A52" s="25" t="s">
        <v>66</v>
      </c>
      <c r="B52" s="13">
        <v>2017</v>
      </c>
      <c r="C52" s="22">
        <v>25</v>
      </c>
      <c r="D52" s="22">
        <v>56</v>
      </c>
      <c r="E52" s="22">
        <v>85</v>
      </c>
      <c r="F52" s="22">
        <v>97</v>
      </c>
      <c r="G52" s="22">
        <v>116</v>
      </c>
      <c r="H52" s="48">
        <v>124</v>
      </c>
      <c r="I52" s="48">
        <v>104</v>
      </c>
      <c r="J52" s="22">
        <v>91</v>
      </c>
      <c r="K52" s="48">
        <v>45</v>
      </c>
      <c r="L52" s="48">
        <v>47</v>
      </c>
      <c r="M52" s="167">
        <v>70</v>
      </c>
      <c r="N52" s="22">
        <v>61</v>
      </c>
      <c r="O52" s="48">
        <v>921</v>
      </c>
    </row>
    <row r="53" spans="1:15" ht="7.35" customHeight="1" x14ac:dyDescent="0.2">
      <c r="A53" s="27"/>
      <c r="B53" s="15">
        <v>2018</v>
      </c>
      <c r="C53" s="23">
        <v>20</v>
      </c>
      <c r="D53" s="23">
        <v>72.973449999999971</v>
      </c>
      <c r="E53" s="23">
        <v>86.102229999999977</v>
      </c>
      <c r="F53" s="23">
        <v>138.55289999999999</v>
      </c>
      <c r="G53" s="23">
        <v>173.01992999999996</v>
      </c>
      <c r="H53" s="47">
        <v>166.62145999999996</v>
      </c>
      <c r="I53" s="47">
        <v>159.12162999999995</v>
      </c>
      <c r="J53" s="23">
        <v>149.05153999999999</v>
      </c>
      <c r="K53" s="47">
        <v>97.779830000000018</v>
      </c>
      <c r="L53" s="47">
        <v>107.51318000000001</v>
      </c>
      <c r="M53" s="167">
        <v>106.48574999999998</v>
      </c>
      <c r="N53" s="23"/>
      <c r="O53" s="47"/>
    </row>
    <row r="54" spans="1:15" ht="9" customHeight="1" x14ac:dyDescent="0.15">
      <c r="A54" s="42" t="s">
        <v>147</v>
      </c>
      <c r="B54" s="13">
        <v>2017</v>
      </c>
      <c r="C54" s="22">
        <v>175</v>
      </c>
      <c r="D54" s="22">
        <v>875</v>
      </c>
      <c r="E54" s="22">
        <v>1307</v>
      </c>
      <c r="F54" s="22">
        <v>1538</v>
      </c>
      <c r="G54" s="22">
        <v>1574</v>
      </c>
      <c r="H54" s="48">
        <v>1818</v>
      </c>
      <c r="I54" s="48">
        <v>1755</v>
      </c>
      <c r="J54" s="22">
        <v>1609</v>
      </c>
      <c r="K54" s="48">
        <v>766</v>
      </c>
      <c r="L54" s="48">
        <v>720</v>
      </c>
      <c r="M54" s="167">
        <v>1304</v>
      </c>
      <c r="N54" s="22">
        <v>1128</v>
      </c>
      <c r="O54" s="48">
        <v>14569</v>
      </c>
    </row>
    <row r="55" spans="1:15" ht="7.35" customHeight="1" x14ac:dyDescent="0.2">
      <c r="A55" s="27"/>
      <c r="B55" s="15">
        <v>2018</v>
      </c>
      <c r="C55" s="23">
        <v>131</v>
      </c>
      <c r="D55" s="23">
        <v>987.0684500000001</v>
      </c>
      <c r="E55" s="23">
        <v>882.98464000000001</v>
      </c>
      <c r="F55" s="23">
        <v>1361.8746999999998</v>
      </c>
      <c r="G55" s="23">
        <v>1700.7317800000001</v>
      </c>
      <c r="H55" s="47">
        <v>1808.3971499999998</v>
      </c>
      <c r="I55" s="47">
        <v>1852.9496099999999</v>
      </c>
      <c r="J55" s="23">
        <v>1741.4315799999995</v>
      </c>
      <c r="K55" s="47">
        <v>1251.9575499999996</v>
      </c>
      <c r="L55" s="47">
        <v>1181.82644</v>
      </c>
      <c r="M55" s="167">
        <v>1224.5737899999999</v>
      </c>
      <c r="N55" s="23"/>
      <c r="O55" s="47"/>
    </row>
    <row r="56" spans="1:15" ht="7.35" customHeight="1" x14ac:dyDescent="0.2">
      <c r="A56" s="25" t="s">
        <v>77</v>
      </c>
      <c r="B56" s="13"/>
      <c r="C56" s="22"/>
      <c r="D56" s="22"/>
      <c r="E56" s="22"/>
      <c r="F56" s="22"/>
      <c r="G56" s="22"/>
      <c r="H56" s="48"/>
      <c r="I56" s="48"/>
      <c r="J56" s="22"/>
      <c r="K56" s="48"/>
      <c r="L56" s="48"/>
      <c r="M56" s="167"/>
      <c r="N56" s="22"/>
      <c r="O56" s="48"/>
    </row>
    <row r="57" spans="1:15" ht="7.35" customHeight="1" x14ac:dyDescent="0.2">
      <c r="A57" s="27" t="s">
        <v>66</v>
      </c>
      <c r="B57" s="15">
        <v>2017</v>
      </c>
      <c r="C57" s="23">
        <v>1523</v>
      </c>
      <c r="D57" s="23">
        <v>1200</v>
      </c>
      <c r="E57" s="23">
        <v>1778</v>
      </c>
      <c r="F57" s="23">
        <v>1594</v>
      </c>
      <c r="G57" s="23">
        <v>1116</v>
      </c>
      <c r="H57" s="47">
        <v>1169</v>
      </c>
      <c r="I57" s="47">
        <v>1346</v>
      </c>
      <c r="J57" s="23">
        <v>1581</v>
      </c>
      <c r="K57" s="47">
        <v>1806</v>
      </c>
      <c r="L57" s="47">
        <v>1614</v>
      </c>
      <c r="M57" s="167">
        <v>1589</v>
      </c>
      <c r="N57" s="23">
        <v>1068</v>
      </c>
      <c r="O57" s="47">
        <v>17384</v>
      </c>
    </row>
    <row r="58" spans="1:15" ht="7.35" customHeight="1" x14ac:dyDescent="0.2">
      <c r="A58" s="25"/>
      <c r="B58" s="13">
        <v>2018</v>
      </c>
      <c r="C58" s="22">
        <v>932</v>
      </c>
      <c r="D58" s="22">
        <v>916.3409700000002</v>
      </c>
      <c r="E58" s="22">
        <v>969.32809999999995</v>
      </c>
      <c r="F58" s="22">
        <v>1182.6351099999999</v>
      </c>
      <c r="G58" s="22">
        <v>1295.0214199999998</v>
      </c>
      <c r="H58" s="48">
        <v>1136.0256700000002</v>
      </c>
      <c r="I58" s="48">
        <v>1397.1893200000002</v>
      </c>
      <c r="J58" s="22">
        <v>2563.6745300000002</v>
      </c>
      <c r="K58" s="48">
        <v>2271.23407</v>
      </c>
      <c r="L58" s="48">
        <v>2262.96801</v>
      </c>
      <c r="M58" s="167">
        <v>1933.4132646</v>
      </c>
      <c r="N58" s="22"/>
      <c r="O58" s="48"/>
    </row>
    <row r="59" spans="1:15" ht="9" customHeight="1" x14ac:dyDescent="0.15">
      <c r="A59" s="163" t="s">
        <v>147</v>
      </c>
      <c r="B59" s="15">
        <v>2017</v>
      </c>
      <c r="C59" s="23">
        <v>7232</v>
      </c>
      <c r="D59" s="23">
        <v>5687</v>
      </c>
      <c r="E59" s="23">
        <v>6536</v>
      </c>
      <c r="F59" s="23">
        <v>6297</v>
      </c>
      <c r="G59" s="23">
        <v>5826</v>
      </c>
      <c r="H59" s="47">
        <v>5389</v>
      </c>
      <c r="I59" s="47">
        <v>4885</v>
      </c>
      <c r="J59" s="23">
        <v>4772</v>
      </c>
      <c r="K59" s="47">
        <v>4052</v>
      </c>
      <c r="L59" s="47">
        <v>4223</v>
      </c>
      <c r="M59" s="167">
        <v>4989</v>
      </c>
      <c r="N59" s="23">
        <v>4121</v>
      </c>
      <c r="O59" s="47">
        <v>64009</v>
      </c>
    </row>
    <row r="60" spans="1:15" ht="7.35" customHeight="1" x14ac:dyDescent="0.2">
      <c r="A60" s="25"/>
      <c r="B60" s="13">
        <v>2018</v>
      </c>
      <c r="C60" s="22">
        <v>4186</v>
      </c>
      <c r="D60" s="22">
        <v>4369.9077899999993</v>
      </c>
      <c r="E60" s="22">
        <v>5023.8897700000016</v>
      </c>
      <c r="F60" s="22">
        <v>6380.089860000001</v>
      </c>
      <c r="G60" s="22">
        <v>7686.9268099999999</v>
      </c>
      <c r="H60" s="48">
        <v>6531.7652999999991</v>
      </c>
      <c r="I60" s="48">
        <v>6987.180080000001</v>
      </c>
      <c r="J60" s="48">
        <v>8442.9422599999998</v>
      </c>
      <c r="K60" s="48">
        <v>7892.0156999999981</v>
      </c>
      <c r="L60" s="48">
        <v>9218.198220000002</v>
      </c>
      <c r="M60" s="167">
        <v>8038.7320299999992</v>
      </c>
      <c r="N60" s="22"/>
      <c r="O60" s="48"/>
    </row>
    <row r="61" spans="1:15" ht="7.35" customHeight="1" x14ac:dyDescent="0.2">
      <c r="A61" s="162" t="s">
        <v>78</v>
      </c>
      <c r="B61" s="15"/>
      <c r="C61" s="23"/>
      <c r="D61" s="23"/>
      <c r="E61" s="23"/>
      <c r="F61" s="23"/>
      <c r="G61" s="23"/>
      <c r="H61" s="47"/>
      <c r="I61" s="47"/>
      <c r="J61" s="23"/>
      <c r="K61" s="47"/>
      <c r="L61" s="47"/>
      <c r="M61" s="167"/>
      <c r="N61" s="23"/>
      <c r="O61" s="47"/>
    </row>
    <row r="62" spans="1:15" ht="7.35" customHeight="1" x14ac:dyDescent="0.2">
      <c r="A62" s="25" t="s">
        <v>66</v>
      </c>
      <c r="B62" s="13">
        <v>2017</v>
      </c>
      <c r="C62" s="22">
        <v>5011</v>
      </c>
      <c r="D62" s="22">
        <v>4856</v>
      </c>
      <c r="E62" s="22">
        <v>7364</v>
      </c>
      <c r="F62" s="22">
        <v>7460</v>
      </c>
      <c r="G62" s="22">
        <v>9929</v>
      </c>
      <c r="H62" s="48">
        <v>8996</v>
      </c>
      <c r="I62" s="48">
        <v>11968</v>
      </c>
      <c r="J62" s="48">
        <v>14084</v>
      </c>
      <c r="K62" s="48">
        <v>12092</v>
      </c>
      <c r="L62" s="48">
        <v>10862</v>
      </c>
      <c r="M62" s="167">
        <v>7327</v>
      </c>
      <c r="N62" s="22">
        <v>4034</v>
      </c>
      <c r="O62" s="48">
        <v>103983</v>
      </c>
    </row>
    <row r="63" spans="1:15" ht="7.35" customHeight="1" x14ac:dyDescent="0.2">
      <c r="A63" s="27"/>
      <c r="B63" s="15">
        <v>2018</v>
      </c>
      <c r="C63" s="23">
        <v>6308</v>
      </c>
      <c r="D63" s="23">
        <v>5331.7255999999988</v>
      </c>
      <c r="E63" s="23">
        <v>3769.7195099999976</v>
      </c>
      <c r="F63" s="23">
        <v>5368.3697900000025</v>
      </c>
      <c r="G63" s="23">
        <v>10083.110619999998</v>
      </c>
      <c r="H63" s="47">
        <v>9177.8125799999962</v>
      </c>
      <c r="I63" s="47">
        <v>12781.988040000015</v>
      </c>
      <c r="J63" s="47">
        <v>15926.079220000001</v>
      </c>
      <c r="K63" s="47">
        <v>17668.471909999997</v>
      </c>
      <c r="L63" s="47">
        <v>11428.86464</v>
      </c>
      <c r="M63" s="167">
        <v>6563.4815599999956</v>
      </c>
      <c r="N63" s="23"/>
      <c r="O63" s="47"/>
    </row>
    <row r="64" spans="1:15" ht="9" customHeight="1" x14ac:dyDescent="0.15">
      <c r="A64" s="42" t="s">
        <v>147</v>
      </c>
      <c r="B64" s="13">
        <v>2017</v>
      </c>
      <c r="C64" s="22">
        <v>18390</v>
      </c>
      <c r="D64" s="22">
        <v>16150</v>
      </c>
      <c r="E64" s="22">
        <v>18547</v>
      </c>
      <c r="F64" s="22">
        <v>17490</v>
      </c>
      <c r="G64" s="22">
        <v>18725</v>
      </c>
      <c r="H64" s="48">
        <v>19865</v>
      </c>
      <c r="I64" s="48">
        <v>21908</v>
      </c>
      <c r="J64" s="48">
        <v>24467</v>
      </c>
      <c r="K64" s="48">
        <v>19909</v>
      </c>
      <c r="L64" s="48">
        <v>18681</v>
      </c>
      <c r="M64" s="167">
        <v>15213</v>
      </c>
      <c r="N64" s="22">
        <v>11845</v>
      </c>
      <c r="O64" s="48">
        <v>221190</v>
      </c>
    </row>
    <row r="65" spans="1:21" ht="7.35" customHeight="1" x14ac:dyDescent="0.2">
      <c r="A65" s="33"/>
      <c r="B65" s="15">
        <v>2018</v>
      </c>
      <c r="C65" s="23">
        <v>16241</v>
      </c>
      <c r="D65" s="23">
        <v>14825.266889999997</v>
      </c>
      <c r="E65" s="23">
        <v>13666.286229999996</v>
      </c>
      <c r="F65" s="23">
        <v>16260.940769999999</v>
      </c>
      <c r="G65" s="23">
        <v>20167.934410000013</v>
      </c>
      <c r="H65" s="47">
        <v>22061.882289999994</v>
      </c>
      <c r="I65" s="47">
        <v>26137.98380999998</v>
      </c>
      <c r="J65" s="47">
        <v>25594.390989999993</v>
      </c>
      <c r="K65" s="47">
        <v>24726.816199999997</v>
      </c>
      <c r="L65" s="47">
        <v>22033.971980000013</v>
      </c>
      <c r="M65" s="167">
        <v>17033.976210000001</v>
      </c>
      <c r="N65" s="23"/>
      <c r="O65" s="47"/>
    </row>
    <row r="66" spans="1:21" ht="7.35" customHeight="1" x14ac:dyDescent="0.2">
      <c r="A66" s="26" t="s">
        <v>69</v>
      </c>
      <c r="B66" s="13"/>
      <c r="C66" s="22"/>
      <c r="D66" s="22"/>
      <c r="E66" s="22"/>
      <c r="F66" s="22"/>
      <c r="G66" s="22"/>
      <c r="H66" s="48"/>
      <c r="I66" s="48"/>
      <c r="J66" s="48"/>
      <c r="K66" s="48"/>
      <c r="L66" s="48"/>
      <c r="M66" s="167"/>
      <c r="N66" s="22"/>
      <c r="O66" s="48"/>
    </row>
    <row r="67" spans="1:21" ht="7.35" customHeight="1" x14ac:dyDescent="0.2">
      <c r="A67" s="27" t="s">
        <v>79</v>
      </c>
      <c r="B67" s="15"/>
      <c r="C67" s="23"/>
      <c r="D67" s="23"/>
      <c r="E67" s="23"/>
      <c r="F67" s="23"/>
      <c r="G67" s="23"/>
      <c r="H67" s="47"/>
      <c r="I67" s="47"/>
      <c r="J67" s="47"/>
      <c r="K67" s="47"/>
      <c r="L67" s="47"/>
      <c r="M67" s="167"/>
      <c r="N67" s="23"/>
      <c r="O67" s="47"/>
    </row>
    <row r="68" spans="1:21" ht="7.35" customHeight="1" x14ac:dyDescent="0.2">
      <c r="A68" s="25" t="s">
        <v>66</v>
      </c>
      <c r="B68" s="13">
        <v>2017</v>
      </c>
      <c r="C68" s="22">
        <v>6</v>
      </c>
      <c r="D68" s="22">
        <v>3</v>
      </c>
      <c r="E68" s="22">
        <v>13</v>
      </c>
      <c r="F68" s="22">
        <v>22</v>
      </c>
      <c r="G68" s="22">
        <v>2060</v>
      </c>
      <c r="H68" s="48">
        <v>3015</v>
      </c>
      <c r="I68" s="48">
        <v>3205</v>
      </c>
      <c r="J68" s="48">
        <v>2818</v>
      </c>
      <c r="K68" s="48">
        <v>2374</v>
      </c>
      <c r="L68" s="48">
        <v>1882</v>
      </c>
      <c r="M68" s="167">
        <v>19</v>
      </c>
      <c r="N68" s="22">
        <v>10</v>
      </c>
      <c r="O68" s="48">
        <v>15427</v>
      </c>
    </row>
    <row r="69" spans="1:21" ht="7.35" customHeight="1" x14ac:dyDescent="0.2">
      <c r="A69" s="27"/>
      <c r="B69" s="15">
        <v>2018</v>
      </c>
      <c r="C69" s="23">
        <v>1</v>
      </c>
      <c r="D69" s="23">
        <v>0</v>
      </c>
      <c r="E69" s="23">
        <v>0</v>
      </c>
      <c r="F69" s="23">
        <v>4.7E-2</v>
      </c>
      <c r="G69" s="23">
        <v>787.23490000000004</v>
      </c>
      <c r="H69" s="47">
        <v>2960.62</v>
      </c>
      <c r="I69" s="47">
        <v>2108.5632000000001</v>
      </c>
      <c r="J69" s="47">
        <v>2259.0001000000002</v>
      </c>
      <c r="K69" s="47">
        <v>1545.5664999999999</v>
      </c>
      <c r="L69" s="47">
        <v>4.0899999999999999E-2</v>
      </c>
      <c r="M69" s="167">
        <v>0</v>
      </c>
      <c r="N69" s="23"/>
      <c r="O69" s="47"/>
    </row>
    <row r="70" spans="1:21" ht="9" customHeight="1" x14ac:dyDescent="0.15">
      <c r="A70" s="42" t="s">
        <v>147</v>
      </c>
      <c r="B70" s="13">
        <v>2017</v>
      </c>
      <c r="C70" s="22">
        <v>6</v>
      </c>
      <c r="D70" s="22">
        <v>2</v>
      </c>
      <c r="E70" s="22">
        <v>11</v>
      </c>
      <c r="F70" s="22">
        <v>23</v>
      </c>
      <c r="G70" s="22">
        <v>1661</v>
      </c>
      <c r="H70" s="48">
        <v>5340</v>
      </c>
      <c r="I70" s="48">
        <v>5753</v>
      </c>
      <c r="J70" s="48">
        <v>5445</v>
      </c>
      <c r="K70" s="48">
        <v>4038</v>
      </c>
      <c r="L70" s="48">
        <v>2799</v>
      </c>
      <c r="M70" s="167">
        <v>23</v>
      </c>
      <c r="N70" s="22">
        <v>10</v>
      </c>
      <c r="O70" s="48">
        <v>25111</v>
      </c>
    </row>
    <row r="71" spans="1:21" ht="7.35" customHeight="1" x14ac:dyDescent="0.2">
      <c r="A71" s="27"/>
      <c r="B71" s="15">
        <v>2018</v>
      </c>
      <c r="C71" s="23">
        <v>1</v>
      </c>
      <c r="D71" s="23">
        <v>0</v>
      </c>
      <c r="E71" s="23">
        <v>0</v>
      </c>
      <c r="F71" s="23">
        <v>2.3699999999999999E-2</v>
      </c>
      <c r="G71" s="23">
        <v>1068.79207</v>
      </c>
      <c r="H71" s="47">
        <v>5879.4501300000002</v>
      </c>
      <c r="I71" s="47">
        <v>6466.4964400000008</v>
      </c>
      <c r="J71" s="47">
        <v>5239.5239800000008</v>
      </c>
      <c r="K71" s="47">
        <v>3171.8606500000001</v>
      </c>
      <c r="L71" s="47">
        <v>0.1636</v>
      </c>
      <c r="M71" s="167">
        <v>0</v>
      </c>
      <c r="N71" s="23"/>
      <c r="O71" s="47"/>
    </row>
    <row r="72" spans="1:21" ht="7.35" customHeight="1" x14ac:dyDescent="0.2">
      <c r="A72" s="165" t="s">
        <v>126</v>
      </c>
      <c r="B72" s="13"/>
      <c r="C72" s="22"/>
      <c r="D72" s="22"/>
      <c r="E72" s="22"/>
      <c r="F72" s="22"/>
      <c r="G72" s="22"/>
      <c r="H72" s="48"/>
      <c r="I72" s="48"/>
      <c r="J72" s="48"/>
      <c r="K72" s="48"/>
      <c r="L72" s="48"/>
      <c r="M72" s="167"/>
      <c r="N72" s="22"/>
      <c r="O72" s="48"/>
    </row>
    <row r="73" spans="1:21" ht="7.35" customHeight="1" x14ac:dyDescent="0.2">
      <c r="A73" s="27" t="s">
        <v>66</v>
      </c>
      <c r="B73" s="94">
        <v>2017</v>
      </c>
      <c r="C73" s="91">
        <v>200</v>
      </c>
      <c r="D73" s="91">
        <v>282</v>
      </c>
      <c r="E73" s="91">
        <v>309</v>
      </c>
      <c r="F73" s="91">
        <v>247</v>
      </c>
      <c r="G73" s="91">
        <v>388</v>
      </c>
      <c r="H73" s="96">
        <v>1209</v>
      </c>
      <c r="I73" s="96">
        <v>1275</v>
      </c>
      <c r="J73" s="96">
        <v>749</v>
      </c>
      <c r="K73" s="96">
        <v>719</v>
      </c>
      <c r="L73" s="96">
        <v>440</v>
      </c>
      <c r="M73" s="167">
        <v>291</v>
      </c>
      <c r="N73" s="91">
        <v>285</v>
      </c>
      <c r="O73" s="47">
        <v>6394</v>
      </c>
    </row>
    <row r="74" spans="1:21" ht="7.35" customHeight="1" x14ac:dyDescent="0.2">
      <c r="A74" s="25"/>
      <c r="B74" s="13">
        <v>2018</v>
      </c>
      <c r="C74" s="22">
        <v>350</v>
      </c>
      <c r="D74" s="22">
        <v>286.07339000000002</v>
      </c>
      <c r="E74" s="22">
        <v>256.6033000999999</v>
      </c>
      <c r="F74" s="22">
        <v>269.29896000000002</v>
      </c>
      <c r="G74" s="22">
        <v>1043.2919200000001</v>
      </c>
      <c r="H74" s="48">
        <v>2177.4763230000003</v>
      </c>
      <c r="I74" s="48">
        <v>2796.6685070000003</v>
      </c>
      <c r="J74" s="22">
        <v>2497.425369999999</v>
      </c>
      <c r="K74" s="48">
        <v>1057.2445349999998</v>
      </c>
      <c r="L74" s="48">
        <v>531.52559999999994</v>
      </c>
      <c r="M74" s="167">
        <v>279.80407460000004</v>
      </c>
      <c r="N74" s="22"/>
      <c r="O74" s="48"/>
    </row>
    <row r="75" spans="1:21" ht="9" customHeight="1" x14ac:dyDescent="0.15">
      <c r="A75" s="163" t="s">
        <v>147</v>
      </c>
      <c r="B75" s="94">
        <v>2017</v>
      </c>
      <c r="C75" s="91">
        <v>1061</v>
      </c>
      <c r="D75" s="91">
        <v>1660</v>
      </c>
      <c r="E75" s="91">
        <v>1900</v>
      </c>
      <c r="F75" s="91">
        <v>1814</v>
      </c>
      <c r="G75" s="91">
        <v>2185</v>
      </c>
      <c r="H75" s="96">
        <v>4070</v>
      </c>
      <c r="I75" s="96">
        <v>4315</v>
      </c>
      <c r="J75" s="91">
        <v>3529</v>
      </c>
      <c r="K75" s="96">
        <v>3055</v>
      </c>
      <c r="L75" s="96">
        <v>2021</v>
      </c>
      <c r="M75" s="167">
        <v>1681</v>
      </c>
      <c r="N75" s="91">
        <v>2185</v>
      </c>
      <c r="O75" s="47">
        <v>29476</v>
      </c>
    </row>
    <row r="76" spans="1:21" ht="7.35" customHeight="1" x14ac:dyDescent="0.2">
      <c r="A76" s="26"/>
      <c r="B76" s="13">
        <v>2018</v>
      </c>
      <c r="C76" s="22">
        <v>1797</v>
      </c>
      <c r="D76" s="22">
        <v>1479.1662000000001</v>
      </c>
      <c r="E76" s="22">
        <v>1784.1563599999999</v>
      </c>
      <c r="F76" s="22">
        <v>1913.4343699999997</v>
      </c>
      <c r="G76" s="22">
        <v>3942.4760200000001</v>
      </c>
      <c r="H76" s="48">
        <v>5675.7820999999994</v>
      </c>
      <c r="I76" s="48">
        <v>6263.5699200000008</v>
      </c>
      <c r="J76" s="22">
        <v>5837.68822</v>
      </c>
      <c r="K76" s="48">
        <v>3107.20183</v>
      </c>
      <c r="L76" s="48">
        <v>2209.3770100000002</v>
      </c>
      <c r="M76" s="167">
        <v>1775.5365299999999</v>
      </c>
      <c r="N76" s="22"/>
      <c r="O76" s="48"/>
    </row>
    <row r="77" spans="1:21" ht="7.35" customHeight="1" x14ac:dyDescent="0.2">
      <c r="A77" s="33" t="s">
        <v>69</v>
      </c>
      <c r="B77" s="15"/>
      <c r="C77" s="23"/>
      <c r="D77" s="23"/>
      <c r="E77" s="23"/>
      <c r="F77" s="23"/>
      <c r="G77" s="23"/>
      <c r="H77" s="47"/>
      <c r="I77" s="47"/>
      <c r="J77" s="23"/>
      <c r="K77" s="47"/>
      <c r="L77" s="47"/>
      <c r="M77" s="167"/>
      <c r="N77" s="23"/>
      <c r="O77" s="47"/>
    </row>
    <row r="78" spans="1:21" ht="7.35" customHeight="1" x14ac:dyDescent="0.2">
      <c r="A78" s="25" t="s">
        <v>80</v>
      </c>
      <c r="B78" s="13"/>
      <c r="C78" s="22"/>
      <c r="D78" s="22"/>
      <c r="E78" s="22"/>
      <c r="F78" s="22"/>
      <c r="G78" s="22"/>
      <c r="H78" s="48"/>
      <c r="I78" s="48"/>
      <c r="J78" s="22"/>
      <c r="K78" s="48"/>
      <c r="L78" s="48"/>
      <c r="M78" s="167"/>
      <c r="N78" s="22"/>
      <c r="O78" s="48"/>
    </row>
    <row r="79" spans="1:21" ht="7.35" customHeight="1" x14ac:dyDescent="0.2">
      <c r="A79" s="27" t="s">
        <v>66</v>
      </c>
      <c r="B79" s="94">
        <v>2017</v>
      </c>
      <c r="C79" s="91">
        <v>6</v>
      </c>
      <c r="D79" s="91">
        <v>2</v>
      </c>
      <c r="E79" s="91">
        <v>2</v>
      </c>
      <c r="F79" s="91">
        <v>2</v>
      </c>
      <c r="G79" s="91">
        <v>48</v>
      </c>
      <c r="H79" s="96">
        <v>679</v>
      </c>
      <c r="I79" s="96">
        <v>699</v>
      </c>
      <c r="J79" s="91">
        <v>221</v>
      </c>
      <c r="K79" s="96">
        <v>223</v>
      </c>
      <c r="L79" s="96">
        <v>151</v>
      </c>
      <c r="M79" s="167">
        <v>13</v>
      </c>
      <c r="N79" s="91">
        <v>5</v>
      </c>
      <c r="O79" s="47">
        <v>2051</v>
      </c>
      <c r="P79" s="26"/>
      <c r="Q79" s="26"/>
      <c r="R79" s="26"/>
      <c r="S79" s="26"/>
      <c r="T79" s="26"/>
      <c r="U79" s="26"/>
    </row>
    <row r="80" spans="1:21" ht="7.35" customHeight="1" x14ac:dyDescent="0.2">
      <c r="A80" s="25"/>
      <c r="B80" s="13">
        <v>2018</v>
      </c>
      <c r="C80" s="22">
        <v>11</v>
      </c>
      <c r="D80" s="22">
        <v>7.0711500000000003</v>
      </c>
      <c r="E80" s="22">
        <v>3.7267499999999996</v>
      </c>
      <c r="F80" s="22">
        <v>6.0981000000000005</v>
      </c>
      <c r="G80" s="22">
        <v>571.97924999999998</v>
      </c>
      <c r="H80" s="48">
        <v>1650.2282500000003</v>
      </c>
      <c r="I80" s="48">
        <v>2307.7879500000004</v>
      </c>
      <c r="J80" s="22">
        <v>1928.0233500000002</v>
      </c>
      <c r="K80" s="48">
        <v>616.80270000000007</v>
      </c>
      <c r="L80" s="48">
        <v>198.00139999999999</v>
      </c>
      <c r="M80" s="167">
        <v>32.902999999999999</v>
      </c>
      <c r="N80" s="22"/>
      <c r="O80" s="48"/>
    </row>
    <row r="81" spans="1:15" ht="9" customHeight="1" x14ac:dyDescent="0.15">
      <c r="A81" s="163" t="s">
        <v>147</v>
      </c>
      <c r="B81" s="94">
        <v>2017</v>
      </c>
      <c r="C81" s="91">
        <v>33</v>
      </c>
      <c r="D81" s="91">
        <v>10</v>
      </c>
      <c r="E81" s="91">
        <v>14</v>
      </c>
      <c r="F81" s="91">
        <v>12</v>
      </c>
      <c r="G81" s="91">
        <v>164</v>
      </c>
      <c r="H81" s="96">
        <v>1185</v>
      </c>
      <c r="I81" s="96">
        <v>1201</v>
      </c>
      <c r="J81" s="91">
        <v>549</v>
      </c>
      <c r="K81" s="96">
        <v>584</v>
      </c>
      <c r="L81" s="96">
        <v>457</v>
      </c>
      <c r="M81" s="167">
        <v>59</v>
      </c>
      <c r="N81" s="91">
        <v>27</v>
      </c>
      <c r="O81" s="47">
        <v>4295</v>
      </c>
    </row>
    <row r="82" spans="1:15" ht="7.15" customHeight="1" x14ac:dyDescent="0.2">
      <c r="A82" s="25"/>
      <c r="B82" s="13">
        <v>2018</v>
      </c>
      <c r="C82" s="22">
        <v>55</v>
      </c>
      <c r="D82" s="22">
        <v>44.458280000000002</v>
      </c>
      <c r="E82" s="22">
        <v>24.6905</v>
      </c>
      <c r="F82" s="22">
        <v>41.955689999999997</v>
      </c>
      <c r="G82" s="22">
        <v>1456.0144399999999</v>
      </c>
      <c r="H82" s="48">
        <v>3294.3466100000001</v>
      </c>
      <c r="I82" s="48">
        <v>3654.0020799999998</v>
      </c>
      <c r="J82" s="22">
        <v>2588.2657299999996</v>
      </c>
      <c r="K82" s="48">
        <v>810.88526999999988</v>
      </c>
      <c r="L82" s="48">
        <v>278.83879999999999</v>
      </c>
      <c r="M82" s="167">
        <v>53.258949999999999</v>
      </c>
      <c r="N82" s="22"/>
      <c r="O82" s="48"/>
    </row>
    <row r="83" spans="1:15" ht="7.15" customHeight="1" x14ac:dyDescent="0.2">
      <c r="A83" s="166" t="s">
        <v>127</v>
      </c>
      <c r="B83" s="15"/>
      <c r="C83" s="23"/>
      <c r="D83" s="23"/>
      <c r="E83" s="23"/>
      <c r="F83" s="23"/>
      <c r="G83" s="23"/>
      <c r="H83" s="47"/>
      <c r="I83" s="47"/>
      <c r="J83" s="23"/>
      <c r="K83" s="47"/>
      <c r="L83" s="47"/>
      <c r="M83" s="167"/>
      <c r="N83" s="23"/>
      <c r="O83" s="47"/>
    </row>
    <row r="84" spans="1:15" ht="7.15" customHeight="1" x14ac:dyDescent="0.2">
      <c r="A84" s="25" t="s">
        <v>66</v>
      </c>
      <c r="B84" s="13">
        <v>2017</v>
      </c>
      <c r="C84" s="22">
        <v>287</v>
      </c>
      <c r="D84" s="22">
        <v>286</v>
      </c>
      <c r="E84" s="22">
        <v>276</v>
      </c>
      <c r="F84" s="22">
        <v>1237</v>
      </c>
      <c r="G84" s="22">
        <v>1436</v>
      </c>
      <c r="H84" s="48">
        <v>1156</v>
      </c>
      <c r="I84" s="48">
        <v>647</v>
      </c>
      <c r="J84" s="22">
        <v>1123</v>
      </c>
      <c r="K84" s="48">
        <v>487</v>
      </c>
      <c r="L84" s="48">
        <v>663</v>
      </c>
      <c r="M84" s="167">
        <v>244</v>
      </c>
      <c r="N84" s="22">
        <v>146</v>
      </c>
      <c r="O84" s="48">
        <v>7988</v>
      </c>
    </row>
    <row r="85" spans="1:15" ht="7.15" customHeight="1" x14ac:dyDescent="0.2">
      <c r="A85" s="27"/>
      <c r="B85" s="15">
        <v>2018</v>
      </c>
      <c r="C85" s="23">
        <v>193</v>
      </c>
      <c r="D85" s="23">
        <v>202.78289999999998</v>
      </c>
      <c r="E85" s="23">
        <v>245.62779999999998</v>
      </c>
      <c r="F85" s="23">
        <v>547.20819999999992</v>
      </c>
      <c r="G85" s="23">
        <v>861.83330000000001</v>
      </c>
      <c r="H85" s="47">
        <v>868.83550000000002</v>
      </c>
      <c r="I85" s="47">
        <v>755.06280000000004</v>
      </c>
      <c r="J85" s="23">
        <v>845.06119999999999</v>
      </c>
      <c r="K85" s="47">
        <v>1115.7807</v>
      </c>
      <c r="L85" s="47">
        <v>1099.3746000000001</v>
      </c>
      <c r="M85" s="167">
        <v>502.8956</v>
      </c>
      <c r="N85" s="23"/>
      <c r="O85" s="47"/>
    </row>
    <row r="86" spans="1:15" ht="9" customHeight="1" x14ac:dyDescent="0.15">
      <c r="A86" s="42" t="s">
        <v>147</v>
      </c>
      <c r="B86" s="13">
        <v>2017</v>
      </c>
      <c r="C86" s="22">
        <v>972</v>
      </c>
      <c r="D86" s="22">
        <v>889</v>
      </c>
      <c r="E86" s="22">
        <v>831</v>
      </c>
      <c r="F86" s="22">
        <v>3113</v>
      </c>
      <c r="G86" s="22">
        <v>3527</v>
      </c>
      <c r="H86" s="48">
        <v>2941</v>
      </c>
      <c r="I86" s="48">
        <v>1733</v>
      </c>
      <c r="J86" s="22">
        <v>2874</v>
      </c>
      <c r="K86" s="48">
        <v>1349</v>
      </c>
      <c r="L86" s="48">
        <v>2015</v>
      </c>
      <c r="M86" s="167">
        <v>842</v>
      </c>
      <c r="N86" s="22">
        <v>551</v>
      </c>
      <c r="O86" s="48">
        <v>21637</v>
      </c>
    </row>
    <row r="87" spans="1:15" ht="7.15" customHeight="1" x14ac:dyDescent="0.2">
      <c r="A87" s="33"/>
      <c r="B87" s="15">
        <v>2018</v>
      </c>
      <c r="C87" s="23">
        <v>708</v>
      </c>
      <c r="D87" s="23">
        <v>694.42486999999994</v>
      </c>
      <c r="E87" s="23">
        <v>1059.3478700000001</v>
      </c>
      <c r="F87" s="23">
        <v>1737.0609099999999</v>
      </c>
      <c r="G87" s="23">
        <v>2597.37192</v>
      </c>
      <c r="H87" s="47">
        <v>2374.6092999999996</v>
      </c>
      <c r="I87" s="47">
        <v>1933.2554700000001</v>
      </c>
      <c r="J87" s="23">
        <v>1720.9154099999998</v>
      </c>
      <c r="K87" s="47">
        <v>1957.1921599999998</v>
      </c>
      <c r="L87" s="47">
        <v>1941.75875</v>
      </c>
      <c r="M87" s="167">
        <v>1201.15155</v>
      </c>
      <c r="N87" s="23"/>
      <c r="O87" s="47"/>
    </row>
    <row r="88" spans="1:15" ht="7.15" customHeight="1" x14ac:dyDescent="0.2">
      <c r="A88" s="26" t="s">
        <v>69</v>
      </c>
      <c r="B88" s="13"/>
      <c r="C88" s="22"/>
      <c r="D88" s="22"/>
      <c r="E88" s="22"/>
      <c r="F88" s="22"/>
      <c r="G88" s="22"/>
      <c r="H88" s="48"/>
      <c r="I88" s="48"/>
      <c r="J88" s="22"/>
      <c r="K88" s="48"/>
      <c r="L88" s="48"/>
      <c r="M88" s="167"/>
      <c r="N88" s="22"/>
      <c r="O88" s="48"/>
    </row>
    <row r="89" spans="1:15" ht="7.15" customHeight="1" x14ac:dyDescent="0.2">
      <c r="A89" s="27" t="s">
        <v>81</v>
      </c>
      <c r="B89" s="15"/>
      <c r="C89" s="23"/>
      <c r="D89" s="23"/>
      <c r="E89" s="23"/>
      <c r="F89" s="23"/>
      <c r="G89" s="23"/>
      <c r="H89" s="47"/>
      <c r="I89" s="47"/>
      <c r="J89" s="23"/>
      <c r="K89" s="47"/>
      <c r="L89" s="47"/>
      <c r="M89" s="167"/>
      <c r="N89" s="23"/>
      <c r="O89" s="47"/>
    </row>
    <row r="90" spans="1:15" ht="7.15" customHeight="1" x14ac:dyDescent="0.2">
      <c r="A90" s="25" t="s">
        <v>66</v>
      </c>
      <c r="B90" s="13">
        <v>2017</v>
      </c>
      <c r="C90" s="22">
        <v>246</v>
      </c>
      <c r="D90" s="22">
        <v>200</v>
      </c>
      <c r="E90" s="22">
        <v>170</v>
      </c>
      <c r="F90" s="22">
        <v>170</v>
      </c>
      <c r="G90" s="22">
        <v>205</v>
      </c>
      <c r="H90" s="48">
        <v>195</v>
      </c>
      <c r="I90" s="48">
        <v>123</v>
      </c>
      <c r="J90" s="22">
        <v>178</v>
      </c>
      <c r="K90" s="48">
        <v>177</v>
      </c>
      <c r="L90" s="48">
        <v>223</v>
      </c>
      <c r="M90" s="167">
        <v>164</v>
      </c>
      <c r="N90" s="22">
        <v>111</v>
      </c>
      <c r="O90" s="48">
        <v>2162</v>
      </c>
    </row>
    <row r="91" spans="1:15" ht="7.15" customHeight="1" x14ac:dyDescent="0.2">
      <c r="A91" s="27"/>
      <c r="B91" s="15">
        <v>2018</v>
      </c>
      <c r="C91" s="23">
        <v>146</v>
      </c>
      <c r="D91" s="23">
        <v>155.93690000000004</v>
      </c>
      <c r="E91" s="23">
        <v>119.3323</v>
      </c>
      <c r="F91" s="23">
        <v>111.0869</v>
      </c>
      <c r="G91" s="23">
        <v>204.738</v>
      </c>
      <c r="H91" s="47">
        <v>235.02979999999999</v>
      </c>
      <c r="I91" s="47">
        <v>228.19110000000001</v>
      </c>
      <c r="J91" s="23">
        <v>232.78779999999998</v>
      </c>
      <c r="K91" s="47">
        <v>189.3998</v>
      </c>
      <c r="L91" s="47">
        <v>213.24850000000001</v>
      </c>
      <c r="M91" s="167">
        <v>169.47529999999998</v>
      </c>
      <c r="N91" s="23"/>
      <c r="O91" s="47"/>
    </row>
    <row r="92" spans="1:15" ht="9" customHeight="1" x14ac:dyDescent="0.15">
      <c r="A92" s="42" t="s">
        <v>147</v>
      </c>
      <c r="B92" s="13">
        <v>2017</v>
      </c>
      <c r="C92" s="22">
        <v>860</v>
      </c>
      <c r="D92" s="22">
        <v>640</v>
      </c>
      <c r="E92" s="22">
        <v>555</v>
      </c>
      <c r="F92" s="22">
        <v>578</v>
      </c>
      <c r="G92" s="22">
        <v>694</v>
      </c>
      <c r="H92" s="48">
        <v>665</v>
      </c>
      <c r="I92" s="48">
        <v>468</v>
      </c>
      <c r="J92" s="22">
        <v>659</v>
      </c>
      <c r="K92" s="48">
        <v>650</v>
      </c>
      <c r="L92" s="48">
        <v>787</v>
      </c>
      <c r="M92" s="167">
        <v>629</v>
      </c>
      <c r="N92" s="22">
        <v>454</v>
      </c>
      <c r="O92" s="48">
        <v>7639</v>
      </c>
    </row>
    <row r="93" spans="1:15" ht="7.15" customHeight="1" x14ac:dyDescent="0.2">
      <c r="A93" s="27"/>
      <c r="B93" s="15">
        <v>2018</v>
      </c>
      <c r="C93" s="23">
        <v>600</v>
      </c>
      <c r="D93" s="23">
        <v>560.47591</v>
      </c>
      <c r="E93" s="23">
        <v>493.22126000000003</v>
      </c>
      <c r="F93" s="23">
        <v>461.23160999999999</v>
      </c>
      <c r="G93" s="23">
        <v>766.13598000000002</v>
      </c>
      <c r="H93" s="47">
        <v>837.01595999999995</v>
      </c>
      <c r="I93" s="47">
        <v>827.64427999999998</v>
      </c>
      <c r="J93" s="23">
        <v>833.62618999999995</v>
      </c>
      <c r="K93" s="47">
        <v>673.08582999999999</v>
      </c>
      <c r="L93" s="47">
        <v>753.46974</v>
      </c>
      <c r="M93" s="167">
        <v>694.04300000000001</v>
      </c>
      <c r="N93" s="23"/>
      <c r="O93" s="47"/>
    </row>
    <row r="94" spans="1:15" ht="7.15" customHeight="1" x14ac:dyDescent="0.2">
      <c r="A94" s="25" t="s">
        <v>80</v>
      </c>
      <c r="B94" s="13"/>
      <c r="C94" s="22"/>
      <c r="D94" s="22"/>
      <c r="E94" s="22"/>
      <c r="F94" s="22"/>
      <c r="G94" s="22"/>
      <c r="H94" s="48"/>
      <c r="I94" s="48"/>
      <c r="J94" s="22"/>
      <c r="K94" s="48"/>
      <c r="L94" s="48"/>
      <c r="M94" s="167"/>
      <c r="N94" s="22"/>
      <c r="O94" s="48"/>
    </row>
    <row r="95" spans="1:15" ht="7.15" customHeight="1" x14ac:dyDescent="0.2">
      <c r="A95" s="27" t="s">
        <v>66</v>
      </c>
      <c r="B95" s="94">
        <v>2017</v>
      </c>
      <c r="C95" s="23">
        <v>13</v>
      </c>
      <c r="D95" s="23">
        <v>34</v>
      </c>
      <c r="E95" s="23">
        <v>26</v>
      </c>
      <c r="F95" s="23">
        <v>993</v>
      </c>
      <c r="G95" s="23">
        <v>1159</v>
      </c>
      <c r="H95" s="47">
        <v>892</v>
      </c>
      <c r="I95" s="47">
        <v>452</v>
      </c>
      <c r="J95" s="23">
        <v>894</v>
      </c>
      <c r="K95" s="47">
        <v>257</v>
      </c>
      <c r="L95" s="47">
        <v>383</v>
      </c>
      <c r="M95" s="167">
        <v>49</v>
      </c>
      <c r="N95" s="23">
        <v>2</v>
      </c>
      <c r="O95" s="47">
        <v>5154</v>
      </c>
    </row>
    <row r="96" spans="1:15" ht="7.15" customHeight="1" x14ac:dyDescent="0.2">
      <c r="A96" s="25"/>
      <c r="B96" s="13">
        <v>2018</v>
      </c>
      <c r="C96" s="22">
        <v>1</v>
      </c>
      <c r="D96" s="22">
        <v>1.9998</v>
      </c>
      <c r="E96" s="22">
        <v>93.391400000000004</v>
      </c>
      <c r="F96" s="22">
        <v>395.48930000000001</v>
      </c>
      <c r="G96" s="22">
        <v>602.76880000000006</v>
      </c>
      <c r="H96" s="48">
        <v>549.19369999999992</v>
      </c>
      <c r="I96" s="48">
        <v>445.41359999999997</v>
      </c>
      <c r="J96" s="22">
        <v>545.81449999999995</v>
      </c>
      <c r="K96" s="48">
        <v>868.68849999999998</v>
      </c>
      <c r="L96" s="48">
        <v>840.78509999999994</v>
      </c>
      <c r="M96" s="167">
        <v>291.23109999999997</v>
      </c>
      <c r="N96" s="22"/>
      <c r="O96" s="48"/>
    </row>
    <row r="97" spans="1:15" ht="9" customHeight="1" x14ac:dyDescent="0.15">
      <c r="A97" s="163" t="s">
        <v>147</v>
      </c>
      <c r="B97" s="94">
        <v>2017</v>
      </c>
      <c r="C97" s="23">
        <v>74</v>
      </c>
      <c r="D97" s="23">
        <v>195</v>
      </c>
      <c r="E97" s="23">
        <v>156</v>
      </c>
      <c r="F97" s="23">
        <v>2406</v>
      </c>
      <c r="G97" s="23">
        <v>2685</v>
      </c>
      <c r="H97" s="47">
        <v>2109</v>
      </c>
      <c r="I97" s="47">
        <v>1107</v>
      </c>
      <c r="J97" s="23">
        <v>2079</v>
      </c>
      <c r="K97" s="47">
        <v>584</v>
      </c>
      <c r="L97" s="47">
        <v>1110</v>
      </c>
      <c r="M97" s="167">
        <v>133</v>
      </c>
      <c r="N97" s="23">
        <v>6</v>
      </c>
      <c r="O97" s="47">
        <v>12644</v>
      </c>
    </row>
    <row r="98" spans="1:15" ht="7.35" customHeight="1" x14ac:dyDescent="0.2">
      <c r="A98" s="25"/>
      <c r="B98" s="13">
        <v>2018</v>
      </c>
      <c r="C98" s="22">
        <v>5</v>
      </c>
      <c r="D98" s="22">
        <v>22.093589999999999</v>
      </c>
      <c r="E98" s="22">
        <v>486.70474000000002</v>
      </c>
      <c r="F98" s="22">
        <v>1173.15759</v>
      </c>
      <c r="G98" s="22">
        <v>1656.0123500000002</v>
      </c>
      <c r="H98" s="48">
        <v>1264.29575</v>
      </c>
      <c r="I98" s="48">
        <v>850.11428000000001</v>
      </c>
      <c r="J98" s="22">
        <v>708.23029000000008</v>
      </c>
      <c r="K98" s="48">
        <v>1167.6025400000001</v>
      </c>
      <c r="L98" s="48">
        <v>1081.41435</v>
      </c>
      <c r="M98" s="167">
        <v>374.78717</v>
      </c>
      <c r="N98" s="22"/>
      <c r="O98" s="48"/>
    </row>
    <row r="99" spans="1:15" ht="4.1500000000000004" customHeight="1" thickBot="1" x14ac:dyDescent="0.25">
      <c r="A99" s="17"/>
      <c r="B99" s="17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</row>
    <row r="100" spans="1:15" ht="9" customHeight="1" thickTop="1" x14ac:dyDescent="0.2">
      <c r="A100" s="2" t="s">
        <v>148</v>
      </c>
      <c r="G100" s="31"/>
      <c r="H100" s="31"/>
      <c r="I100" s="31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11"/>
      <c r="K104" s="26"/>
      <c r="L104" s="11"/>
      <c r="M104" s="26"/>
      <c r="O104" s="11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5"/>
      <c r="B121" s="51"/>
      <c r="C121" s="51"/>
      <c r="D121" s="32"/>
      <c r="E121" s="32"/>
      <c r="F121" s="32"/>
      <c r="G121" s="51"/>
      <c r="H121" s="51"/>
      <c r="I121" s="51"/>
      <c r="J121" s="51"/>
      <c r="K121" s="51"/>
      <c r="L121" s="32"/>
      <c r="M121" s="51"/>
    </row>
    <row r="122" spans="1:15" ht="9" customHeight="1" x14ac:dyDescent="0.2">
      <c r="A122" s="13"/>
      <c r="B122" s="52"/>
      <c r="C122" s="52"/>
      <c r="D122" s="53"/>
      <c r="E122" s="53"/>
      <c r="F122" s="53"/>
      <c r="G122" s="52"/>
      <c r="H122" s="54"/>
      <c r="I122" s="54"/>
      <c r="J122" s="54"/>
    </row>
    <row r="123" spans="1:15" ht="9" customHeight="1" x14ac:dyDescent="0.2">
      <c r="A123" s="13"/>
      <c r="B123" s="55"/>
      <c r="C123" s="55"/>
      <c r="D123" s="55"/>
      <c r="E123" s="55"/>
      <c r="F123" s="55"/>
      <c r="G123" s="55"/>
      <c r="H123" s="54"/>
      <c r="I123" s="54"/>
      <c r="J123" s="54"/>
      <c r="K123" s="54"/>
    </row>
    <row r="124" spans="1:15" ht="9" customHeight="1" x14ac:dyDescent="0.2">
      <c r="A124" s="13"/>
      <c r="B124" s="13"/>
      <c r="C124" s="54"/>
      <c r="D124" s="46"/>
      <c r="E124" s="46"/>
      <c r="F124" s="46"/>
      <c r="G124" s="54"/>
      <c r="H124" s="54"/>
      <c r="I124" s="54"/>
      <c r="J124" s="54"/>
      <c r="K124" s="54"/>
      <c r="L124" s="46"/>
      <c r="M124" s="54"/>
      <c r="N124" s="46"/>
      <c r="O124" s="46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31"/>
      <c r="D150" s="50"/>
      <c r="E150" s="50"/>
      <c r="F150" s="50"/>
      <c r="G150" s="31"/>
      <c r="H150" s="31"/>
      <c r="I150" s="31"/>
      <c r="J150" s="31"/>
      <c r="K150" s="31"/>
      <c r="L150" s="50"/>
      <c r="M150" s="31"/>
      <c r="N150" s="50"/>
    </row>
    <row r="151" spans="3:14" ht="9" customHeight="1" x14ac:dyDescent="0.2">
      <c r="C151" s="31"/>
      <c r="D151" s="50"/>
      <c r="E151" s="50"/>
      <c r="F151" s="50"/>
      <c r="G151" s="31"/>
      <c r="H151" s="31"/>
      <c r="I151" s="31"/>
      <c r="J151" s="31"/>
      <c r="K151" s="31"/>
      <c r="L151" s="50"/>
      <c r="M151" s="31"/>
      <c r="N151" s="50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76" customWidth="1"/>
    <col min="12" max="14" width="5.5703125" customWidth="1"/>
    <col min="16" max="16" width="12" style="11" customWidth="1"/>
  </cols>
  <sheetData>
    <row r="1" spans="1:16" ht="12" customHeight="1" x14ac:dyDescent="0.2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P1" s="131" t="s">
        <v>132</v>
      </c>
    </row>
    <row r="2" spans="1:16" s="67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1"/>
    </row>
    <row r="3" spans="1:16" s="74" customFormat="1" ht="9.9499999999999993" customHeight="1" x14ac:dyDescent="0.2">
      <c r="A3" s="4"/>
      <c r="B3" s="156" t="s">
        <v>102</v>
      </c>
      <c r="C3" s="177" t="s">
        <v>104</v>
      </c>
      <c r="D3" s="177" t="s">
        <v>105</v>
      </c>
      <c r="E3" s="177" t="s">
        <v>106</v>
      </c>
      <c r="F3" s="177" t="s">
        <v>107</v>
      </c>
      <c r="G3" s="177" t="s">
        <v>108</v>
      </c>
      <c r="H3" s="177" t="s">
        <v>109</v>
      </c>
      <c r="I3" s="177" t="s">
        <v>110</v>
      </c>
      <c r="J3" s="177" t="s">
        <v>111</v>
      </c>
      <c r="K3" s="177" t="s">
        <v>112</v>
      </c>
      <c r="L3" s="177" t="s">
        <v>113</v>
      </c>
      <c r="M3" s="177" t="s">
        <v>114</v>
      </c>
      <c r="N3" s="154" t="s">
        <v>115</v>
      </c>
      <c r="P3" s="11"/>
    </row>
    <row r="4" spans="1:16" s="67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11"/>
    </row>
    <row r="5" spans="1:16" s="67" customFormat="1" ht="9" customHeight="1" x14ac:dyDescent="0.2">
      <c r="A5" s="1" t="s">
        <v>2</v>
      </c>
      <c r="B5" s="1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80"/>
      <c r="P5" s="11"/>
    </row>
    <row r="6" spans="1:16" s="67" customFormat="1" ht="9" customHeight="1" x14ac:dyDescent="0.2">
      <c r="A6" s="2" t="s">
        <v>3</v>
      </c>
      <c r="B6" s="2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80"/>
      <c r="P6" s="11"/>
    </row>
    <row r="7" spans="1:16" s="67" customFormat="1" ht="9" customHeight="1" x14ac:dyDescent="0.2">
      <c r="A7" s="1" t="s">
        <v>4</v>
      </c>
      <c r="B7" s="63">
        <v>2017</v>
      </c>
      <c r="C7" s="136">
        <v>76</v>
      </c>
      <c r="D7" s="136">
        <v>162.30000000000001</v>
      </c>
      <c r="E7" s="136">
        <v>79.7</v>
      </c>
      <c r="F7" s="136">
        <v>14.9</v>
      </c>
      <c r="G7" s="136">
        <v>85.3</v>
      </c>
      <c r="H7" s="136">
        <v>15.4</v>
      </c>
      <c r="I7" s="136">
        <v>7.7</v>
      </c>
      <c r="J7" s="136">
        <v>11.6</v>
      </c>
      <c r="K7" s="136">
        <v>2.9</v>
      </c>
      <c r="L7" s="136">
        <v>33.799999999999997</v>
      </c>
      <c r="M7" s="136">
        <v>69</v>
      </c>
      <c r="N7" s="180">
        <v>126.6</v>
      </c>
      <c r="P7" s="11"/>
    </row>
    <row r="8" spans="1:16" s="67" customFormat="1" ht="9" customHeight="1" x14ac:dyDescent="0.2">
      <c r="A8" s="2"/>
      <c r="B8" s="64">
        <v>2018</v>
      </c>
      <c r="C8" s="137">
        <v>93.3</v>
      </c>
      <c r="D8" s="137">
        <v>74.2</v>
      </c>
      <c r="E8" s="137">
        <v>319.39999999999998</v>
      </c>
      <c r="F8" s="137">
        <v>135.69999999999999</v>
      </c>
      <c r="G8" s="137">
        <v>46.2</v>
      </c>
      <c r="H8" s="137">
        <v>67.3</v>
      </c>
      <c r="I8" s="137">
        <v>12.3</v>
      </c>
      <c r="J8" s="137">
        <v>2</v>
      </c>
      <c r="K8" s="137">
        <v>10.199999999999999</v>
      </c>
      <c r="L8" s="137">
        <v>71.900000000000006</v>
      </c>
      <c r="M8" s="137">
        <v>221.9</v>
      </c>
      <c r="N8" s="180">
        <v>73.400000000000006</v>
      </c>
      <c r="P8" s="11"/>
    </row>
    <row r="9" spans="1:16" s="67" customFormat="1" ht="9" customHeight="1" x14ac:dyDescent="0.2">
      <c r="A9" s="1" t="s">
        <v>5</v>
      </c>
      <c r="B9" s="63">
        <v>2017</v>
      </c>
      <c r="C9" s="136">
        <v>-40.299999999999997</v>
      </c>
      <c r="D9" s="136">
        <v>60.8</v>
      </c>
      <c r="E9" s="136">
        <v>20.9</v>
      </c>
      <c r="F9" s="136">
        <v>-66.900000000000006</v>
      </c>
      <c r="G9" s="136">
        <v>11.3</v>
      </c>
      <c r="H9" s="136">
        <v>-20.3</v>
      </c>
      <c r="I9" s="136">
        <v>-6.4</v>
      </c>
      <c r="J9" s="136">
        <v>-3.7</v>
      </c>
      <c r="K9" s="136">
        <v>-43.4</v>
      </c>
      <c r="L9" s="136">
        <v>-68.5</v>
      </c>
      <c r="M9" s="136">
        <v>-46.7</v>
      </c>
      <c r="N9" s="180">
        <v>-13.3</v>
      </c>
      <c r="P9" s="11"/>
    </row>
    <row r="10" spans="1:16" s="67" customFormat="1" ht="9" customHeight="1" x14ac:dyDescent="0.2">
      <c r="A10" s="2"/>
      <c r="B10" s="64">
        <v>2018</v>
      </c>
      <c r="C10" s="137">
        <v>-23.1</v>
      </c>
      <c r="D10" s="137">
        <v>-22.1</v>
      </c>
      <c r="E10" s="137">
        <v>260.60000000000002</v>
      </c>
      <c r="F10" s="137">
        <v>53.8</v>
      </c>
      <c r="G10" s="137">
        <v>-27.8</v>
      </c>
      <c r="H10" s="137">
        <v>31.5</v>
      </c>
      <c r="I10" s="137">
        <v>-2</v>
      </c>
      <c r="J10" s="137">
        <v>-13.2</v>
      </c>
      <c r="K10" s="137">
        <v>-36.1</v>
      </c>
      <c r="L10" s="137">
        <v>-30.2</v>
      </c>
      <c r="M10" s="137">
        <v>105.9</v>
      </c>
      <c r="N10" s="180">
        <v>-66.8</v>
      </c>
      <c r="P10" s="11"/>
    </row>
    <row r="11" spans="1:16" s="67" customFormat="1" ht="9" customHeight="1" x14ac:dyDescent="0.2">
      <c r="A11" s="1" t="s">
        <v>6</v>
      </c>
      <c r="B11" s="63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80"/>
      <c r="P11" s="11"/>
    </row>
    <row r="12" spans="1:16" s="67" customFormat="1" ht="9" customHeight="1" x14ac:dyDescent="0.2">
      <c r="A12" s="2" t="s">
        <v>7</v>
      </c>
      <c r="B12" s="64">
        <v>2017</v>
      </c>
      <c r="C12" s="137">
        <v>6.8</v>
      </c>
      <c r="D12" s="137">
        <v>9.8000000000000007</v>
      </c>
      <c r="E12" s="137">
        <v>11.2</v>
      </c>
      <c r="F12" s="137">
        <v>14.9</v>
      </c>
      <c r="G12" s="137">
        <v>17.100000000000001</v>
      </c>
      <c r="H12" s="137">
        <v>21</v>
      </c>
      <c r="I12" s="137">
        <v>21.5</v>
      </c>
      <c r="J12" s="137">
        <v>21.4</v>
      </c>
      <c r="K12" s="137">
        <v>14.9</v>
      </c>
      <c r="L12" s="137">
        <v>17.600000000000001</v>
      </c>
      <c r="M12" s="137">
        <v>10.9</v>
      </c>
      <c r="N12" s="180">
        <v>8.1</v>
      </c>
      <c r="P12" s="11"/>
    </row>
    <row r="13" spans="1:16" s="67" customFormat="1" ht="9" customHeight="1" x14ac:dyDescent="0.2">
      <c r="A13" s="1"/>
      <c r="B13" s="63">
        <v>2018</v>
      </c>
      <c r="C13" s="136">
        <v>8.1</v>
      </c>
      <c r="D13" s="136">
        <v>7.6</v>
      </c>
      <c r="E13" s="136">
        <v>9.1</v>
      </c>
      <c r="F13" s="136">
        <v>12.7</v>
      </c>
      <c r="G13" s="136">
        <v>15.6</v>
      </c>
      <c r="H13" s="136">
        <v>19</v>
      </c>
      <c r="I13" s="136">
        <v>20.7</v>
      </c>
      <c r="J13" s="136">
        <v>23.7</v>
      </c>
      <c r="K13" s="136">
        <v>22.3</v>
      </c>
      <c r="L13" s="136">
        <v>16</v>
      </c>
      <c r="M13" s="136">
        <v>11.2</v>
      </c>
      <c r="N13" s="181">
        <v>10.1</v>
      </c>
      <c r="P13" s="11"/>
    </row>
    <row r="14" spans="1:16" s="67" customFormat="1" ht="9" customHeight="1" x14ac:dyDescent="0.2">
      <c r="A14" s="2" t="s">
        <v>5</v>
      </c>
      <c r="B14" s="64">
        <v>2017</v>
      </c>
      <c r="C14" s="137">
        <v>-1</v>
      </c>
      <c r="D14" s="137">
        <v>0.6</v>
      </c>
      <c r="E14" s="137">
        <v>0</v>
      </c>
      <c r="F14" s="137">
        <v>2.5</v>
      </c>
      <c r="G14" s="137">
        <v>2.1</v>
      </c>
      <c r="H14" s="137">
        <v>2.2999999999999998</v>
      </c>
      <c r="I14" s="137">
        <v>0.3</v>
      </c>
      <c r="J14" s="137">
        <v>0.1</v>
      </c>
      <c r="K14" s="137">
        <v>-1</v>
      </c>
      <c r="L14" s="137">
        <v>2.2999999999999998</v>
      </c>
      <c r="M14" s="137">
        <v>-0.4</v>
      </c>
      <c r="N14" s="181">
        <v>-0.9</v>
      </c>
      <c r="P14" s="11"/>
    </row>
    <row r="15" spans="1:16" s="67" customFormat="1" ht="9" customHeight="1" x14ac:dyDescent="0.2">
      <c r="A15" s="1"/>
      <c r="B15" s="63">
        <v>2018</v>
      </c>
      <c r="C15" s="136">
        <v>0.3</v>
      </c>
      <c r="D15" s="136">
        <v>-1.7</v>
      </c>
      <c r="E15" s="136">
        <v>-2</v>
      </c>
      <c r="F15" s="136">
        <v>0.3</v>
      </c>
      <c r="G15" s="136">
        <v>0.6</v>
      </c>
      <c r="H15" s="136">
        <v>0.4</v>
      </c>
      <c r="I15" s="136">
        <v>-0.6</v>
      </c>
      <c r="J15" s="136">
        <v>2.5</v>
      </c>
      <c r="K15" s="136">
        <v>3.1</v>
      </c>
      <c r="L15" s="136">
        <v>0.7</v>
      </c>
      <c r="M15" s="136">
        <v>-0.2</v>
      </c>
      <c r="N15" s="181">
        <v>1.1000000000000001</v>
      </c>
      <c r="P15" s="11"/>
    </row>
    <row r="16" spans="1:16" s="67" customFormat="1" ht="9" customHeight="1" x14ac:dyDescent="0.2">
      <c r="A16" s="2" t="s">
        <v>8</v>
      </c>
      <c r="B16" s="64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80"/>
      <c r="P16" s="11"/>
    </row>
    <row r="17" spans="1:16" s="67" customFormat="1" ht="9" customHeight="1" x14ac:dyDescent="0.2">
      <c r="A17" s="1" t="s">
        <v>3</v>
      </c>
      <c r="B17" s="63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80"/>
      <c r="P17" s="11"/>
    </row>
    <row r="18" spans="1:16" s="67" customFormat="1" ht="9" customHeight="1" x14ac:dyDescent="0.2">
      <c r="A18" s="2" t="s">
        <v>4</v>
      </c>
      <c r="B18" s="64">
        <v>2017</v>
      </c>
      <c r="C18" s="137">
        <v>49.4</v>
      </c>
      <c r="D18" s="137">
        <v>57.9</v>
      </c>
      <c r="E18" s="137">
        <v>77.2</v>
      </c>
      <c r="F18" s="137">
        <v>7.4</v>
      </c>
      <c r="G18" s="137">
        <v>32.9</v>
      </c>
      <c r="H18" s="137">
        <v>3.5</v>
      </c>
      <c r="I18" s="137">
        <v>0</v>
      </c>
      <c r="J18" s="137">
        <v>8.3000000000000007</v>
      </c>
      <c r="K18" s="137">
        <v>0</v>
      </c>
      <c r="L18" s="137">
        <v>18</v>
      </c>
      <c r="M18" s="137">
        <v>44.7</v>
      </c>
      <c r="N18" s="180">
        <v>47.5</v>
      </c>
      <c r="P18" s="11"/>
    </row>
    <row r="19" spans="1:16" s="67" customFormat="1" ht="9" customHeight="1" x14ac:dyDescent="0.2">
      <c r="A19" s="1"/>
      <c r="B19" s="63">
        <v>2018</v>
      </c>
      <c r="C19" s="136">
        <v>53.5</v>
      </c>
      <c r="D19" s="136">
        <v>42.9</v>
      </c>
      <c r="E19" s="136">
        <v>188.3</v>
      </c>
      <c r="F19" s="136">
        <v>96.4</v>
      </c>
      <c r="G19" s="136">
        <v>25.2</v>
      </c>
      <c r="H19" s="136">
        <v>17.5</v>
      </c>
      <c r="I19" s="136">
        <v>0.9</v>
      </c>
      <c r="J19" s="136">
        <v>1.6</v>
      </c>
      <c r="K19" s="136">
        <v>4</v>
      </c>
      <c r="L19" s="136">
        <v>67.400000000000006</v>
      </c>
      <c r="M19" s="136">
        <v>94.4</v>
      </c>
      <c r="N19" s="181">
        <v>19.7</v>
      </c>
      <c r="P19" s="11"/>
    </row>
    <row r="20" spans="1:16" s="67" customFormat="1" ht="9" customHeight="1" x14ac:dyDescent="0.2">
      <c r="A20" s="2" t="s">
        <v>5</v>
      </c>
      <c r="B20" s="64">
        <v>2017</v>
      </c>
      <c r="C20" s="137">
        <v>-24.5</v>
      </c>
      <c r="D20" s="137">
        <v>-4.4000000000000004</v>
      </c>
      <c r="E20" s="137">
        <v>36.200000000000003</v>
      </c>
      <c r="F20" s="137">
        <v>-46</v>
      </c>
      <c r="G20" s="137">
        <v>-9</v>
      </c>
      <c r="H20" s="137">
        <v>-12.5</v>
      </c>
      <c r="I20" s="137">
        <v>-4.5</v>
      </c>
      <c r="J20" s="137">
        <v>4.4000000000000004</v>
      </c>
      <c r="K20" s="137">
        <v>-22.7</v>
      </c>
      <c r="L20" s="137">
        <v>-47.7</v>
      </c>
      <c r="M20" s="137">
        <v>-33.799999999999997</v>
      </c>
      <c r="N20" s="180">
        <v>-51.1</v>
      </c>
      <c r="P20" s="11"/>
    </row>
    <row r="21" spans="1:16" s="67" customFormat="1" ht="9" customHeight="1" x14ac:dyDescent="0.2">
      <c r="A21" s="1"/>
      <c r="B21" s="63">
        <v>2018</v>
      </c>
      <c r="C21" s="136">
        <v>-20.399999999999999</v>
      </c>
      <c r="D21" s="136">
        <v>-19.399999999999999</v>
      </c>
      <c r="E21" s="136">
        <v>147.4</v>
      </c>
      <c r="F21" s="136">
        <v>43.1</v>
      </c>
      <c r="G21" s="136">
        <v>-16.600000000000001</v>
      </c>
      <c r="H21" s="136">
        <v>1.6</v>
      </c>
      <c r="I21" s="136">
        <v>-3.6</v>
      </c>
      <c r="J21" s="136">
        <v>-2.2999999999999998</v>
      </c>
      <c r="K21" s="136">
        <v>-18.8</v>
      </c>
      <c r="L21" s="136">
        <v>1.7</v>
      </c>
      <c r="M21" s="136">
        <v>15.8</v>
      </c>
      <c r="N21" s="180">
        <v>-79.099999999999994</v>
      </c>
      <c r="P21" s="11"/>
    </row>
    <row r="22" spans="1:16" s="67" customFormat="1" ht="9" customHeight="1" x14ac:dyDescent="0.2">
      <c r="A22" s="2" t="s">
        <v>6</v>
      </c>
      <c r="B22" s="64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80"/>
      <c r="P22" s="11"/>
    </row>
    <row r="23" spans="1:16" s="67" customFormat="1" ht="9" customHeight="1" x14ac:dyDescent="0.2">
      <c r="A23" s="1" t="s">
        <v>7</v>
      </c>
      <c r="B23" s="63">
        <v>2017</v>
      </c>
      <c r="C23" s="136">
        <v>8.6999999999999993</v>
      </c>
      <c r="D23" s="136">
        <v>11.6</v>
      </c>
      <c r="E23" s="136">
        <v>12.8</v>
      </c>
      <c r="F23" s="136">
        <v>16.8</v>
      </c>
      <c r="G23" s="136">
        <v>19.600000000000001</v>
      </c>
      <c r="H23" s="136">
        <v>24.1</v>
      </c>
      <c r="I23" s="136">
        <v>24.3</v>
      </c>
      <c r="J23" s="136">
        <v>24.6</v>
      </c>
      <c r="K23" s="136">
        <v>21.5</v>
      </c>
      <c r="L23" s="136">
        <v>20.9</v>
      </c>
      <c r="M23" s="136">
        <v>14.4</v>
      </c>
      <c r="N23" s="180">
        <v>9.9</v>
      </c>
      <c r="P23" s="11"/>
    </row>
    <row r="24" spans="1:16" s="67" customFormat="1" ht="9" customHeight="1" x14ac:dyDescent="0.2">
      <c r="A24" s="2"/>
      <c r="B24" s="64">
        <v>2018</v>
      </c>
      <c r="C24" s="137">
        <v>9.8000000000000007</v>
      </c>
      <c r="D24" s="137">
        <v>9.5</v>
      </c>
      <c r="E24" s="137">
        <v>11.8</v>
      </c>
      <c r="F24" s="137">
        <v>14</v>
      </c>
      <c r="G24" s="137">
        <v>16.7</v>
      </c>
      <c r="H24" s="137">
        <v>20.3</v>
      </c>
      <c r="I24" s="137">
        <v>21.8</v>
      </c>
      <c r="J24" s="137">
        <v>25.8</v>
      </c>
      <c r="K24" s="137">
        <v>24.2</v>
      </c>
      <c r="L24" s="137">
        <v>17.899999999999999</v>
      </c>
      <c r="M24" s="137">
        <v>13.1</v>
      </c>
      <c r="N24" s="180">
        <v>11.3</v>
      </c>
      <c r="P24" s="11"/>
    </row>
    <row r="25" spans="1:16" s="67" customFormat="1" ht="9" customHeight="1" x14ac:dyDescent="0.2">
      <c r="A25" s="1" t="s">
        <v>5</v>
      </c>
      <c r="B25" s="63">
        <v>2017</v>
      </c>
      <c r="C25" s="136">
        <v>-1.4</v>
      </c>
      <c r="D25" s="136">
        <v>0.3</v>
      </c>
      <c r="E25" s="136">
        <v>-0.1</v>
      </c>
      <c r="F25" s="136">
        <v>2.5</v>
      </c>
      <c r="G25" s="136">
        <v>2.8</v>
      </c>
      <c r="H25" s="136">
        <v>3.7</v>
      </c>
      <c r="I25" s="136">
        <v>1.3</v>
      </c>
      <c r="J25" s="136">
        <v>1.5</v>
      </c>
      <c r="K25" s="136">
        <v>0.2</v>
      </c>
      <c r="L25" s="136">
        <v>3.3</v>
      </c>
      <c r="M25" s="136">
        <v>0.6</v>
      </c>
      <c r="N25" s="180">
        <v>1.9</v>
      </c>
      <c r="P25" s="11"/>
    </row>
    <row r="26" spans="1:16" s="67" customFormat="1" ht="9" customHeight="1" x14ac:dyDescent="0.2">
      <c r="A26" s="2"/>
      <c r="B26" s="64">
        <v>2018</v>
      </c>
      <c r="C26" s="137">
        <v>-0.3</v>
      </c>
      <c r="D26" s="137">
        <v>-1.8</v>
      </c>
      <c r="E26" s="137">
        <v>-1.1000000000000001</v>
      </c>
      <c r="F26" s="137">
        <v>-0.3</v>
      </c>
      <c r="G26" s="137">
        <v>-0.1</v>
      </c>
      <c r="H26" s="137">
        <v>0</v>
      </c>
      <c r="I26" s="137">
        <v>-1.2</v>
      </c>
      <c r="J26" s="137">
        <v>2.7</v>
      </c>
      <c r="K26" s="137">
        <v>2.9</v>
      </c>
      <c r="L26" s="137">
        <v>0.4</v>
      </c>
      <c r="M26" s="137">
        <v>-0.7</v>
      </c>
      <c r="N26" s="181">
        <v>0</v>
      </c>
      <c r="P26" s="11"/>
    </row>
    <row r="27" spans="1:16" s="67" customFormat="1" ht="5.0999999999999996" customHeight="1" thickBo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P27" s="11"/>
    </row>
    <row r="28" spans="1:16" s="67" customFormat="1" ht="9" customHeight="1" x14ac:dyDescent="0.2">
      <c r="A28" s="170" t="s">
        <v>121</v>
      </c>
      <c r="B28" s="170" t="s">
        <v>121</v>
      </c>
      <c r="C28" s="170" t="s">
        <v>121</v>
      </c>
      <c r="D28" s="170" t="s">
        <v>121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P28" s="11"/>
    </row>
    <row r="29" spans="1:16" x14ac:dyDescent="0.2">
      <c r="A29" s="170" t="s">
        <v>174</v>
      </c>
      <c r="B29" s="170"/>
      <c r="C29" s="170"/>
      <c r="D29" s="170"/>
      <c r="E29" s="171"/>
      <c r="F29" s="171"/>
      <c r="G29" s="171"/>
      <c r="H29" s="171"/>
      <c r="I29" s="171"/>
      <c r="J29" s="172"/>
      <c r="K29" s="171"/>
      <c r="L29" s="171"/>
      <c r="M29" s="171"/>
      <c r="N29" s="171"/>
    </row>
    <row r="30" spans="1:16" x14ac:dyDescent="0.2">
      <c r="A30" s="76"/>
      <c r="B30" s="76"/>
      <c r="C30" s="76"/>
      <c r="D30" s="76"/>
      <c r="E30" s="76"/>
      <c r="F30" s="76"/>
      <c r="G30" s="76"/>
      <c r="H30" s="76"/>
      <c r="I30" s="76"/>
      <c r="J30" s="172"/>
      <c r="L30" s="76"/>
      <c r="M30" s="76"/>
      <c r="N30" s="76"/>
    </row>
    <row r="31" spans="1:16" x14ac:dyDescent="0.2">
      <c r="J31" s="75"/>
      <c r="K31" s="78"/>
      <c r="L31" s="78"/>
      <c r="M31" s="78"/>
      <c r="N31" s="77"/>
      <c r="P31" s="101"/>
    </row>
    <row r="32" spans="1:16" x14ac:dyDescent="0.2">
      <c r="J32" s="75"/>
      <c r="K32" s="78"/>
      <c r="L32" s="78"/>
      <c r="M32" s="79"/>
      <c r="N32" s="77"/>
    </row>
    <row r="33" spans="10:14" x14ac:dyDescent="0.2">
      <c r="J33" s="75"/>
      <c r="K33" s="78"/>
      <c r="L33" s="78"/>
      <c r="M33" s="78"/>
      <c r="N33" s="77"/>
    </row>
    <row r="34" spans="10:14" x14ac:dyDescent="0.2">
      <c r="J34" s="75"/>
      <c r="K34" s="78"/>
      <c r="L34" s="78"/>
      <c r="M34" s="78"/>
      <c r="N34" s="77"/>
    </row>
    <row r="35" spans="10:14" x14ac:dyDescent="0.2">
      <c r="J35" s="75"/>
      <c r="K35" s="78"/>
      <c r="L35" s="78"/>
      <c r="M35" s="78"/>
      <c r="N35" s="77"/>
    </row>
    <row r="69" spans="16:16" x14ac:dyDescent="0.2">
      <c r="P69" s="26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showGridLines="0" zoomScaleNormal="100" workbookViewId="0">
      <selection sqref="A1:I1"/>
    </sheetView>
  </sheetViews>
  <sheetFormatPr defaultRowHeight="12.75" x14ac:dyDescent="0.2"/>
  <cols>
    <col min="1" max="1" width="28" style="66" customWidth="1"/>
    <col min="2" max="7" width="5.7109375" style="66" customWidth="1"/>
    <col min="8" max="8" width="18.28515625" style="66" bestFit="1" customWidth="1"/>
    <col min="9" max="9" width="11.7109375" style="66" bestFit="1" customWidth="1"/>
    <col min="10" max="10" width="9.140625" style="66"/>
    <col min="11" max="11" width="12" style="11" customWidth="1"/>
    <col min="12" max="16384" width="9.140625" style="66"/>
  </cols>
  <sheetData>
    <row r="1" spans="1:11" ht="12" customHeight="1" x14ac:dyDescent="0.2">
      <c r="A1" s="195" t="s">
        <v>142</v>
      </c>
      <c r="B1" s="195"/>
      <c r="C1" s="195"/>
      <c r="D1" s="195"/>
      <c r="E1" s="195"/>
      <c r="F1" s="195"/>
      <c r="G1" s="195"/>
      <c r="H1" s="195"/>
      <c r="I1" s="195"/>
      <c r="K1" s="131" t="s">
        <v>132</v>
      </c>
    </row>
    <row r="2" spans="1:11" ht="9" customHeight="1" x14ac:dyDescent="0.2">
      <c r="A2" s="83" t="s">
        <v>1</v>
      </c>
      <c r="B2" s="85"/>
      <c r="C2" s="85"/>
      <c r="D2" s="85"/>
      <c r="E2" s="85"/>
      <c r="F2" s="85"/>
      <c r="G2" s="85"/>
      <c r="H2" s="85"/>
      <c r="I2" s="85"/>
    </row>
    <row r="3" spans="1:11" ht="9.9499999999999993" customHeight="1" x14ac:dyDescent="0.2">
      <c r="A3" s="86"/>
      <c r="B3" s="196" t="s">
        <v>10</v>
      </c>
      <c r="C3" s="196"/>
      <c r="D3" s="196"/>
      <c r="E3" s="196"/>
      <c r="F3" s="196"/>
      <c r="G3" s="196"/>
      <c r="H3" s="198" t="s">
        <v>11</v>
      </c>
      <c r="I3" s="199"/>
    </row>
    <row r="4" spans="1:11" ht="9.9499999999999993" customHeight="1" x14ac:dyDescent="0.2">
      <c r="A4" s="156" t="s">
        <v>12</v>
      </c>
      <c r="B4" s="197"/>
      <c r="C4" s="197"/>
      <c r="D4" s="197"/>
      <c r="E4" s="197"/>
      <c r="F4" s="197"/>
      <c r="G4" s="197"/>
      <c r="H4" s="169" t="s">
        <v>156</v>
      </c>
      <c r="I4" s="102" t="s">
        <v>156</v>
      </c>
    </row>
    <row r="5" spans="1:11" ht="9.9499999999999993" customHeight="1" x14ac:dyDescent="0.2">
      <c r="A5" s="86"/>
      <c r="B5" s="169">
        <v>2014</v>
      </c>
      <c r="C5" s="169">
        <v>2015</v>
      </c>
      <c r="D5" s="169">
        <v>2016</v>
      </c>
      <c r="E5" s="169">
        <v>2017</v>
      </c>
      <c r="F5" s="169" t="s">
        <v>136</v>
      </c>
      <c r="G5" s="169" t="s">
        <v>156</v>
      </c>
      <c r="H5" s="169" t="s">
        <v>157</v>
      </c>
      <c r="I5" s="154" t="s">
        <v>158</v>
      </c>
    </row>
    <row r="6" spans="1:11" ht="5.0999999999999996" customHeight="1" x14ac:dyDescent="0.2">
      <c r="A6" s="85"/>
      <c r="B6" s="87"/>
      <c r="C6" s="87"/>
      <c r="D6" s="87"/>
      <c r="E6" s="87"/>
      <c r="F6" s="87"/>
      <c r="G6" s="87"/>
      <c r="H6" s="87" t="s">
        <v>159</v>
      </c>
      <c r="I6" s="87"/>
    </row>
    <row r="7" spans="1:11" s="121" customFormat="1" ht="9" customHeight="1" x14ac:dyDescent="0.2">
      <c r="A7" s="118" t="s">
        <v>13</v>
      </c>
      <c r="B7" s="119"/>
      <c r="C7" s="119"/>
      <c r="D7" s="119"/>
      <c r="E7" s="119"/>
      <c r="F7" s="119"/>
      <c r="G7" s="119"/>
      <c r="H7" s="120"/>
      <c r="I7" s="120"/>
      <c r="K7" s="11"/>
    </row>
    <row r="8" spans="1:11" s="183" customFormat="1" ht="9" customHeight="1" x14ac:dyDescent="0.2">
      <c r="A8" s="182" t="s">
        <v>175</v>
      </c>
      <c r="B8" s="127">
        <v>46.152000000000001</v>
      </c>
      <c r="C8" s="127">
        <v>36.979999999999997</v>
      </c>
      <c r="D8" s="127">
        <v>33.475000000000001</v>
      </c>
      <c r="E8" s="127">
        <v>24.847999999999999</v>
      </c>
      <c r="F8" s="127">
        <v>22.363</v>
      </c>
      <c r="G8" s="127">
        <v>21.24485</v>
      </c>
      <c r="H8" s="122">
        <v>64.842843887729074</v>
      </c>
      <c r="I8" s="122">
        <v>95</v>
      </c>
      <c r="K8" s="11"/>
    </row>
    <row r="9" spans="1:11" s="121" customFormat="1" ht="9" customHeight="1" x14ac:dyDescent="0.2">
      <c r="A9" s="118" t="s">
        <v>176</v>
      </c>
      <c r="B9" s="119">
        <v>1.639</v>
      </c>
      <c r="C9" s="119">
        <v>2.7210000000000001</v>
      </c>
      <c r="D9" s="119">
        <v>4.6879999999999997</v>
      </c>
      <c r="E9" s="119">
        <v>4.1340000000000003</v>
      </c>
      <c r="F9" s="119">
        <v>4.3410000000000002</v>
      </c>
      <c r="G9" s="119">
        <v>3.9068999999999998</v>
      </c>
      <c r="H9" s="120">
        <v>111.47919876733437</v>
      </c>
      <c r="I9" s="120">
        <v>90</v>
      </c>
      <c r="K9" s="11"/>
    </row>
    <row r="10" spans="1:11" s="183" customFormat="1" ht="9" customHeight="1" x14ac:dyDescent="0.2">
      <c r="A10" s="182" t="s">
        <v>177</v>
      </c>
      <c r="B10" s="127">
        <v>30.196999999999999</v>
      </c>
      <c r="C10" s="127">
        <v>22.734000000000002</v>
      </c>
      <c r="D10" s="127">
        <v>21.085000000000001</v>
      </c>
      <c r="E10" s="127">
        <v>17.184999999999999</v>
      </c>
      <c r="F10" s="127">
        <v>16.324999999999999</v>
      </c>
      <c r="G10" s="127">
        <v>15.508749999999999</v>
      </c>
      <c r="H10" s="122">
        <v>72.116278853486605</v>
      </c>
      <c r="I10" s="122">
        <v>95</v>
      </c>
      <c r="K10" s="11"/>
    </row>
    <row r="11" spans="1:11" s="121" customFormat="1" ht="9" customHeight="1" x14ac:dyDescent="0.2">
      <c r="A11" s="118" t="s">
        <v>178</v>
      </c>
      <c r="B11" s="119">
        <v>19.791</v>
      </c>
      <c r="C11" s="119">
        <v>18.099</v>
      </c>
      <c r="D11" s="119">
        <v>17.268000000000001</v>
      </c>
      <c r="E11" s="119">
        <v>16.248999999999999</v>
      </c>
      <c r="F11" s="119">
        <v>15.436999999999999</v>
      </c>
      <c r="G11" s="119">
        <v>15.437000000000001</v>
      </c>
      <c r="H11" s="120">
        <v>88.877757818617297</v>
      </c>
      <c r="I11" s="120">
        <v>100</v>
      </c>
      <c r="K11" s="11"/>
    </row>
    <row r="12" spans="1:11" s="183" customFormat="1" ht="9" customHeight="1" x14ac:dyDescent="0.2">
      <c r="A12" s="182" t="s">
        <v>160</v>
      </c>
      <c r="B12" s="127">
        <v>50.54</v>
      </c>
      <c r="C12" s="127">
        <v>40.414999999999999</v>
      </c>
      <c r="D12" s="127">
        <v>42.411000000000001</v>
      </c>
      <c r="E12" s="127">
        <v>35.435000000000002</v>
      </c>
      <c r="F12" s="127">
        <v>35.435000000000002</v>
      </c>
      <c r="G12" s="127">
        <v>35.435000000000002</v>
      </c>
      <c r="H12" s="122">
        <v>86.750132200003918</v>
      </c>
      <c r="I12" s="122">
        <v>100</v>
      </c>
      <c r="K12" s="11"/>
    </row>
    <row r="13" spans="1:11" ht="5.0999999999999996" customHeight="1" thickBot="1" x14ac:dyDescent="0.25">
      <c r="A13" s="124"/>
      <c r="B13" s="124"/>
      <c r="C13" s="124"/>
      <c r="D13" s="124"/>
      <c r="E13" s="124"/>
      <c r="F13" s="124"/>
      <c r="G13" s="124"/>
      <c r="H13" s="124"/>
      <c r="I13" s="124"/>
    </row>
    <row r="14" spans="1:11" ht="9" customHeight="1" thickTop="1" x14ac:dyDescent="0.2">
      <c r="A14" s="141" t="s">
        <v>128</v>
      </c>
      <c r="B14" s="125"/>
      <c r="C14" s="125"/>
      <c r="D14" s="84"/>
      <c r="E14" s="84"/>
      <c r="F14" s="84"/>
      <c r="G14" s="84"/>
      <c r="H14" s="84"/>
      <c r="I14" s="84"/>
    </row>
    <row r="15" spans="1:11" ht="9" customHeight="1" x14ac:dyDescent="0.2">
      <c r="A15" s="141" t="s">
        <v>161</v>
      </c>
      <c r="B15" s="173"/>
      <c r="C15" s="173"/>
      <c r="D15" s="173"/>
      <c r="E15" s="173"/>
      <c r="F15" s="173"/>
      <c r="G15" s="173"/>
      <c r="H15" s="173"/>
      <c r="I15" s="173"/>
    </row>
    <row r="47" spans="11:11" x14ac:dyDescent="0.2">
      <c r="K47" s="26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3">
    <mergeCell ref="A1:I1"/>
    <mergeCell ref="B3:G4"/>
    <mergeCell ref="H3:I3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67" customWidth="1"/>
    <col min="2" max="7" width="6.42578125" style="67" customWidth="1"/>
    <col min="8" max="8" width="17.140625" style="67" customWidth="1"/>
    <col min="9" max="9" width="14.140625" style="67" customWidth="1"/>
    <col min="10" max="10" width="9.140625" style="67"/>
    <col min="11" max="11" width="12" style="11" customWidth="1"/>
    <col min="12" max="16384" width="9.140625" style="67"/>
  </cols>
  <sheetData>
    <row r="1" spans="1:11" ht="12" customHeight="1" x14ac:dyDescent="0.2">
      <c r="A1" s="202" t="s">
        <v>134</v>
      </c>
      <c r="B1" s="202"/>
      <c r="C1" s="202"/>
      <c r="D1" s="202"/>
      <c r="E1" s="202"/>
      <c r="F1" s="202"/>
      <c r="G1" s="202"/>
      <c r="H1" s="202"/>
      <c r="I1" s="202"/>
      <c r="K1" s="131" t="s">
        <v>132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4"/>
      <c r="B3" s="196" t="s">
        <v>135</v>
      </c>
      <c r="C3" s="200"/>
      <c r="D3" s="200"/>
      <c r="E3" s="200"/>
      <c r="F3" s="200"/>
      <c r="G3" s="200"/>
      <c r="H3" s="203" t="s">
        <v>11</v>
      </c>
      <c r="I3" s="204"/>
    </row>
    <row r="4" spans="1:11" ht="9.9499999999999993" customHeight="1" x14ac:dyDescent="0.2">
      <c r="A4" s="156" t="s">
        <v>12</v>
      </c>
      <c r="B4" s="201"/>
      <c r="C4" s="201"/>
      <c r="D4" s="201"/>
      <c r="E4" s="201"/>
      <c r="F4" s="201"/>
      <c r="G4" s="201"/>
      <c r="H4" s="161" t="s">
        <v>133</v>
      </c>
      <c r="I4" s="102" t="s">
        <v>133</v>
      </c>
    </row>
    <row r="5" spans="1:11" ht="9.9499999999999993" customHeight="1" x14ac:dyDescent="0.2">
      <c r="A5" s="4"/>
      <c r="B5" s="161">
        <v>2013</v>
      </c>
      <c r="C5" s="161">
        <v>2014</v>
      </c>
      <c r="D5" s="161">
        <v>2015</v>
      </c>
      <c r="E5" s="161">
        <v>2016</v>
      </c>
      <c r="F5" s="161">
        <v>2017</v>
      </c>
      <c r="G5" s="161" t="s">
        <v>133</v>
      </c>
      <c r="H5" s="161" t="s">
        <v>138</v>
      </c>
      <c r="I5" s="154" t="s">
        <v>140</v>
      </c>
    </row>
    <row r="6" spans="1:11" s="6" customFormat="1" ht="5.0999999999999996" customHeight="1" x14ac:dyDescent="0.2">
      <c r="A6" s="5"/>
      <c r="B6" s="2"/>
      <c r="C6" s="2"/>
      <c r="D6" s="2"/>
      <c r="E6" s="2"/>
      <c r="F6" s="2"/>
      <c r="G6" s="2"/>
      <c r="H6" s="3"/>
      <c r="I6" s="3"/>
      <c r="K6" s="11"/>
    </row>
    <row r="7" spans="1:11" s="68" customFormat="1" ht="9" customHeight="1" x14ac:dyDescent="0.15">
      <c r="A7" s="142" t="s">
        <v>144</v>
      </c>
      <c r="B7" s="144"/>
      <c r="C7" s="144"/>
      <c r="D7" s="144"/>
      <c r="E7" s="144"/>
      <c r="F7" s="144"/>
      <c r="G7" s="144"/>
      <c r="H7" s="144"/>
      <c r="I7" s="144"/>
      <c r="K7" s="11"/>
    </row>
    <row r="8" spans="1:11" s="68" customFormat="1" ht="9" customHeight="1" x14ac:dyDescent="0.15">
      <c r="A8" s="145" t="s">
        <v>145</v>
      </c>
      <c r="B8" s="146">
        <v>1994.8694433192391</v>
      </c>
      <c r="C8" s="146">
        <v>1978.6345586128159</v>
      </c>
      <c r="D8" s="146">
        <v>2359.9271746398531</v>
      </c>
      <c r="E8" s="146">
        <v>1904.9934046881172</v>
      </c>
      <c r="F8" s="146">
        <v>1938.5995193286717</v>
      </c>
      <c r="G8" s="146">
        <v>1550</v>
      </c>
      <c r="H8" s="147">
        <v>76.151927355185251</v>
      </c>
      <c r="I8" s="147">
        <v>80</v>
      </c>
      <c r="K8" s="11"/>
    </row>
    <row r="9" spans="1:11" s="68" customFormat="1" ht="9" customHeight="1" x14ac:dyDescent="0.15">
      <c r="A9" s="152" t="s">
        <v>146</v>
      </c>
      <c r="B9" s="143">
        <v>1849.1051508211133</v>
      </c>
      <c r="C9" s="143">
        <v>1274.8231311284264</v>
      </c>
      <c r="D9" s="143">
        <v>2049.7651809433419</v>
      </c>
      <c r="E9" s="143">
        <v>1371.3970574719692</v>
      </c>
      <c r="F9" s="143">
        <v>2454.6936245780917</v>
      </c>
      <c r="G9" s="143">
        <v>2075</v>
      </c>
      <c r="H9" s="144">
        <v>115.28054265423468</v>
      </c>
      <c r="I9" s="144">
        <v>85</v>
      </c>
      <c r="K9" s="11"/>
    </row>
    <row r="10" spans="1:11" s="68" customFormat="1" ht="5.0999999999999996" customHeight="1" thickBot="1" x14ac:dyDescent="0.25">
      <c r="A10" s="7"/>
      <c r="B10" s="148"/>
      <c r="C10" s="148"/>
      <c r="D10" s="148"/>
      <c r="E10" s="148"/>
      <c r="F10" s="148"/>
      <c r="G10" s="8"/>
      <c r="H10" s="149"/>
      <c r="I10" s="150"/>
      <c r="K10" s="11"/>
    </row>
    <row r="11" spans="1:11" ht="9" customHeight="1" thickTop="1" x14ac:dyDescent="0.2">
      <c r="A11" s="141" t="s">
        <v>128</v>
      </c>
      <c r="E11" s="97"/>
      <c r="F11" s="6"/>
      <c r="G11" s="6"/>
      <c r="H11" s="6"/>
      <c r="I11" s="6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B3:G4"/>
    <mergeCell ref="A1:I1"/>
    <mergeCell ref="H3:I3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67" customWidth="1"/>
    <col min="2" max="7" width="6" style="67" customWidth="1"/>
    <col min="8" max="8" width="15.28515625" style="67" customWidth="1"/>
    <col min="9" max="9" width="14.140625" style="67" customWidth="1"/>
    <col min="10" max="10" width="9.140625" style="67"/>
    <col min="11" max="11" width="12" style="11" customWidth="1"/>
    <col min="12" max="16384" width="9.140625" style="67"/>
  </cols>
  <sheetData>
    <row r="1" spans="1:11" ht="12" customHeight="1" x14ac:dyDescent="0.2">
      <c r="A1" s="202" t="s">
        <v>143</v>
      </c>
      <c r="B1" s="202"/>
      <c r="C1" s="202"/>
      <c r="D1" s="202"/>
      <c r="E1" s="202"/>
      <c r="F1" s="202"/>
      <c r="G1" s="202"/>
      <c r="H1" s="202"/>
      <c r="I1" s="202"/>
      <c r="K1" s="131" t="s">
        <v>132</v>
      </c>
    </row>
    <row r="2" spans="1:11" ht="9" customHeight="1" x14ac:dyDescent="0.2">
      <c r="A2" s="2" t="s">
        <v>1</v>
      </c>
      <c r="B2" s="84"/>
      <c r="C2" s="84"/>
      <c r="D2" s="84"/>
      <c r="E2" s="84"/>
      <c r="F2" s="84"/>
      <c r="G2" s="84"/>
    </row>
    <row r="3" spans="1:11" ht="9.9499999999999993" customHeight="1" x14ac:dyDescent="0.2">
      <c r="A3" s="4"/>
      <c r="B3" s="196" t="s">
        <v>141</v>
      </c>
      <c r="C3" s="196"/>
      <c r="D3" s="196"/>
      <c r="E3" s="196"/>
      <c r="F3" s="196"/>
      <c r="G3" s="196"/>
      <c r="H3" s="198" t="s">
        <v>11</v>
      </c>
      <c r="I3" s="199"/>
    </row>
    <row r="4" spans="1:11" ht="9.9499999999999993" customHeight="1" x14ac:dyDescent="0.2">
      <c r="A4" s="156" t="s">
        <v>12</v>
      </c>
      <c r="B4" s="197"/>
      <c r="C4" s="197"/>
      <c r="D4" s="197"/>
      <c r="E4" s="197"/>
      <c r="F4" s="197"/>
      <c r="G4" s="197"/>
      <c r="H4" s="177" t="s">
        <v>133</v>
      </c>
      <c r="I4" s="102" t="s">
        <v>133</v>
      </c>
    </row>
    <row r="5" spans="1:11" ht="9.9499999999999993" customHeight="1" x14ac:dyDescent="0.2">
      <c r="A5" s="4"/>
      <c r="B5" s="177">
        <v>2013</v>
      </c>
      <c r="C5" s="177">
        <v>2014</v>
      </c>
      <c r="D5" s="177">
        <v>2015</v>
      </c>
      <c r="E5" s="177">
        <v>2016</v>
      </c>
      <c r="F5" s="177">
        <v>2017</v>
      </c>
      <c r="G5" s="177" t="s">
        <v>133</v>
      </c>
      <c r="H5" s="177" t="s">
        <v>138</v>
      </c>
      <c r="I5" s="154" t="s">
        <v>139</v>
      </c>
    </row>
    <row r="6" spans="1:11" s="6" customFormat="1" ht="4.5" customHeight="1" x14ac:dyDescent="0.2">
      <c r="A6" s="5"/>
      <c r="B6" s="2"/>
      <c r="C6" s="2"/>
      <c r="D6" s="2"/>
      <c r="E6" s="2"/>
      <c r="F6" s="2"/>
      <c r="G6" s="3"/>
      <c r="K6" s="11"/>
    </row>
    <row r="7" spans="1:11" s="6" customFormat="1" ht="9.9499999999999993" customHeight="1" x14ac:dyDescent="0.2">
      <c r="A7" s="158" t="s">
        <v>179</v>
      </c>
      <c r="B7" s="56"/>
      <c r="C7" s="56"/>
      <c r="D7" s="56"/>
      <c r="E7" s="56"/>
      <c r="F7" s="56"/>
      <c r="G7" s="56"/>
      <c r="H7" s="159"/>
      <c r="I7" s="159"/>
      <c r="K7" s="11"/>
    </row>
    <row r="8" spans="1:11" s="6" customFormat="1" ht="9.9499999999999993" customHeight="1" x14ac:dyDescent="0.2">
      <c r="A8" s="110" t="s">
        <v>145</v>
      </c>
      <c r="B8" s="48">
        <v>17.532</v>
      </c>
      <c r="C8" s="48">
        <v>17.399000000000001</v>
      </c>
      <c r="D8" s="48">
        <v>20.751999999999999</v>
      </c>
      <c r="E8" s="48">
        <v>17.315999999999999</v>
      </c>
      <c r="F8" s="48">
        <v>17.802</v>
      </c>
      <c r="G8" s="48">
        <v>14.241599999999998</v>
      </c>
      <c r="H8" s="160">
        <v>81.347567558304917</v>
      </c>
      <c r="I8" s="160">
        <v>80</v>
      </c>
      <c r="K8" s="11"/>
    </row>
    <row r="9" spans="1:11" s="6" customFormat="1" ht="9.9499999999999993" customHeight="1" x14ac:dyDescent="0.2">
      <c r="A9" s="175" t="s">
        <v>146</v>
      </c>
      <c r="B9" s="96">
        <v>634.20899999999995</v>
      </c>
      <c r="C9" s="96">
        <v>437.97399999999999</v>
      </c>
      <c r="D9" s="96">
        <v>702.14</v>
      </c>
      <c r="E9" s="96">
        <v>476.00299999999999</v>
      </c>
      <c r="F9" s="96">
        <v>858.41300000000001</v>
      </c>
      <c r="G9" s="96">
        <v>686.73040000000003</v>
      </c>
      <c r="H9" s="174">
        <v>108.56054853188913</v>
      </c>
      <c r="I9" s="174">
        <v>80</v>
      </c>
      <c r="K9" s="11"/>
    </row>
    <row r="10" spans="1:11" s="6" customFormat="1" ht="9.9499999999999993" customHeight="1" thickBot="1" x14ac:dyDescent="0.25">
      <c r="A10" s="98"/>
      <c r="B10" s="98"/>
      <c r="C10" s="98"/>
      <c r="D10" s="98"/>
      <c r="E10" s="98"/>
      <c r="F10" s="98"/>
      <c r="G10" s="98"/>
      <c r="H10" s="98"/>
      <c r="I10" s="98"/>
      <c r="K10" s="11"/>
    </row>
    <row r="11" spans="1:11" ht="9.75" customHeight="1" thickTop="1" x14ac:dyDescent="0.2">
      <c r="A11" s="141" t="s">
        <v>128</v>
      </c>
      <c r="B11" s="109"/>
      <c r="C11" s="99"/>
      <c r="D11" s="97"/>
      <c r="E11" s="99"/>
      <c r="F11" s="99"/>
      <c r="G11" s="2"/>
      <c r="K11" s="101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B3:G4"/>
    <mergeCell ref="A1:I1"/>
    <mergeCell ref="H3:I3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/>
  </sheetViews>
  <sheetFormatPr defaultRowHeight="9.9499999999999993" customHeight="1" x14ac:dyDescent="0.2"/>
  <cols>
    <col min="1" max="1" width="11.42578125" style="10" customWidth="1"/>
    <col min="2" max="2" width="6.140625" style="10" bestFit="1" customWidth="1"/>
    <col min="3" max="3" width="5.42578125" style="10" customWidth="1"/>
    <col min="4" max="8" width="5.7109375" style="10" customWidth="1"/>
    <col min="9" max="9" width="5.5703125" style="10" customWidth="1"/>
    <col min="10" max="10" width="5.7109375" style="10" customWidth="1"/>
    <col min="11" max="11" width="5.85546875" style="10" customWidth="1"/>
    <col min="12" max="14" width="5.7109375" style="10" customWidth="1"/>
    <col min="15" max="15" width="6.42578125" style="10" customWidth="1"/>
    <col min="16" max="16" width="9.140625" style="10"/>
    <col min="17" max="17" width="12" style="11" customWidth="1"/>
    <col min="18" max="16384" width="9.140625" style="10"/>
  </cols>
  <sheetData>
    <row r="1" spans="1:18" ht="12" customHeight="1" x14ac:dyDescent="0.2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131" t="s">
        <v>132</v>
      </c>
    </row>
    <row r="2" spans="1:18" ht="9" customHeight="1" x14ac:dyDescent="0.2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8" s="69" customFormat="1" ht="9.9499999999999993" customHeight="1" x14ac:dyDescent="0.2">
      <c r="A3" s="156"/>
      <c r="B3" s="184" t="s">
        <v>102</v>
      </c>
      <c r="C3" s="184" t="s">
        <v>104</v>
      </c>
      <c r="D3" s="184" t="s">
        <v>105</v>
      </c>
      <c r="E3" s="184" t="s">
        <v>106</v>
      </c>
      <c r="F3" s="184" t="s">
        <v>107</v>
      </c>
      <c r="G3" s="184" t="s">
        <v>108</v>
      </c>
      <c r="H3" s="184" t="s">
        <v>109</v>
      </c>
      <c r="I3" s="184" t="s">
        <v>110</v>
      </c>
      <c r="J3" s="184" t="s">
        <v>111</v>
      </c>
      <c r="K3" s="184" t="s">
        <v>112</v>
      </c>
      <c r="L3" s="184" t="s">
        <v>116</v>
      </c>
      <c r="M3" s="184" t="s">
        <v>114</v>
      </c>
      <c r="N3" s="184" t="s">
        <v>115</v>
      </c>
      <c r="O3" s="154" t="s">
        <v>18</v>
      </c>
      <c r="Q3" s="11"/>
    </row>
    <row r="4" spans="1:18" ht="5.0999999999999996" customHeight="1" x14ac:dyDescent="0.2">
      <c r="A4" s="10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8" ht="9" customHeight="1" x14ac:dyDescent="0.2">
      <c r="A5" s="27" t="s">
        <v>18</v>
      </c>
      <c r="B5" s="27"/>
      <c r="C5" s="16"/>
      <c r="D5" s="16"/>
      <c r="E5" s="16"/>
      <c r="F5" s="92"/>
      <c r="G5" s="92"/>
      <c r="H5" s="92"/>
      <c r="I5" s="92"/>
      <c r="J5" s="92"/>
      <c r="K5" s="16"/>
      <c r="L5" s="92"/>
      <c r="M5" s="128"/>
      <c r="N5" s="92"/>
      <c r="O5" s="92"/>
      <c r="P5" s="11"/>
    </row>
    <row r="6" spans="1:18" ht="9" customHeight="1" x14ac:dyDescent="0.2">
      <c r="A6" s="11" t="s">
        <v>19</v>
      </c>
      <c r="B6" s="104">
        <v>2017</v>
      </c>
      <c r="C6" s="14">
        <v>39667.068999999996</v>
      </c>
      <c r="D6" s="14">
        <v>34559</v>
      </c>
      <c r="E6" s="14">
        <v>38801</v>
      </c>
      <c r="F6" s="14">
        <v>34577</v>
      </c>
      <c r="G6" s="14">
        <v>40443</v>
      </c>
      <c r="H6" s="14">
        <v>36429.466</v>
      </c>
      <c r="I6" s="14">
        <v>37123</v>
      </c>
      <c r="J6" s="14">
        <v>40785</v>
      </c>
      <c r="K6" s="14">
        <v>35555</v>
      </c>
      <c r="L6" s="14">
        <v>41088</v>
      </c>
      <c r="M6" s="128">
        <v>40676</v>
      </c>
      <c r="N6" s="14">
        <v>38342</v>
      </c>
      <c r="O6" s="14">
        <f>SUM(C6:N6)</f>
        <v>458045.53499999997</v>
      </c>
      <c r="P6" s="14"/>
      <c r="R6" s="70"/>
    </row>
    <row r="7" spans="1:18" ht="9" customHeight="1" x14ac:dyDescent="0.2">
      <c r="A7" s="12"/>
      <c r="B7" s="105">
        <v>2018</v>
      </c>
      <c r="C7" s="92">
        <v>41443</v>
      </c>
      <c r="D7" s="92">
        <v>35362.425999999999</v>
      </c>
      <c r="E7" s="92">
        <v>39244</v>
      </c>
      <c r="F7" s="92">
        <v>36963</v>
      </c>
      <c r="G7" s="92">
        <v>39195</v>
      </c>
      <c r="H7" s="92">
        <v>37951.307999999997</v>
      </c>
      <c r="I7" s="92">
        <v>40773</v>
      </c>
      <c r="J7" s="92">
        <v>41401</v>
      </c>
      <c r="K7" s="92">
        <v>35415</v>
      </c>
      <c r="L7" s="92">
        <v>39615</v>
      </c>
      <c r="M7" s="128">
        <v>39223</v>
      </c>
      <c r="N7" s="92"/>
      <c r="O7" s="16"/>
      <c r="P7" s="14"/>
      <c r="R7" s="70"/>
    </row>
    <row r="8" spans="1:18" ht="9" customHeight="1" x14ac:dyDescent="0.2">
      <c r="A8" s="11" t="s">
        <v>20</v>
      </c>
      <c r="B8" s="104"/>
      <c r="C8" s="14"/>
      <c r="D8" s="14"/>
      <c r="E8" s="14"/>
      <c r="F8" s="14"/>
      <c r="G8" s="14"/>
      <c r="H8" s="14"/>
      <c r="I8" s="14"/>
      <c r="J8" s="14"/>
      <c r="K8" s="14"/>
      <c r="L8" s="14"/>
      <c r="M8" s="128"/>
      <c r="N8" s="14"/>
      <c r="O8" s="14"/>
      <c r="P8" s="14"/>
      <c r="R8" s="70"/>
    </row>
    <row r="9" spans="1:18" ht="9" customHeight="1" x14ac:dyDescent="0.2">
      <c r="A9" s="12" t="s">
        <v>129</v>
      </c>
      <c r="B9" s="106">
        <v>2017</v>
      </c>
      <c r="C9" s="92">
        <v>29611</v>
      </c>
      <c r="D9" s="92">
        <v>24509</v>
      </c>
      <c r="E9" s="92">
        <v>28404</v>
      </c>
      <c r="F9" s="92">
        <v>26453</v>
      </c>
      <c r="G9" s="92">
        <v>35258</v>
      </c>
      <c r="H9" s="92">
        <v>32736</v>
      </c>
      <c r="I9" s="92">
        <v>35044</v>
      </c>
      <c r="J9" s="92">
        <v>37291</v>
      </c>
      <c r="K9" s="92">
        <v>30767</v>
      </c>
      <c r="L9" s="92">
        <v>34101</v>
      </c>
      <c r="M9" s="128">
        <v>32232</v>
      </c>
      <c r="N9" s="92">
        <v>30713</v>
      </c>
      <c r="O9" s="92">
        <f>SUM(C9:N9)</f>
        <v>377119</v>
      </c>
      <c r="P9" s="14"/>
      <c r="R9" s="70"/>
    </row>
    <row r="10" spans="1:18" ht="9" customHeight="1" x14ac:dyDescent="0.2">
      <c r="A10" s="11"/>
      <c r="B10" s="104">
        <v>2018</v>
      </c>
      <c r="C10" s="14">
        <v>31738</v>
      </c>
      <c r="D10" s="14">
        <v>26732</v>
      </c>
      <c r="E10" s="14">
        <v>29639</v>
      </c>
      <c r="F10" s="14">
        <v>29736</v>
      </c>
      <c r="G10" s="14">
        <v>33843</v>
      </c>
      <c r="H10" s="14">
        <v>31913</v>
      </c>
      <c r="I10" s="14">
        <v>37075</v>
      </c>
      <c r="J10" s="14">
        <v>36251</v>
      </c>
      <c r="K10" s="14">
        <v>30377</v>
      </c>
      <c r="L10" s="14">
        <v>35172</v>
      </c>
      <c r="M10" s="128">
        <v>30017</v>
      </c>
      <c r="N10" s="14"/>
      <c r="O10" s="14"/>
      <c r="P10" s="14"/>
      <c r="R10" s="70"/>
    </row>
    <row r="11" spans="1:18" ht="9" customHeight="1" x14ac:dyDescent="0.2">
      <c r="A11" s="12" t="s">
        <v>19</v>
      </c>
      <c r="B11" s="106">
        <v>2017</v>
      </c>
      <c r="C11" s="92">
        <v>7127.1819999999998</v>
      </c>
      <c r="D11" s="92">
        <v>5919</v>
      </c>
      <c r="E11" s="92">
        <v>6840</v>
      </c>
      <c r="F11" s="92">
        <v>6416</v>
      </c>
      <c r="G11" s="92">
        <v>8724</v>
      </c>
      <c r="H11" s="92">
        <v>8181.0249999999996</v>
      </c>
      <c r="I11" s="92">
        <v>8688</v>
      </c>
      <c r="J11" s="92">
        <v>8935</v>
      </c>
      <c r="K11" s="92">
        <v>7395</v>
      </c>
      <c r="L11" s="92">
        <v>8096</v>
      </c>
      <c r="M11" s="128">
        <v>7608</v>
      </c>
      <c r="N11" s="92">
        <v>7165</v>
      </c>
      <c r="O11" s="92">
        <f>SUM(C11:N11)</f>
        <v>91094.206999999995</v>
      </c>
      <c r="P11" s="14"/>
      <c r="R11" s="70"/>
    </row>
    <row r="12" spans="1:18" ht="9" customHeight="1" x14ac:dyDescent="0.2">
      <c r="A12" s="11"/>
      <c r="B12" s="104">
        <v>2018</v>
      </c>
      <c r="C12" s="14">
        <v>7666.7879999999996</v>
      </c>
      <c r="D12" s="14">
        <v>6453.9939999999997</v>
      </c>
      <c r="E12" s="14">
        <v>7230</v>
      </c>
      <c r="F12" s="14">
        <v>7432</v>
      </c>
      <c r="G12" s="14">
        <v>8435</v>
      </c>
      <c r="H12" s="14">
        <v>8073.8739999999998</v>
      </c>
      <c r="I12" s="14">
        <v>9251</v>
      </c>
      <c r="J12" s="14">
        <v>8857</v>
      </c>
      <c r="K12" s="14">
        <v>7431</v>
      </c>
      <c r="L12" s="14">
        <v>8414</v>
      </c>
      <c r="M12" s="128">
        <v>7218</v>
      </c>
      <c r="N12" s="14"/>
      <c r="O12" s="14"/>
      <c r="P12" s="70"/>
      <c r="R12" s="70"/>
    </row>
    <row r="13" spans="1:18" ht="9" customHeight="1" x14ac:dyDescent="0.2">
      <c r="A13" s="12" t="s">
        <v>21</v>
      </c>
      <c r="B13" s="105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28"/>
      <c r="N13" s="92"/>
      <c r="O13" s="16"/>
      <c r="P13" s="14"/>
      <c r="R13" s="70"/>
    </row>
    <row r="14" spans="1:18" ht="9" customHeight="1" x14ac:dyDescent="0.2">
      <c r="A14" s="11" t="s">
        <v>129</v>
      </c>
      <c r="B14" s="104">
        <v>2017</v>
      </c>
      <c r="C14" s="14">
        <v>442292</v>
      </c>
      <c r="D14" s="14">
        <v>400615</v>
      </c>
      <c r="E14" s="14">
        <v>457326</v>
      </c>
      <c r="F14" s="14">
        <v>407525</v>
      </c>
      <c r="G14" s="14">
        <v>463703</v>
      </c>
      <c r="H14" s="14">
        <v>427813</v>
      </c>
      <c r="I14" s="14">
        <v>441856</v>
      </c>
      <c r="J14" s="14">
        <v>519021</v>
      </c>
      <c r="K14" s="14">
        <v>427560</v>
      </c>
      <c r="L14" s="14">
        <v>485041</v>
      </c>
      <c r="M14" s="128">
        <v>480561</v>
      </c>
      <c r="N14" s="14">
        <v>519861</v>
      </c>
      <c r="O14" s="14">
        <f>SUM(C14:N14)</f>
        <v>5473174</v>
      </c>
      <c r="P14" s="14"/>
      <c r="R14" s="70"/>
    </row>
    <row r="15" spans="1:18" ht="9" customHeight="1" x14ac:dyDescent="0.2">
      <c r="A15" s="12"/>
      <c r="B15" s="105">
        <v>2018</v>
      </c>
      <c r="C15" s="92">
        <v>463063</v>
      </c>
      <c r="D15" s="92">
        <v>406920</v>
      </c>
      <c r="E15" s="92">
        <v>461074</v>
      </c>
      <c r="F15" s="92">
        <v>418511</v>
      </c>
      <c r="G15" s="92">
        <v>451075</v>
      </c>
      <c r="H15" s="92">
        <v>444729</v>
      </c>
      <c r="I15" s="92">
        <v>474504</v>
      </c>
      <c r="J15" s="92">
        <v>531083</v>
      </c>
      <c r="K15" s="92">
        <v>431199</v>
      </c>
      <c r="L15" s="92">
        <v>475874</v>
      </c>
      <c r="M15" s="128">
        <v>467530</v>
      </c>
      <c r="N15" s="92"/>
      <c r="O15" s="16"/>
      <c r="P15" s="14"/>
      <c r="R15" s="70"/>
    </row>
    <row r="16" spans="1:18" ht="9" customHeight="1" x14ac:dyDescent="0.2">
      <c r="A16" s="11" t="s">
        <v>19</v>
      </c>
      <c r="B16" s="104">
        <v>2017</v>
      </c>
      <c r="C16" s="14">
        <v>32019.63</v>
      </c>
      <c r="D16" s="14">
        <v>28078</v>
      </c>
      <c r="E16" s="14">
        <v>31153</v>
      </c>
      <c r="F16" s="14">
        <v>26323</v>
      </c>
      <c r="G16" s="14">
        <v>30768</v>
      </c>
      <c r="H16" s="14">
        <v>27278.393</v>
      </c>
      <c r="I16" s="14">
        <v>27688</v>
      </c>
      <c r="J16" s="14">
        <v>30986</v>
      </c>
      <c r="K16" s="14">
        <v>27566</v>
      </c>
      <c r="L16" s="14">
        <v>32342</v>
      </c>
      <c r="M16" s="128">
        <v>32510</v>
      </c>
      <c r="N16" s="14">
        <v>29754</v>
      </c>
      <c r="O16" s="14">
        <f>SUM(C16:N16)</f>
        <v>356466.02300000004</v>
      </c>
      <c r="P16" s="14"/>
      <c r="R16" s="70"/>
    </row>
    <row r="17" spans="1:18" ht="9" customHeight="1" x14ac:dyDescent="0.2">
      <c r="A17" s="12"/>
      <c r="B17" s="105">
        <v>2018</v>
      </c>
      <c r="C17" s="92">
        <v>33234.328000000001</v>
      </c>
      <c r="D17" s="92">
        <v>28331.906999999999</v>
      </c>
      <c r="E17" s="92">
        <v>30163</v>
      </c>
      <c r="F17" s="92">
        <v>28914</v>
      </c>
      <c r="G17" s="92">
        <v>29873</v>
      </c>
      <c r="H17" s="92">
        <v>28914.383999999998</v>
      </c>
      <c r="I17" s="92">
        <v>30716</v>
      </c>
      <c r="J17" s="92">
        <v>31831</v>
      </c>
      <c r="K17" s="92">
        <v>27468</v>
      </c>
      <c r="L17" s="92">
        <v>30558</v>
      </c>
      <c r="M17" s="128">
        <v>31319</v>
      </c>
      <c r="N17" s="92"/>
      <c r="O17" s="16"/>
      <c r="P17" s="14"/>
      <c r="R17" s="70"/>
    </row>
    <row r="18" spans="1:18" ht="9" customHeight="1" x14ac:dyDescent="0.2">
      <c r="A18" s="11" t="s">
        <v>22</v>
      </c>
      <c r="B18" s="10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8"/>
      <c r="N18" s="14"/>
      <c r="O18" s="14"/>
      <c r="P18" s="14"/>
      <c r="R18" s="70"/>
    </row>
    <row r="19" spans="1:18" ht="9" customHeight="1" x14ac:dyDescent="0.2">
      <c r="A19" s="12" t="s">
        <v>129</v>
      </c>
      <c r="B19" s="106">
        <v>2017</v>
      </c>
      <c r="C19" s="92">
        <v>43777</v>
      </c>
      <c r="D19" s="92">
        <v>44478</v>
      </c>
      <c r="E19" s="92">
        <v>58735</v>
      </c>
      <c r="F19" s="92">
        <v>144767</v>
      </c>
      <c r="G19" s="92">
        <v>64764</v>
      </c>
      <c r="H19" s="92">
        <v>68554</v>
      </c>
      <c r="I19" s="92">
        <v>51866</v>
      </c>
      <c r="J19" s="92">
        <v>59389</v>
      </c>
      <c r="K19" s="92">
        <v>41842</v>
      </c>
      <c r="L19" s="92">
        <v>48543</v>
      </c>
      <c r="M19" s="128">
        <v>41640</v>
      </c>
      <c r="N19" s="92">
        <v>124210</v>
      </c>
      <c r="O19" s="92">
        <f>SUM(C19:N19)</f>
        <v>792565</v>
      </c>
      <c r="P19" s="14"/>
      <c r="R19" s="70"/>
    </row>
    <row r="20" spans="1:18" ht="9" customHeight="1" x14ac:dyDescent="0.2">
      <c r="A20" s="11"/>
      <c r="B20" s="104">
        <v>2018</v>
      </c>
      <c r="C20" s="14">
        <v>41929</v>
      </c>
      <c r="D20" s="14">
        <v>42961</v>
      </c>
      <c r="E20" s="14">
        <v>143961</v>
      </c>
      <c r="F20" s="14">
        <v>42537</v>
      </c>
      <c r="G20" s="14">
        <v>57055</v>
      </c>
      <c r="H20" s="14">
        <v>62569</v>
      </c>
      <c r="I20" s="14">
        <v>52501</v>
      </c>
      <c r="J20" s="14">
        <v>46926</v>
      </c>
      <c r="K20" s="14">
        <v>36325</v>
      </c>
      <c r="L20" s="14">
        <v>48466</v>
      </c>
      <c r="M20" s="128">
        <v>50340</v>
      </c>
      <c r="N20" s="14"/>
      <c r="O20" s="14"/>
      <c r="P20" s="14"/>
      <c r="R20" s="70"/>
    </row>
    <row r="21" spans="1:18" ht="9" customHeight="1" x14ac:dyDescent="0.2">
      <c r="A21" s="93" t="s">
        <v>19</v>
      </c>
      <c r="B21" s="106">
        <v>2017</v>
      </c>
      <c r="C21" s="92">
        <v>481.30399999999997</v>
      </c>
      <c r="D21" s="92">
        <v>511</v>
      </c>
      <c r="E21" s="92">
        <v>728</v>
      </c>
      <c r="F21" s="92">
        <v>1683</v>
      </c>
      <c r="G21" s="92">
        <v>882</v>
      </c>
      <c r="H21" s="92">
        <v>891.64200000000005</v>
      </c>
      <c r="I21" s="92">
        <v>684</v>
      </c>
      <c r="J21" s="92">
        <v>796</v>
      </c>
      <c r="K21" s="92">
        <v>540</v>
      </c>
      <c r="L21" s="92">
        <v>583</v>
      </c>
      <c r="M21" s="128">
        <v>499</v>
      </c>
      <c r="N21" s="92">
        <v>1250</v>
      </c>
      <c r="O21" s="92">
        <f>SUM(C21:N21)</f>
        <v>9528.9459999999999</v>
      </c>
      <c r="P21" s="14"/>
      <c r="R21" s="70"/>
    </row>
    <row r="22" spans="1:18" ht="9" customHeight="1" x14ac:dyDescent="0.2">
      <c r="A22" s="11"/>
      <c r="B22" s="104">
        <v>2018</v>
      </c>
      <c r="C22" s="14">
        <v>481.21499999999997</v>
      </c>
      <c r="D22" s="14">
        <f>525928/1000</f>
        <v>525.928</v>
      </c>
      <c r="E22" s="14">
        <v>1710</v>
      </c>
      <c r="F22" s="14">
        <v>557</v>
      </c>
      <c r="G22" s="14">
        <v>818</v>
      </c>
      <c r="H22" s="14">
        <v>883.59199999999998</v>
      </c>
      <c r="I22" s="14">
        <v>734</v>
      </c>
      <c r="J22" s="14">
        <v>646</v>
      </c>
      <c r="K22" s="14">
        <v>461</v>
      </c>
      <c r="L22" s="14">
        <v>582</v>
      </c>
      <c r="M22" s="128">
        <v>629</v>
      </c>
      <c r="N22" s="14"/>
      <c r="O22" s="14"/>
      <c r="P22" s="14"/>
      <c r="R22" s="70"/>
    </row>
    <row r="23" spans="1:18" ht="9" customHeight="1" x14ac:dyDescent="0.2">
      <c r="A23" s="12" t="s">
        <v>23</v>
      </c>
      <c r="B23" s="105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128"/>
      <c r="N23" s="92"/>
      <c r="O23" s="16"/>
      <c r="P23" s="14"/>
      <c r="R23" s="70"/>
    </row>
    <row r="24" spans="1:18" ht="9" customHeight="1" x14ac:dyDescent="0.2">
      <c r="A24" s="11" t="s">
        <v>129</v>
      </c>
      <c r="B24" s="104">
        <v>2017</v>
      </c>
      <c r="C24" s="14">
        <v>2828</v>
      </c>
      <c r="D24" s="14">
        <v>4693</v>
      </c>
      <c r="E24" s="14">
        <v>6874</v>
      </c>
      <c r="F24" s="14">
        <v>20942</v>
      </c>
      <c r="G24" s="14">
        <v>6737</v>
      </c>
      <c r="H24" s="14">
        <v>8469</v>
      </c>
      <c r="I24" s="14">
        <v>5352</v>
      </c>
      <c r="J24" s="14">
        <v>5669</v>
      </c>
      <c r="K24" s="14">
        <v>3776</v>
      </c>
      <c r="L24" s="14">
        <v>4086</v>
      </c>
      <c r="M24" s="128">
        <v>5196</v>
      </c>
      <c r="N24" s="14">
        <v>26442</v>
      </c>
      <c r="O24" s="14">
        <f>SUM(C24:N24)</f>
        <v>101064</v>
      </c>
      <c r="P24" s="14"/>
      <c r="R24" s="70"/>
    </row>
    <row r="25" spans="1:18" ht="9" customHeight="1" x14ac:dyDescent="0.2">
      <c r="A25" s="12"/>
      <c r="B25" s="105">
        <v>2018</v>
      </c>
      <c r="C25" s="92">
        <v>4176</v>
      </c>
      <c r="D25" s="92">
        <v>5410</v>
      </c>
      <c r="E25" s="92">
        <v>19894</v>
      </c>
      <c r="F25" s="92">
        <v>5366</v>
      </c>
      <c r="G25" s="92">
        <v>7121</v>
      </c>
      <c r="H25" s="92">
        <v>8464</v>
      </c>
      <c r="I25" s="92">
        <v>6103</v>
      </c>
      <c r="J25" s="92">
        <v>5756</v>
      </c>
      <c r="K25" s="92">
        <v>3301</v>
      </c>
      <c r="L25" s="92">
        <v>4884</v>
      </c>
      <c r="M25" s="128">
        <v>4971</v>
      </c>
      <c r="N25" s="92"/>
      <c r="O25" s="16"/>
      <c r="P25" s="14"/>
      <c r="R25" s="70"/>
    </row>
    <row r="26" spans="1:18" ht="9" customHeight="1" x14ac:dyDescent="0.2">
      <c r="A26" s="11" t="s">
        <v>19</v>
      </c>
      <c r="B26" s="104">
        <v>2017</v>
      </c>
      <c r="C26" s="14">
        <v>23.670999999999999</v>
      </c>
      <c r="D26" s="14">
        <v>34</v>
      </c>
      <c r="E26" s="14">
        <v>48</v>
      </c>
      <c r="F26" s="14">
        <v>134</v>
      </c>
      <c r="G26" s="14">
        <v>50</v>
      </c>
      <c r="H26" s="14">
        <v>64.084999999999994</v>
      </c>
      <c r="I26" s="14">
        <v>48</v>
      </c>
      <c r="J26" s="14">
        <v>56</v>
      </c>
      <c r="K26" s="14">
        <v>38</v>
      </c>
      <c r="L26" s="14">
        <v>40</v>
      </c>
      <c r="M26" s="128">
        <v>38</v>
      </c>
      <c r="N26" s="14">
        <v>161</v>
      </c>
      <c r="O26" s="14">
        <f>SUM(C26:N26)</f>
        <v>734.75599999999997</v>
      </c>
      <c r="P26" s="14"/>
      <c r="R26" s="70"/>
    </row>
    <row r="27" spans="1:18" ht="9" customHeight="1" x14ac:dyDescent="0.2">
      <c r="A27" s="12"/>
      <c r="B27" s="105">
        <v>2018</v>
      </c>
      <c r="C27" s="92">
        <v>36.715000000000003</v>
      </c>
      <c r="D27" s="92">
        <f>41011/1000</f>
        <v>41.011000000000003</v>
      </c>
      <c r="E27" s="92">
        <v>127</v>
      </c>
      <c r="F27" s="92">
        <v>42</v>
      </c>
      <c r="G27" s="92">
        <v>55</v>
      </c>
      <c r="H27" s="92">
        <v>69.486999999999995</v>
      </c>
      <c r="I27" s="92">
        <v>59</v>
      </c>
      <c r="J27" s="92">
        <v>56</v>
      </c>
      <c r="K27" s="92">
        <v>32</v>
      </c>
      <c r="L27" s="92">
        <v>44</v>
      </c>
      <c r="M27" s="128">
        <v>40</v>
      </c>
      <c r="N27" s="92"/>
      <c r="O27" s="16"/>
      <c r="P27" s="14"/>
      <c r="R27" s="70"/>
    </row>
    <row r="28" spans="1:18" ht="9" customHeight="1" x14ac:dyDescent="0.2">
      <c r="A28" s="11" t="s">
        <v>24</v>
      </c>
      <c r="B28" s="10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28"/>
      <c r="N28" s="14"/>
      <c r="O28" s="14"/>
      <c r="P28" s="14"/>
      <c r="R28" s="70"/>
    </row>
    <row r="29" spans="1:18" ht="9" customHeight="1" x14ac:dyDescent="0.2">
      <c r="A29" s="12" t="s">
        <v>129</v>
      </c>
      <c r="B29" s="106">
        <v>2017</v>
      </c>
      <c r="C29" s="92">
        <v>73</v>
      </c>
      <c r="D29" s="92">
        <v>89</v>
      </c>
      <c r="E29" s="92">
        <v>169</v>
      </c>
      <c r="F29" s="92">
        <v>110</v>
      </c>
      <c r="G29" s="92">
        <v>90</v>
      </c>
      <c r="H29" s="92">
        <v>74</v>
      </c>
      <c r="I29" s="92">
        <v>74</v>
      </c>
      <c r="J29" s="92">
        <v>68</v>
      </c>
      <c r="K29" s="92">
        <v>84</v>
      </c>
      <c r="L29" s="92">
        <v>152</v>
      </c>
      <c r="M29" s="128">
        <v>115</v>
      </c>
      <c r="N29" s="92">
        <v>65</v>
      </c>
      <c r="O29" s="92">
        <f>SUM(C29:N29)</f>
        <v>1163</v>
      </c>
      <c r="P29" s="14"/>
      <c r="R29" s="70"/>
    </row>
    <row r="30" spans="1:18" ht="9" customHeight="1" x14ac:dyDescent="0.2">
      <c r="A30" s="11"/>
      <c r="B30" s="104">
        <v>2018</v>
      </c>
      <c r="C30" s="14">
        <v>132</v>
      </c>
      <c r="D30" s="14">
        <v>52</v>
      </c>
      <c r="E30" s="14">
        <v>86</v>
      </c>
      <c r="F30" s="14">
        <v>92</v>
      </c>
      <c r="G30" s="14">
        <v>71</v>
      </c>
      <c r="H30" s="14">
        <v>44</v>
      </c>
      <c r="I30" s="14">
        <v>67</v>
      </c>
      <c r="J30" s="14">
        <v>55</v>
      </c>
      <c r="K30" s="14">
        <v>118</v>
      </c>
      <c r="L30" s="14">
        <v>85</v>
      </c>
      <c r="M30" s="128">
        <v>83</v>
      </c>
      <c r="N30" s="14"/>
      <c r="O30" s="14"/>
      <c r="P30" s="14"/>
      <c r="R30" s="70"/>
    </row>
    <row r="31" spans="1:18" ht="9" customHeight="1" x14ac:dyDescent="0.2">
      <c r="A31" s="12" t="s">
        <v>19</v>
      </c>
      <c r="B31" s="106">
        <v>2017</v>
      </c>
      <c r="C31" s="92">
        <v>15.282</v>
      </c>
      <c r="D31" s="92">
        <v>17</v>
      </c>
      <c r="E31" s="92">
        <v>32</v>
      </c>
      <c r="F31" s="92">
        <v>21</v>
      </c>
      <c r="G31" s="92">
        <v>19</v>
      </c>
      <c r="H31" s="92">
        <v>14.321</v>
      </c>
      <c r="I31" s="92">
        <v>15</v>
      </c>
      <c r="J31" s="92">
        <v>12</v>
      </c>
      <c r="K31" s="92">
        <v>16</v>
      </c>
      <c r="L31" s="92">
        <v>27</v>
      </c>
      <c r="M31" s="128">
        <v>21</v>
      </c>
      <c r="N31" s="92">
        <v>12</v>
      </c>
      <c r="O31" s="92">
        <f>SUM(C31:N31)</f>
        <v>221.60300000000001</v>
      </c>
      <c r="P31" s="14"/>
      <c r="R31" s="70"/>
    </row>
    <row r="32" spans="1:18" ht="9" customHeight="1" x14ac:dyDescent="0.2">
      <c r="A32" s="11"/>
      <c r="B32" s="104">
        <v>2018</v>
      </c>
      <c r="C32" s="14">
        <v>23.826000000000001</v>
      </c>
      <c r="D32" s="14">
        <f>9586/1000</f>
        <v>9.5860000000000003</v>
      </c>
      <c r="E32" s="14">
        <v>14</v>
      </c>
      <c r="F32" s="14">
        <v>18</v>
      </c>
      <c r="G32" s="14">
        <v>14</v>
      </c>
      <c r="H32" s="14">
        <v>9.9710000000000001</v>
      </c>
      <c r="I32" s="14">
        <v>13</v>
      </c>
      <c r="J32" s="14">
        <v>11</v>
      </c>
      <c r="K32" s="14">
        <v>23</v>
      </c>
      <c r="L32" s="14">
        <v>17</v>
      </c>
      <c r="M32" s="128">
        <v>17</v>
      </c>
      <c r="N32" s="14"/>
      <c r="O32" s="14"/>
      <c r="P32" s="14"/>
      <c r="R32" s="70"/>
    </row>
    <row r="33" spans="1:16" s="11" customFormat="1" ht="5.0999999999999996" customHeight="1" thickBo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4"/>
    </row>
    <row r="34" spans="1:16" ht="9.9499999999999993" customHeight="1" thickTop="1" x14ac:dyDescent="0.2"/>
    <row r="71" spans="17:17" ht="9.9499999999999993" customHeight="1" x14ac:dyDescent="0.2">
      <c r="Q71" s="26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/>
  </sheetViews>
  <sheetFormatPr defaultRowHeight="9.9499999999999993" customHeight="1" x14ac:dyDescent="0.2"/>
  <cols>
    <col min="1" max="1" width="16.7109375" style="10" customWidth="1"/>
    <col min="2" max="2" width="4.42578125" style="10" customWidth="1"/>
    <col min="3" max="14" width="5.28515625" style="10" customWidth="1"/>
    <col min="15" max="15" width="6.28515625" style="10" customWidth="1"/>
    <col min="16" max="16" width="9.140625" style="10"/>
    <col min="17" max="17" width="12" style="11" customWidth="1"/>
    <col min="18" max="16384" width="9.140625" style="10"/>
  </cols>
  <sheetData>
    <row r="1" spans="1:18" ht="12" customHeight="1" x14ac:dyDescent="0.2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131" t="s">
        <v>132</v>
      </c>
    </row>
    <row r="2" spans="1:18" ht="9" customHeight="1" x14ac:dyDescent="0.2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8" s="69" customFormat="1" ht="9.9499999999999993" customHeight="1" x14ac:dyDescent="0.2">
      <c r="A3" s="156"/>
      <c r="B3" s="184" t="s">
        <v>102</v>
      </c>
      <c r="C3" s="184" t="s">
        <v>104</v>
      </c>
      <c r="D3" s="184" t="s">
        <v>105</v>
      </c>
      <c r="E3" s="184" t="s">
        <v>106</v>
      </c>
      <c r="F3" s="184" t="s">
        <v>107</v>
      </c>
      <c r="G3" s="184" t="s">
        <v>108</v>
      </c>
      <c r="H3" s="184" t="s">
        <v>109</v>
      </c>
      <c r="I3" s="184" t="s">
        <v>110</v>
      </c>
      <c r="J3" s="184" t="s">
        <v>111</v>
      </c>
      <c r="K3" s="184" t="s">
        <v>112</v>
      </c>
      <c r="L3" s="184" t="s">
        <v>116</v>
      </c>
      <c r="M3" s="184" t="s">
        <v>123</v>
      </c>
      <c r="N3" s="184" t="s">
        <v>115</v>
      </c>
      <c r="O3" s="154" t="s">
        <v>18</v>
      </c>
      <c r="Q3" s="11"/>
    </row>
    <row r="4" spans="1:18" ht="5.0999999999999996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8" ht="8.1" customHeight="1" x14ac:dyDescent="0.2">
      <c r="A5" s="18" t="s">
        <v>18</v>
      </c>
      <c r="B5" s="33"/>
      <c r="C5" s="33"/>
      <c r="D5" s="138"/>
      <c r="E5" s="33"/>
      <c r="F5" s="33"/>
      <c r="G5" s="33"/>
      <c r="H5" s="33"/>
      <c r="I5" s="33"/>
      <c r="J5" s="33"/>
      <c r="K5" s="138"/>
      <c r="L5" s="93"/>
      <c r="M5" s="176"/>
      <c r="N5" s="93"/>
      <c r="O5" s="93"/>
      <c r="P5" s="11"/>
    </row>
    <row r="6" spans="1:18" ht="8.1" customHeight="1" x14ac:dyDescent="0.2">
      <c r="A6" s="11" t="s">
        <v>19</v>
      </c>
      <c r="B6" s="13">
        <v>2017</v>
      </c>
      <c r="C6" s="22">
        <v>27573.453000000005</v>
      </c>
      <c r="D6" s="22">
        <v>25926</v>
      </c>
      <c r="E6" s="22">
        <v>29751</v>
      </c>
      <c r="F6" s="22">
        <v>26805.003000000001</v>
      </c>
      <c r="G6" s="22">
        <v>29747</v>
      </c>
      <c r="H6" s="22">
        <v>28661.981</v>
      </c>
      <c r="I6" s="22">
        <v>29103.796999999999</v>
      </c>
      <c r="J6" s="22">
        <v>31068</v>
      </c>
      <c r="K6" s="22">
        <v>28491.584999999999</v>
      </c>
      <c r="L6" s="22">
        <v>30001</v>
      </c>
      <c r="M6" s="126">
        <v>29872</v>
      </c>
      <c r="N6" s="22">
        <v>28772.395</v>
      </c>
      <c r="O6" s="22">
        <f>SUM(C6:N6)</f>
        <v>345773.21400000004</v>
      </c>
      <c r="P6" s="14"/>
      <c r="R6" s="70"/>
    </row>
    <row r="7" spans="1:18" ht="8.1" customHeight="1" x14ac:dyDescent="0.2">
      <c r="A7" s="12"/>
      <c r="B7" s="15">
        <v>2018</v>
      </c>
      <c r="C7" s="91">
        <v>29513.879000000001</v>
      </c>
      <c r="D7" s="91">
        <v>25866.644</v>
      </c>
      <c r="E7" s="91">
        <v>29681.583999999999</v>
      </c>
      <c r="F7" s="91">
        <v>29279</v>
      </c>
      <c r="G7" s="91">
        <v>29772</v>
      </c>
      <c r="H7" s="91">
        <v>28360.901999999998</v>
      </c>
      <c r="I7" s="91">
        <v>30249.23</v>
      </c>
      <c r="J7" s="91">
        <v>31535</v>
      </c>
      <c r="K7" s="91">
        <v>27904</v>
      </c>
      <c r="L7" s="91">
        <v>31298.45</v>
      </c>
      <c r="M7" s="126">
        <v>29527</v>
      </c>
      <c r="N7" s="91"/>
      <c r="O7" s="91"/>
      <c r="P7" s="14"/>
      <c r="R7" s="70"/>
    </row>
    <row r="8" spans="1:18" ht="8.1" customHeight="1" x14ac:dyDescent="0.2">
      <c r="A8" s="19" t="s">
        <v>26</v>
      </c>
      <c r="B8" s="13"/>
      <c r="C8" s="22"/>
      <c r="D8" s="22"/>
      <c r="E8" s="22"/>
      <c r="F8" s="22"/>
      <c r="G8" s="22"/>
      <c r="H8" s="22"/>
      <c r="I8" s="22"/>
      <c r="J8" s="22"/>
      <c r="K8" s="22"/>
      <c r="L8" s="22"/>
      <c r="M8" s="126"/>
      <c r="N8" s="22"/>
      <c r="O8" s="22"/>
      <c r="P8" s="14"/>
      <c r="R8" s="70"/>
    </row>
    <row r="9" spans="1:18" ht="8.1" customHeight="1" x14ac:dyDescent="0.2">
      <c r="A9" s="12" t="s">
        <v>130</v>
      </c>
      <c r="B9" s="94">
        <v>2017</v>
      </c>
      <c r="C9" s="91">
        <v>15604.597</v>
      </c>
      <c r="D9" s="91">
        <v>14619</v>
      </c>
      <c r="E9" s="91">
        <v>17150</v>
      </c>
      <c r="F9" s="91">
        <v>15188</v>
      </c>
      <c r="G9" s="91">
        <v>17421</v>
      </c>
      <c r="H9" s="91">
        <v>17186.57</v>
      </c>
      <c r="I9" s="91">
        <v>17751.705000000002</v>
      </c>
      <c r="J9" s="91">
        <v>19251</v>
      </c>
      <c r="K9" s="91">
        <v>16684</v>
      </c>
      <c r="L9" s="91">
        <v>17298</v>
      </c>
      <c r="M9" s="126">
        <v>16852</v>
      </c>
      <c r="N9" s="91">
        <v>15619.912</v>
      </c>
      <c r="O9" s="91">
        <f>SUM(C9:N9)</f>
        <v>200625.78400000004</v>
      </c>
      <c r="P9" s="14"/>
      <c r="R9" s="70"/>
    </row>
    <row r="10" spans="1:18" ht="7.5" customHeight="1" x14ac:dyDescent="0.2">
      <c r="A10" s="11"/>
      <c r="B10" s="13">
        <v>2018</v>
      </c>
      <c r="C10" s="22">
        <v>16550.751</v>
      </c>
      <c r="D10" s="22">
        <v>14921.814</v>
      </c>
      <c r="E10" s="22">
        <v>16837</v>
      </c>
      <c r="F10" s="22">
        <v>16364</v>
      </c>
      <c r="G10" s="22">
        <v>16925</v>
      </c>
      <c r="H10" s="22">
        <v>16364.71</v>
      </c>
      <c r="I10" s="22">
        <v>17624</v>
      </c>
      <c r="J10" s="22">
        <v>19324</v>
      </c>
      <c r="K10" s="22">
        <v>16179</v>
      </c>
      <c r="L10" s="22">
        <v>18008</v>
      </c>
      <c r="M10" s="126">
        <v>17053</v>
      </c>
      <c r="N10" s="22"/>
      <c r="O10" s="22"/>
      <c r="P10" s="14"/>
      <c r="R10" s="70"/>
    </row>
    <row r="11" spans="1:18" ht="8.1" customHeight="1" x14ac:dyDescent="0.2">
      <c r="A11" s="12" t="s">
        <v>19</v>
      </c>
      <c r="B11" s="94">
        <v>2017</v>
      </c>
      <c r="C11" s="91">
        <v>22684.485000000001</v>
      </c>
      <c r="D11" s="91">
        <v>21590</v>
      </c>
      <c r="E11" s="91">
        <v>24968</v>
      </c>
      <c r="F11" s="91">
        <v>22290</v>
      </c>
      <c r="G11" s="91">
        <v>24737</v>
      </c>
      <c r="H11" s="91">
        <v>24234.674999999999</v>
      </c>
      <c r="I11" s="91">
        <v>24709.205999999998</v>
      </c>
      <c r="J11" s="91">
        <v>26371</v>
      </c>
      <c r="K11" s="91">
        <v>23993</v>
      </c>
      <c r="L11" s="91">
        <v>25470</v>
      </c>
      <c r="M11" s="126">
        <v>25588</v>
      </c>
      <c r="N11" s="91">
        <v>23967.232</v>
      </c>
      <c r="O11" s="91">
        <f>SUM(C11:N11)</f>
        <v>290602.59800000006</v>
      </c>
      <c r="P11" s="14"/>
      <c r="R11" s="70"/>
    </row>
    <row r="12" spans="1:18" ht="8.1" customHeight="1" x14ac:dyDescent="0.2">
      <c r="A12" s="20"/>
      <c r="B12" s="13">
        <v>2018</v>
      </c>
      <c r="C12" s="22">
        <v>24851.052</v>
      </c>
      <c r="D12" s="22">
        <v>22077.830999999998</v>
      </c>
      <c r="E12" s="22">
        <v>25111</v>
      </c>
      <c r="F12" s="22">
        <v>24245</v>
      </c>
      <c r="G12" s="22">
        <v>24096</v>
      </c>
      <c r="H12" s="22">
        <v>23266.261999999999</v>
      </c>
      <c r="I12" s="22">
        <v>24863</v>
      </c>
      <c r="J12" s="22">
        <v>26406</v>
      </c>
      <c r="K12" s="22">
        <v>23018</v>
      </c>
      <c r="L12" s="22">
        <v>26131</v>
      </c>
      <c r="M12" s="126">
        <v>25007</v>
      </c>
      <c r="N12" s="22"/>
      <c r="O12" s="22"/>
      <c r="P12" s="14"/>
      <c r="R12" s="70"/>
    </row>
    <row r="13" spans="1:18" ht="8.1" customHeight="1" x14ac:dyDescent="0.2">
      <c r="A13" s="21" t="s">
        <v>27</v>
      </c>
      <c r="B13" s="15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126"/>
      <c r="N13" s="91"/>
      <c r="O13" s="91"/>
      <c r="P13" s="14"/>
      <c r="R13" s="70"/>
    </row>
    <row r="14" spans="1:18" ht="7.9" customHeight="1" x14ac:dyDescent="0.15">
      <c r="A14" s="100" t="s">
        <v>28</v>
      </c>
      <c r="B14" s="1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26"/>
      <c r="N14" s="22"/>
      <c r="O14" s="22"/>
      <c r="P14" s="14"/>
      <c r="R14" s="70"/>
    </row>
    <row r="15" spans="1:18" ht="8.1" customHeight="1" x14ac:dyDescent="0.2">
      <c r="A15" s="12" t="s">
        <v>131</v>
      </c>
      <c r="B15" s="94">
        <v>2017</v>
      </c>
      <c r="C15" s="91">
        <v>15247.565000000001</v>
      </c>
      <c r="D15" s="96">
        <v>14187</v>
      </c>
      <c r="E15" s="91">
        <v>16832</v>
      </c>
      <c r="F15" s="96">
        <v>14801</v>
      </c>
      <c r="G15" s="96">
        <v>16703</v>
      </c>
      <c r="H15" s="96">
        <v>16574.235000000001</v>
      </c>
      <c r="I15" s="96">
        <v>17264.440999999999</v>
      </c>
      <c r="J15" s="96">
        <v>18900</v>
      </c>
      <c r="K15" s="96">
        <v>16265</v>
      </c>
      <c r="L15" s="96">
        <v>16918</v>
      </c>
      <c r="M15" s="157">
        <v>16408</v>
      </c>
      <c r="N15" s="96">
        <v>15228.847</v>
      </c>
      <c r="O15" s="96">
        <f>SUM(C15:N15)</f>
        <v>195329.08800000002</v>
      </c>
      <c r="P15" s="14"/>
      <c r="R15" s="70"/>
    </row>
    <row r="16" spans="1:18" ht="8.1" customHeight="1" x14ac:dyDescent="0.2">
      <c r="A16" s="11"/>
      <c r="B16" s="13">
        <v>2018</v>
      </c>
      <c r="C16" s="22">
        <v>15906.278</v>
      </c>
      <c r="D16" s="22">
        <v>14376.098</v>
      </c>
      <c r="E16" s="22">
        <v>16378</v>
      </c>
      <c r="F16" s="22">
        <v>15780</v>
      </c>
      <c r="G16" s="22">
        <v>16263</v>
      </c>
      <c r="H16" s="22">
        <v>15763.915999999999</v>
      </c>
      <c r="I16" s="22">
        <v>17181</v>
      </c>
      <c r="J16" s="22">
        <v>18853</v>
      </c>
      <c r="K16" s="22">
        <v>15745</v>
      </c>
      <c r="L16" s="22">
        <v>17750</v>
      </c>
      <c r="M16" s="126">
        <v>16770</v>
      </c>
      <c r="N16" s="22"/>
      <c r="O16" s="22"/>
      <c r="P16" s="14"/>
      <c r="R16" s="70"/>
    </row>
    <row r="17" spans="1:18" ht="8.1" customHeight="1" x14ac:dyDescent="0.2">
      <c r="A17" s="12" t="s">
        <v>29</v>
      </c>
      <c r="B17" s="94">
        <v>2017</v>
      </c>
      <c r="C17" s="91">
        <v>22068.995999999999</v>
      </c>
      <c r="D17" s="96">
        <v>20807</v>
      </c>
      <c r="E17" s="91">
        <v>24198</v>
      </c>
      <c r="F17" s="96">
        <v>21431</v>
      </c>
      <c r="G17" s="96">
        <v>23258</v>
      </c>
      <c r="H17" s="96">
        <v>22767.427</v>
      </c>
      <c r="I17" s="96">
        <v>23506.942999999999</v>
      </c>
      <c r="J17" s="96">
        <v>25639</v>
      </c>
      <c r="K17" s="96">
        <v>23122</v>
      </c>
      <c r="L17" s="96">
        <v>24557</v>
      </c>
      <c r="M17" s="157">
        <v>24546</v>
      </c>
      <c r="N17" s="96">
        <v>23061.856</v>
      </c>
      <c r="O17" s="96">
        <f>SUM(C17:N17)</f>
        <v>278963.22200000001</v>
      </c>
      <c r="P17" s="14"/>
      <c r="R17" s="70"/>
    </row>
    <row r="18" spans="1:18" ht="8.1" customHeight="1" x14ac:dyDescent="0.2">
      <c r="A18" s="11"/>
      <c r="B18" s="13">
        <v>2018</v>
      </c>
      <c r="C18" s="22">
        <v>23646.325000000001</v>
      </c>
      <c r="D18" s="22">
        <v>20882.59</v>
      </c>
      <c r="E18" s="22">
        <v>24041</v>
      </c>
      <c r="F18" s="22">
        <v>23066</v>
      </c>
      <c r="G18" s="22">
        <v>22695</v>
      </c>
      <c r="H18" s="22">
        <v>21985.776999999998</v>
      </c>
      <c r="I18" s="22">
        <v>23889</v>
      </c>
      <c r="J18" s="22">
        <v>25387</v>
      </c>
      <c r="K18" s="22">
        <v>22025</v>
      </c>
      <c r="L18" s="22">
        <v>25507</v>
      </c>
      <c r="M18" s="126">
        <v>24348</v>
      </c>
      <c r="N18" s="22"/>
      <c r="O18" s="22"/>
      <c r="P18" s="14"/>
      <c r="R18" s="70"/>
    </row>
    <row r="19" spans="1:18" ht="8.1" customHeight="1" x14ac:dyDescent="0.2">
      <c r="A19" s="18" t="s">
        <v>30</v>
      </c>
      <c r="B19" s="15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126"/>
      <c r="N19" s="91"/>
      <c r="O19" s="91"/>
      <c r="P19" s="14"/>
      <c r="R19" s="70"/>
    </row>
    <row r="20" spans="1:18" ht="8.1" customHeight="1" x14ac:dyDescent="0.2">
      <c r="A20" s="11" t="s">
        <v>130</v>
      </c>
      <c r="B20" s="13">
        <v>2017</v>
      </c>
      <c r="C20" s="22">
        <v>279.786</v>
      </c>
      <c r="D20" s="22">
        <v>251</v>
      </c>
      <c r="E20" s="22">
        <v>261</v>
      </c>
      <c r="F20" s="22">
        <v>267</v>
      </c>
      <c r="G20" s="22">
        <v>296</v>
      </c>
      <c r="H20" s="22">
        <v>263.91300000000001</v>
      </c>
      <c r="I20" s="22">
        <v>240.21799999999999</v>
      </c>
      <c r="J20" s="22">
        <v>268</v>
      </c>
      <c r="K20" s="22">
        <v>270</v>
      </c>
      <c r="L20" s="22">
        <v>263</v>
      </c>
      <c r="M20" s="126">
        <v>250</v>
      </c>
      <c r="N20" s="22">
        <v>358.65800000000002</v>
      </c>
      <c r="O20" s="22">
        <f>SUM(C20:N20)</f>
        <v>3268.5750000000003</v>
      </c>
      <c r="P20" s="14"/>
      <c r="R20" s="70"/>
    </row>
    <row r="21" spans="1:18" ht="8.1" customHeight="1" x14ac:dyDescent="0.2">
      <c r="A21" s="12"/>
      <c r="B21" s="15">
        <v>2018</v>
      </c>
      <c r="C21" s="91">
        <v>246.08600000000001</v>
      </c>
      <c r="D21" s="91">
        <v>191.43799999999999</v>
      </c>
      <c r="E21" s="91">
        <v>222</v>
      </c>
      <c r="F21" s="91">
        <v>269</v>
      </c>
      <c r="G21" s="91">
        <v>314</v>
      </c>
      <c r="H21" s="91">
        <v>288.46199999999999</v>
      </c>
      <c r="I21" s="91">
        <v>306</v>
      </c>
      <c r="J21" s="91">
        <v>298</v>
      </c>
      <c r="K21" s="91">
        <v>303</v>
      </c>
      <c r="L21" s="91">
        <v>317</v>
      </c>
      <c r="M21" s="126">
        <v>253</v>
      </c>
      <c r="N21" s="91"/>
      <c r="O21" s="91"/>
      <c r="P21" s="14"/>
      <c r="R21" s="70"/>
    </row>
    <row r="22" spans="1:18" ht="8.1" customHeight="1" x14ac:dyDescent="0.2">
      <c r="A22" s="11" t="s">
        <v>19</v>
      </c>
      <c r="B22" s="13">
        <v>2017</v>
      </c>
      <c r="C22" s="22">
        <v>3535.107</v>
      </c>
      <c r="D22" s="22">
        <v>3135</v>
      </c>
      <c r="E22" s="22">
        <v>3250</v>
      </c>
      <c r="F22" s="22">
        <v>3255</v>
      </c>
      <c r="G22" s="22">
        <v>3561</v>
      </c>
      <c r="H22" s="22">
        <v>3059.8539999999998</v>
      </c>
      <c r="I22" s="22">
        <v>2983.866</v>
      </c>
      <c r="J22" s="22">
        <v>3224</v>
      </c>
      <c r="K22" s="22">
        <v>3222</v>
      </c>
      <c r="L22" s="22">
        <v>3140</v>
      </c>
      <c r="M22" s="126">
        <v>2870</v>
      </c>
      <c r="N22" s="22">
        <v>3446.6770000000001</v>
      </c>
      <c r="O22" s="22">
        <f>SUM(C22:N22)</f>
        <v>38682.504000000001</v>
      </c>
      <c r="P22" s="14"/>
      <c r="R22" s="70"/>
    </row>
    <row r="23" spans="1:18" ht="8.1" customHeight="1" x14ac:dyDescent="0.2">
      <c r="A23" s="12"/>
      <c r="B23" s="15">
        <v>2018</v>
      </c>
      <c r="C23" s="91">
        <v>3149.1909999999998</v>
      </c>
      <c r="D23" s="91">
        <v>2505.096</v>
      </c>
      <c r="E23" s="91">
        <v>3023</v>
      </c>
      <c r="F23" s="91">
        <v>3633</v>
      </c>
      <c r="G23" s="91">
        <v>4060</v>
      </c>
      <c r="H23" s="91">
        <v>3715.2730000000001</v>
      </c>
      <c r="I23" s="91">
        <v>3874</v>
      </c>
      <c r="J23" s="91">
        <v>3638</v>
      </c>
      <c r="K23" s="91">
        <v>3637</v>
      </c>
      <c r="L23" s="91">
        <v>3601</v>
      </c>
      <c r="M23" s="126">
        <v>3062</v>
      </c>
      <c r="N23" s="91"/>
      <c r="O23" s="91"/>
      <c r="P23" s="14"/>
      <c r="R23" s="70"/>
    </row>
    <row r="24" spans="1:18" ht="8.1" customHeight="1" x14ac:dyDescent="0.2">
      <c r="A24" s="19" t="s">
        <v>31</v>
      </c>
      <c r="B24" s="1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6"/>
      <c r="N24" s="22"/>
      <c r="O24" s="22"/>
      <c r="P24" s="14"/>
      <c r="R24" s="70"/>
    </row>
    <row r="25" spans="1:18" ht="8.1" customHeight="1" x14ac:dyDescent="0.2">
      <c r="A25" s="12" t="s">
        <v>130</v>
      </c>
      <c r="B25" s="94">
        <v>2017</v>
      </c>
      <c r="C25" s="91">
        <v>313.10599999999999</v>
      </c>
      <c r="D25" s="91">
        <v>278</v>
      </c>
      <c r="E25" s="91">
        <v>363</v>
      </c>
      <c r="F25" s="91">
        <v>281</v>
      </c>
      <c r="G25" s="91">
        <v>350</v>
      </c>
      <c r="H25" s="91">
        <v>318.36</v>
      </c>
      <c r="I25" s="91">
        <v>350.03699999999998</v>
      </c>
      <c r="J25" s="91">
        <v>362</v>
      </c>
      <c r="K25" s="91">
        <v>324</v>
      </c>
      <c r="L25" s="91">
        <v>343</v>
      </c>
      <c r="M25" s="126">
        <v>359</v>
      </c>
      <c r="N25" s="91">
        <v>330.08600000000001</v>
      </c>
      <c r="O25" s="91">
        <f>SUM(C25:N25)</f>
        <v>3971.5889999999999</v>
      </c>
      <c r="P25" s="14"/>
      <c r="R25" s="70"/>
    </row>
    <row r="26" spans="1:18" ht="8.1" customHeight="1" x14ac:dyDescent="0.2">
      <c r="A26" s="11"/>
      <c r="B26" s="13">
        <v>2018</v>
      </c>
      <c r="C26" s="22">
        <v>352.661</v>
      </c>
      <c r="D26" s="22">
        <v>287.69</v>
      </c>
      <c r="E26" s="22">
        <v>348</v>
      </c>
      <c r="F26" s="22">
        <v>328</v>
      </c>
      <c r="G26" s="22">
        <v>398</v>
      </c>
      <c r="H26" s="22">
        <v>349.14100000000002</v>
      </c>
      <c r="I26" s="22">
        <v>368</v>
      </c>
      <c r="J26" s="22">
        <v>363</v>
      </c>
      <c r="K26" s="22">
        <v>296</v>
      </c>
      <c r="L26" s="22">
        <v>379</v>
      </c>
      <c r="M26" s="126">
        <v>359</v>
      </c>
      <c r="N26" s="22"/>
      <c r="O26" s="22"/>
      <c r="P26" s="14"/>
      <c r="R26" s="70"/>
    </row>
    <row r="27" spans="1:18" ht="8.1" customHeight="1" x14ac:dyDescent="0.2">
      <c r="A27" s="12" t="s">
        <v>19</v>
      </c>
      <c r="B27" s="94">
        <v>2017</v>
      </c>
      <c r="C27" s="91">
        <v>832.36400000000003</v>
      </c>
      <c r="D27" s="91">
        <v>708</v>
      </c>
      <c r="E27" s="91">
        <v>930</v>
      </c>
      <c r="F27" s="91">
        <v>702</v>
      </c>
      <c r="G27" s="91">
        <v>826</v>
      </c>
      <c r="H27" s="91">
        <v>775.78399999999999</v>
      </c>
      <c r="I27" s="91">
        <v>859.23900000000003</v>
      </c>
      <c r="J27" s="91">
        <v>877</v>
      </c>
      <c r="K27" s="91">
        <v>760</v>
      </c>
      <c r="L27" s="91">
        <v>838</v>
      </c>
      <c r="M27" s="126">
        <v>901</v>
      </c>
      <c r="N27" s="91">
        <v>857.42200000000003</v>
      </c>
      <c r="O27" s="91">
        <f>SUM(C27:N27)</f>
        <v>9866.8090000000011</v>
      </c>
      <c r="P27" s="14"/>
      <c r="R27" s="70"/>
    </row>
    <row r="28" spans="1:18" ht="8.1" customHeight="1" x14ac:dyDescent="0.2">
      <c r="A28" s="11"/>
      <c r="B28" s="13">
        <v>2018</v>
      </c>
      <c r="C28" s="22">
        <v>882.46299999999997</v>
      </c>
      <c r="D28" s="22">
        <v>787.10900000000004</v>
      </c>
      <c r="E28" s="22">
        <v>909</v>
      </c>
      <c r="F28" s="22">
        <v>843</v>
      </c>
      <c r="G28" s="22">
        <v>995</v>
      </c>
      <c r="H28" s="22">
        <v>845.40800000000002</v>
      </c>
      <c r="I28" s="22">
        <v>905</v>
      </c>
      <c r="J28" s="22">
        <v>858</v>
      </c>
      <c r="K28" s="22">
        <v>716</v>
      </c>
      <c r="L28" s="22">
        <v>925</v>
      </c>
      <c r="M28" s="126">
        <v>928</v>
      </c>
      <c r="N28" s="22"/>
      <c r="O28" s="22"/>
      <c r="P28" s="14"/>
      <c r="R28" s="70"/>
    </row>
    <row r="29" spans="1:18" ht="8.1" customHeight="1" x14ac:dyDescent="0.2">
      <c r="A29" s="18" t="s">
        <v>32</v>
      </c>
      <c r="B29" s="15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126"/>
      <c r="N29" s="91"/>
      <c r="O29" s="91"/>
      <c r="P29" s="14"/>
      <c r="R29" s="70"/>
    </row>
    <row r="30" spans="1:18" ht="8.1" customHeight="1" x14ac:dyDescent="0.2">
      <c r="A30" s="11" t="s">
        <v>130</v>
      </c>
      <c r="B30" s="13">
        <v>2017</v>
      </c>
      <c r="C30" s="22">
        <v>662.42100000000005</v>
      </c>
      <c r="D30" s="22">
        <v>702</v>
      </c>
      <c r="E30" s="22">
        <v>834</v>
      </c>
      <c r="F30" s="22">
        <v>875</v>
      </c>
      <c r="G30" s="22">
        <v>752</v>
      </c>
      <c r="H30" s="22">
        <v>914.18</v>
      </c>
      <c r="I30" s="22">
        <v>777.11300000000006</v>
      </c>
      <c r="J30" s="22">
        <v>961</v>
      </c>
      <c r="K30" s="22">
        <v>621</v>
      </c>
      <c r="L30" s="22">
        <v>871</v>
      </c>
      <c r="M30" s="126">
        <v>788</v>
      </c>
      <c r="N30" s="22">
        <v>635.95100000000002</v>
      </c>
      <c r="O30" s="22">
        <f>SUM(C30:N30)</f>
        <v>9393.6650000000009</v>
      </c>
      <c r="P30" s="14"/>
      <c r="R30" s="70"/>
    </row>
    <row r="31" spans="1:18" ht="8.1" customHeight="1" x14ac:dyDescent="0.2">
      <c r="A31" s="12"/>
      <c r="B31" s="15">
        <v>2018</v>
      </c>
      <c r="C31" s="91">
        <v>822.65599999999995</v>
      </c>
      <c r="D31" s="91">
        <v>591.32600000000002</v>
      </c>
      <c r="E31" s="91">
        <v>881</v>
      </c>
      <c r="F31" s="91">
        <v>763</v>
      </c>
      <c r="G31" s="91">
        <v>638</v>
      </c>
      <c r="H31" s="91">
        <v>529.32299999999998</v>
      </c>
      <c r="I31" s="91">
        <v>673</v>
      </c>
      <c r="J31" s="91">
        <v>869</v>
      </c>
      <c r="K31" s="91">
        <v>776</v>
      </c>
      <c r="L31" s="91">
        <v>1064</v>
      </c>
      <c r="M31" s="126">
        <v>832</v>
      </c>
      <c r="N31" s="91"/>
      <c r="O31" s="91"/>
      <c r="P31" s="14"/>
      <c r="R31" s="70"/>
    </row>
    <row r="32" spans="1:18" ht="8.1" customHeight="1" x14ac:dyDescent="0.2">
      <c r="A32" s="11" t="s">
        <v>19</v>
      </c>
      <c r="B32" s="13">
        <v>2017</v>
      </c>
      <c r="C32" s="22">
        <v>127.846</v>
      </c>
      <c r="D32" s="22">
        <v>144</v>
      </c>
      <c r="E32" s="22">
        <v>164</v>
      </c>
      <c r="F32" s="22">
        <v>169</v>
      </c>
      <c r="G32" s="22">
        <v>138</v>
      </c>
      <c r="H32" s="22">
        <v>178.87</v>
      </c>
      <c r="I32" s="22">
        <v>148.23099999999999</v>
      </c>
      <c r="J32" s="22">
        <v>175</v>
      </c>
      <c r="K32" s="22">
        <v>103</v>
      </c>
      <c r="L32" s="22">
        <v>157</v>
      </c>
      <c r="M32" s="126">
        <v>138</v>
      </c>
      <c r="N32" s="22">
        <v>119.812</v>
      </c>
      <c r="O32" s="22">
        <f>SUM(C32:N32)</f>
        <v>1762.759</v>
      </c>
      <c r="P32" s="14"/>
      <c r="R32" s="70"/>
    </row>
    <row r="33" spans="1:18" ht="8.1" customHeight="1" x14ac:dyDescent="0.2">
      <c r="A33" s="12"/>
      <c r="B33" s="15">
        <v>2018</v>
      </c>
      <c r="C33" s="91">
        <v>155.50299999999999</v>
      </c>
      <c r="D33" s="91">
        <v>105.22799999999999</v>
      </c>
      <c r="E33" s="91">
        <v>169</v>
      </c>
      <c r="F33" s="91">
        <v>136</v>
      </c>
      <c r="G33" s="91">
        <v>135</v>
      </c>
      <c r="H33" s="91">
        <v>109.181</v>
      </c>
      <c r="I33" s="91">
        <v>137</v>
      </c>
      <c r="J33" s="91">
        <v>159</v>
      </c>
      <c r="K33" s="91">
        <v>145</v>
      </c>
      <c r="L33" s="91">
        <v>212</v>
      </c>
      <c r="M33" s="126">
        <v>127</v>
      </c>
      <c r="N33" s="91"/>
      <c r="O33" s="91"/>
      <c r="P33" s="14"/>
      <c r="R33" s="70"/>
    </row>
    <row r="34" spans="1:18" ht="8.1" customHeight="1" x14ac:dyDescent="0.2">
      <c r="A34" s="19" t="s">
        <v>33</v>
      </c>
      <c r="B34" s="1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26"/>
      <c r="N34" s="22"/>
      <c r="O34" s="22"/>
      <c r="P34" s="14"/>
      <c r="R34" s="70"/>
    </row>
    <row r="35" spans="1:18" ht="8.1" customHeight="1" x14ac:dyDescent="0.2">
      <c r="A35" s="12" t="s">
        <v>130</v>
      </c>
      <c r="B35" s="94">
        <v>2017</v>
      </c>
      <c r="C35" s="91" t="s">
        <v>101</v>
      </c>
      <c r="D35" s="91">
        <v>0</v>
      </c>
      <c r="E35" s="91">
        <v>0</v>
      </c>
      <c r="F35" s="91" t="s">
        <v>101</v>
      </c>
      <c r="G35" s="91">
        <v>0</v>
      </c>
      <c r="H35" s="91" t="s">
        <v>101</v>
      </c>
      <c r="I35" s="91" t="s">
        <v>101</v>
      </c>
      <c r="J35" s="91">
        <v>0</v>
      </c>
      <c r="K35" s="91" t="s">
        <v>101</v>
      </c>
      <c r="L35" s="91">
        <v>0</v>
      </c>
      <c r="M35" s="126">
        <v>0</v>
      </c>
      <c r="N35" s="91" t="s">
        <v>101</v>
      </c>
      <c r="O35" s="91">
        <f>SUM(C35:N35)</f>
        <v>0</v>
      </c>
      <c r="P35" s="14"/>
      <c r="R35" s="70"/>
    </row>
    <row r="36" spans="1:18" ht="8.1" customHeight="1" x14ac:dyDescent="0.2">
      <c r="A36" s="11"/>
      <c r="B36" s="13">
        <v>2018</v>
      </c>
      <c r="C36" s="22" t="s">
        <v>101</v>
      </c>
      <c r="D36" s="22">
        <v>1.1850000000000001</v>
      </c>
      <c r="E36" s="22" t="s">
        <v>101</v>
      </c>
      <c r="F36" s="22">
        <v>0</v>
      </c>
      <c r="G36" s="22">
        <v>0</v>
      </c>
      <c r="H36" s="22">
        <v>0</v>
      </c>
      <c r="I36" s="22" t="s">
        <v>101</v>
      </c>
      <c r="J36" s="22">
        <v>0</v>
      </c>
      <c r="K36" s="22">
        <v>0</v>
      </c>
      <c r="L36" s="22">
        <v>1</v>
      </c>
      <c r="M36" s="126">
        <v>0</v>
      </c>
      <c r="N36" s="22"/>
      <c r="O36" s="22"/>
      <c r="P36" s="14"/>
      <c r="R36" s="70"/>
    </row>
    <row r="37" spans="1:18" ht="8.1" customHeight="1" x14ac:dyDescent="0.2">
      <c r="A37" s="12" t="s">
        <v>19</v>
      </c>
      <c r="B37" s="94">
        <v>2017</v>
      </c>
      <c r="C37" s="91">
        <v>1.4330000000000001</v>
      </c>
      <c r="D37" s="91">
        <v>0</v>
      </c>
      <c r="E37" s="91">
        <v>0</v>
      </c>
      <c r="F37" s="91" t="s">
        <v>101</v>
      </c>
      <c r="G37" s="91">
        <v>0</v>
      </c>
      <c r="H37" s="91" t="s">
        <v>101</v>
      </c>
      <c r="I37" s="91" t="s">
        <v>101</v>
      </c>
      <c r="J37" s="91">
        <v>0</v>
      </c>
      <c r="K37" s="91">
        <v>0.58499999999999996</v>
      </c>
      <c r="L37" s="91">
        <v>0</v>
      </c>
      <c r="M37" s="126">
        <v>0</v>
      </c>
      <c r="N37" s="91" t="s">
        <v>101</v>
      </c>
      <c r="O37" s="91">
        <f>SUM(C37:N37)</f>
        <v>2.0179999999999998</v>
      </c>
      <c r="P37" s="14"/>
      <c r="R37" s="70"/>
    </row>
    <row r="38" spans="1:18" ht="8.1" customHeight="1" x14ac:dyDescent="0.2">
      <c r="A38" s="11"/>
      <c r="B38" s="13">
        <v>2018</v>
      </c>
      <c r="C38" s="22" t="s">
        <v>101</v>
      </c>
      <c r="D38" s="22">
        <v>2.06</v>
      </c>
      <c r="E38" s="22">
        <v>1</v>
      </c>
      <c r="F38" s="22">
        <v>0</v>
      </c>
      <c r="G38" s="22">
        <v>0</v>
      </c>
      <c r="H38" s="22">
        <v>0</v>
      </c>
      <c r="I38" s="22" t="s">
        <v>101</v>
      </c>
      <c r="J38" s="22">
        <v>0</v>
      </c>
      <c r="K38" s="22">
        <v>0</v>
      </c>
      <c r="L38" s="22" t="s">
        <v>101</v>
      </c>
      <c r="M38" s="126">
        <v>0</v>
      </c>
      <c r="N38" s="22"/>
      <c r="O38" s="22"/>
      <c r="P38" s="14"/>
      <c r="R38" s="70"/>
    </row>
    <row r="39" spans="1:18" ht="8.1" customHeight="1" x14ac:dyDescent="0.2">
      <c r="A39" s="18" t="s">
        <v>34</v>
      </c>
      <c r="B39" s="15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126"/>
      <c r="N39" s="91"/>
      <c r="O39" s="91"/>
      <c r="P39" s="14"/>
      <c r="R39" s="70"/>
    </row>
    <row r="40" spans="1:18" ht="8.1" customHeight="1" x14ac:dyDescent="0.2">
      <c r="A40" s="11" t="s">
        <v>130</v>
      </c>
      <c r="B40" s="13">
        <v>2017</v>
      </c>
      <c r="C40" s="22">
        <v>324.02199999999999</v>
      </c>
      <c r="D40" s="48">
        <v>289</v>
      </c>
      <c r="E40" s="22">
        <v>364</v>
      </c>
      <c r="F40" s="48">
        <v>318</v>
      </c>
      <c r="G40" s="48">
        <v>398</v>
      </c>
      <c r="H40" s="48">
        <v>343.68700000000001</v>
      </c>
      <c r="I40" s="48">
        <v>332.48399999999998</v>
      </c>
      <c r="J40" s="48">
        <v>347</v>
      </c>
      <c r="K40" s="48">
        <v>343</v>
      </c>
      <c r="L40" s="48">
        <v>330</v>
      </c>
      <c r="M40" s="157">
        <v>308</v>
      </c>
      <c r="N40" s="48">
        <v>310.13299999999998</v>
      </c>
      <c r="O40" s="48">
        <f>SUM(C40:N40)</f>
        <v>4007.3259999999996</v>
      </c>
      <c r="P40" s="14"/>
      <c r="Q40" s="101"/>
      <c r="R40" s="70"/>
    </row>
    <row r="41" spans="1:18" ht="8.1" customHeight="1" x14ac:dyDescent="0.2">
      <c r="A41" s="12"/>
      <c r="B41" s="15">
        <v>2018</v>
      </c>
      <c r="C41" s="91">
        <v>389.471</v>
      </c>
      <c r="D41" s="96">
        <v>320.29300000000001</v>
      </c>
      <c r="E41" s="91">
        <v>386</v>
      </c>
      <c r="F41" s="96">
        <v>348</v>
      </c>
      <c r="G41" s="96">
        <v>397</v>
      </c>
      <c r="H41" s="96">
        <v>346.21300000000002</v>
      </c>
      <c r="I41" s="96">
        <v>383</v>
      </c>
      <c r="J41" s="96">
        <v>391</v>
      </c>
      <c r="K41" s="96">
        <v>319</v>
      </c>
      <c r="L41" s="96">
        <v>351</v>
      </c>
      <c r="M41" s="157">
        <v>329</v>
      </c>
      <c r="N41" s="96"/>
      <c r="O41" s="96"/>
      <c r="P41" s="14"/>
      <c r="R41" s="70"/>
    </row>
    <row r="42" spans="1:18" ht="7.5" customHeight="1" x14ac:dyDescent="0.2">
      <c r="A42" s="11" t="s">
        <v>19</v>
      </c>
      <c r="B42" s="13">
        <v>2017</v>
      </c>
      <c r="C42" s="22">
        <v>392.21800000000002</v>
      </c>
      <c r="D42" s="48">
        <v>349</v>
      </c>
      <c r="E42" s="22">
        <v>439</v>
      </c>
      <c r="F42" s="48">
        <v>389</v>
      </c>
      <c r="G42" s="48">
        <v>485</v>
      </c>
      <c r="H42" s="48">
        <v>412.38299999999998</v>
      </c>
      <c r="I42" s="48">
        <v>403.24400000000003</v>
      </c>
      <c r="J42" s="48">
        <v>421</v>
      </c>
      <c r="K42" s="48">
        <v>413</v>
      </c>
      <c r="L42" s="48">
        <v>396</v>
      </c>
      <c r="M42" s="157">
        <v>375</v>
      </c>
      <c r="N42" s="48">
        <v>380.79399999999998</v>
      </c>
      <c r="O42" s="48">
        <f>SUM(C42:N42)</f>
        <v>4855.6389999999992</v>
      </c>
      <c r="P42" s="14"/>
      <c r="R42" s="70"/>
    </row>
    <row r="43" spans="1:18" ht="8.1" customHeight="1" x14ac:dyDescent="0.2">
      <c r="A43" s="12"/>
      <c r="B43" s="15">
        <v>2018</v>
      </c>
      <c r="C43" s="91">
        <v>475.54300000000001</v>
      </c>
      <c r="D43" s="96">
        <v>389.32</v>
      </c>
      <c r="E43" s="91">
        <v>469</v>
      </c>
      <c r="F43" s="96">
        <v>422</v>
      </c>
      <c r="G43" s="96">
        <v>486</v>
      </c>
      <c r="H43" s="96">
        <v>424.77800000000002</v>
      </c>
      <c r="I43" s="96">
        <v>470</v>
      </c>
      <c r="J43" s="96">
        <v>474</v>
      </c>
      <c r="K43" s="96">
        <v>388</v>
      </c>
      <c r="L43" s="96">
        <v>429</v>
      </c>
      <c r="M43" s="157">
        <v>403</v>
      </c>
      <c r="N43" s="96"/>
      <c r="O43" s="96"/>
      <c r="P43" s="14"/>
      <c r="R43" s="70"/>
    </row>
    <row r="44" spans="1:18" ht="5.0999999999999996" customHeight="1" thickBot="1" x14ac:dyDescent="0.25">
      <c r="A44" s="17"/>
      <c r="B44" s="49"/>
      <c r="C44" s="17"/>
      <c r="D44" s="17"/>
      <c r="E44" s="17"/>
      <c r="F44" s="17"/>
      <c r="G44" s="17"/>
      <c r="H44" s="17"/>
      <c r="I44" s="17"/>
      <c r="J44" s="17"/>
      <c r="K44" s="17"/>
      <c r="L44" s="7"/>
      <c r="M44" s="7"/>
      <c r="N44" s="17"/>
      <c r="O44" s="17"/>
      <c r="P44" s="70"/>
    </row>
    <row r="45" spans="1:18" ht="9" customHeight="1" thickTop="1" x14ac:dyDescent="0.2">
      <c r="A45" s="205" t="s">
        <v>124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73" spans="17:17" ht="9.9499999999999993" customHeight="1" x14ac:dyDescent="0.2">
      <c r="Q73" s="26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11" customWidth="1"/>
    <col min="2" max="2" width="4.5703125" style="11" customWidth="1"/>
    <col min="3" max="14" width="5.28515625" style="11" customWidth="1"/>
    <col min="15" max="15" width="6.28515625" style="11" bestFit="1" customWidth="1"/>
    <col min="16" max="16" width="9.140625" style="11"/>
    <col min="17" max="17" width="12" style="11" customWidth="1"/>
    <col min="18" max="16384" width="9.140625" style="11"/>
  </cols>
  <sheetData>
    <row r="1" spans="1:17" s="71" customFormat="1" ht="12" customHeight="1" x14ac:dyDescent="0.2">
      <c r="A1" s="202" t="s">
        <v>35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Q1" s="131" t="s">
        <v>132</v>
      </c>
    </row>
    <row r="2" spans="1:17" ht="9" customHeight="1" x14ac:dyDescent="0.2">
      <c r="A2" s="25" t="s">
        <v>17</v>
      </c>
      <c r="O2" s="26"/>
    </row>
    <row r="3" spans="1:17" ht="9.9499999999999993" customHeight="1" x14ac:dyDescent="0.2">
      <c r="A3" s="156"/>
      <c r="B3" s="184" t="s">
        <v>102</v>
      </c>
      <c r="C3" s="184" t="s">
        <v>104</v>
      </c>
      <c r="D3" s="184" t="s">
        <v>105</v>
      </c>
      <c r="E3" s="184" t="s">
        <v>106</v>
      </c>
      <c r="F3" s="184" t="s">
        <v>107</v>
      </c>
      <c r="G3" s="184" t="s">
        <v>108</v>
      </c>
      <c r="H3" s="184" t="s">
        <v>109</v>
      </c>
      <c r="I3" s="184" t="s">
        <v>110</v>
      </c>
      <c r="J3" s="184" t="s">
        <v>111</v>
      </c>
      <c r="K3" s="184" t="s">
        <v>112</v>
      </c>
      <c r="L3" s="184" t="s">
        <v>116</v>
      </c>
      <c r="M3" s="184" t="s">
        <v>114</v>
      </c>
      <c r="N3" s="184" t="s">
        <v>115</v>
      </c>
      <c r="O3" s="184" t="s">
        <v>18</v>
      </c>
    </row>
    <row r="4" spans="1:17" ht="5.0999999999999996" customHeight="1" x14ac:dyDescent="0.2"/>
    <row r="5" spans="1:17" ht="9" customHeight="1" x14ac:dyDescent="0.2">
      <c r="A5" s="27" t="s">
        <v>36</v>
      </c>
      <c r="B5" s="12"/>
      <c r="C5" s="12"/>
      <c r="D5" s="12"/>
      <c r="E5" s="12"/>
      <c r="F5" s="12"/>
      <c r="G5" s="129"/>
      <c r="H5" s="129"/>
      <c r="I5" s="12"/>
      <c r="J5" s="12"/>
      <c r="K5" s="12"/>
      <c r="L5" s="12"/>
      <c r="M5" s="129"/>
      <c r="N5" s="12"/>
      <c r="O5" s="12"/>
    </row>
    <row r="6" spans="1:17" ht="9" customHeight="1" x14ac:dyDescent="0.2">
      <c r="A6" s="25" t="s">
        <v>37</v>
      </c>
      <c r="B6" s="13">
        <v>2017</v>
      </c>
      <c r="C6" s="14">
        <v>15825.443712999997</v>
      </c>
      <c r="D6" s="14">
        <v>18280.868069</v>
      </c>
      <c r="E6" s="14">
        <v>19143.849106000001</v>
      </c>
      <c r="F6" s="14">
        <v>17715.109202</v>
      </c>
      <c r="G6" s="14">
        <v>20513.288721000001</v>
      </c>
      <c r="H6" s="14">
        <v>17757.995851999996</v>
      </c>
      <c r="I6" s="14">
        <v>19977.099527999995</v>
      </c>
      <c r="J6" s="14">
        <v>20933.029332999999</v>
      </c>
      <c r="K6" s="14">
        <v>20128.785185000001</v>
      </c>
      <c r="L6" s="14">
        <v>17367.639471999999</v>
      </c>
      <c r="M6" s="111">
        <v>18690.358225000004</v>
      </c>
      <c r="N6" s="14">
        <v>18784.706921000001</v>
      </c>
      <c r="O6" s="14">
        <f>SUM(C6:N6)</f>
        <v>225118.173327</v>
      </c>
      <c r="P6" s="14"/>
    </row>
    <row r="7" spans="1:17" ht="9" customHeight="1" x14ac:dyDescent="0.2">
      <c r="A7" s="15"/>
      <c r="B7" s="15">
        <v>2018</v>
      </c>
      <c r="C7" s="47">
        <v>16373.264563999997</v>
      </c>
      <c r="D7" s="47">
        <v>17448.685893000002</v>
      </c>
      <c r="E7" s="47">
        <v>18052.363059000003</v>
      </c>
      <c r="F7" s="47">
        <v>16557.818486</v>
      </c>
      <c r="G7" s="47">
        <v>18522.080088999999</v>
      </c>
      <c r="H7" s="47">
        <v>17888.182152999998</v>
      </c>
      <c r="I7" s="47">
        <v>18420.397043000001</v>
      </c>
      <c r="J7" s="47">
        <v>18868.173487999997</v>
      </c>
      <c r="K7" s="47">
        <v>20186.458777</v>
      </c>
      <c r="L7" s="47">
        <v>18595.138794999999</v>
      </c>
      <c r="M7" s="111">
        <v>16760.138360999998</v>
      </c>
      <c r="N7" s="47"/>
      <c r="O7" s="47"/>
      <c r="P7" s="14"/>
    </row>
    <row r="8" spans="1:17" ht="9" customHeight="1" x14ac:dyDescent="0.2">
      <c r="A8" s="25" t="s">
        <v>19</v>
      </c>
      <c r="B8" s="13">
        <v>2017</v>
      </c>
      <c r="C8" s="22">
        <v>22906.601791206282</v>
      </c>
      <c r="D8" s="22">
        <v>26816.512252785455</v>
      </c>
      <c r="E8" s="22">
        <v>27531.344678832076</v>
      </c>
      <c r="F8" s="22">
        <v>25655.763521353183</v>
      </c>
      <c r="G8" s="22">
        <v>28582.051131571327</v>
      </c>
      <c r="H8" s="22">
        <v>24392.81116988368</v>
      </c>
      <c r="I8" s="22">
        <v>27204.184736435756</v>
      </c>
      <c r="J8" s="22">
        <v>28398.64294064778</v>
      </c>
      <c r="K8" s="22">
        <v>28621.022016506959</v>
      </c>
      <c r="L8" s="22">
        <v>25210.19925545255</v>
      </c>
      <c r="M8" s="111">
        <v>27971.000189503469</v>
      </c>
      <c r="N8" s="22">
        <v>28465.368933496757</v>
      </c>
      <c r="O8" s="22">
        <f>SUM(C8:N8)</f>
        <v>321755.50261767529</v>
      </c>
      <c r="P8" s="14"/>
    </row>
    <row r="9" spans="1:17" ht="9" customHeight="1" x14ac:dyDescent="0.2">
      <c r="A9" s="15"/>
      <c r="B9" s="15">
        <v>2018</v>
      </c>
      <c r="C9" s="56">
        <v>24339.982366499837</v>
      </c>
      <c r="D9" s="56">
        <v>25360.603051900311</v>
      </c>
      <c r="E9" s="56">
        <v>26502.468178231975</v>
      </c>
      <c r="F9" s="56">
        <v>24207.269641631749</v>
      </c>
      <c r="G9" s="56">
        <v>25850.7541515923</v>
      </c>
      <c r="H9" s="56">
        <v>24953.391902180872</v>
      </c>
      <c r="I9" s="56">
        <v>25614.954964177017</v>
      </c>
      <c r="J9" s="56">
        <v>25408.224388937568</v>
      </c>
      <c r="K9" s="56">
        <v>28244.129370650575</v>
      </c>
      <c r="L9" s="56">
        <v>26727.468811859751</v>
      </c>
      <c r="M9" s="111">
        <v>24334.55576355644</v>
      </c>
      <c r="N9" s="56"/>
      <c r="O9" s="56"/>
      <c r="P9" s="14"/>
    </row>
    <row r="10" spans="1:17" ht="9" customHeight="1" x14ac:dyDescent="0.2">
      <c r="A10" s="25" t="s">
        <v>38</v>
      </c>
      <c r="B10" s="1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11"/>
      <c r="N10" s="22"/>
      <c r="O10" s="22"/>
      <c r="P10" s="14"/>
    </row>
    <row r="11" spans="1:17" ht="9" customHeight="1" x14ac:dyDescent="0.2">
      <c r="A11" s="27" t="s">
        <v>37</v>
      </c>
      <c r="B11" s="94">
        <v>2017</v>
      </c>
      <c r="C11" s="91">
        <v>23054.868999999999</v>
      </c>
      <c r="D11" s="91">
        <v>21332.902999999998</v>
      </c>
      <c r="E11" s="91">
        <v>24901.705000000002</v>
      </c>
      <c r="F11" s="91">
        <v>21354.006000000001</v>
      </c>
      <c r="G11" s="91">
        <v>24141.440999999999</v>
      </c>
      <c r="H11" s="91">
        <v>25084.495999999999</v>
      </c>
      <c r="I11" s="91">
        <v>23882.404999999999</v>
      </c>
      <c r="J11" s="91">
        <v>21762.791000000001</v>
      </c>
      <c r="K11" s="91">
        <v>22852.835999999999</v>
      </c>
      <c r="L11" s="91">
        <v>22230.706999999999</v>
      </c>
      <c r="M11" s="111">
        <v>20257.159</v>
      </c>
      <c r="N11" s="91">
        <v>21128.177</v>
      </c>
      <c r="O11" s="91">
        <f>SUM(C11:N11)</f>
        <v>271983.495</v>
      </c>
      <c r="P11" s="14"/>
    </row>
    <row r="12" spans="1:17" ht="9" customHeight="1" x14ac:dyDescent="0.2">
      <c r="A12" s="13"/>
      <c r="B12" s="13">
        <v>2018</v>
      </c>
      <c r="C12" s="22">
        <v>23007.804</v>
      </c>
      <c r="D12" s="22">
        <f>20636563/1000</f>
        <v>20636.562999999998</v>
      </c>
      <c r="E12" s="22">
        <v>23160.812000000002</v>
      </c>
      <c r="F12" s="22">
        <v>22570.46</v>
      </c>
      <c r="G12" s="22">
        <v>23341.504000000001</v>
      </c>
      <c r="H12" s="22">
        <v>23656.645</v>
      </c>
      <c r="I12" s="22">
        <v>25186.098000000002</v>
      </c>
      <c r="J12" s="22">
        <v>24117.954000000002</v>
      </c>
      <c r="K12" s="22">
        <v>21379.964</v>
      </c>
      <c r="L12" s="22">
        <v>24880.248</v>
      </c>
      <c r="M12" s="111">
        <f>20784119/1000</f>
        <v>20784.118999999999</v>
      </c>
      <c r="N12" s="22"/>
      <c r="O12" s="22"/>
      <c r="P12" s="14"/>
    </row>
    <row r="13" spans="1:17" ht="9" customHeight="1" x14ac:dyDescent="0.2">
      <c r="A13" s="27" t="s">
        <v>39</v>
      </c>
      <c r="B13" s="1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11"/>
      <c r="N13" s="23"/>
      <c r="O13" s="23"/>
      <c r="P13" s="14"/>
    </row>
    <row r="14" spans="1:17" ht="9" customHeight="1" x14ac:dyDescent="0.2">
      <c r="A14" s="25" t="s">
        <v>37</v>
      </c>
      <c r="B14" s="13">
        <v>2017</v>
      </c>
      <c r="C14" s="48">
        <v>138929.364</v>
      </c>
      <c r="D14" s="48">
        <v>128980.22500000001</v>
      </c>
      <c r="E14" s="48">
        <v>146951.23000000001</v>
      </c>
      <c r="F14" s="48">
        <v>155111.60499999998</v>
      </c>
      <c r="G14" s="48">
        <v>159413.98500000002</v>
      </c>
      <c r="H14" s="48">
        <v>133394.60300000003</v>
      </c>
      <c r="I14" s="48">
        <v>134369.54399999999</v>
      </c>
      <c r="J14" s="48">
        <v>150649.91</v>
      </c>
      <c r="K14" s="48">
        <v>141581.01200000002</v>
      </c>
      <c r="L14" s="48">
        <v>155032.44400000002</v>
      </c>
      <c r="M14" s="111">
        <v>151473.41000000003</v>
      </c>
      <c r="N14" s="48">
        <v>159197.076</v>
      </c>
      <c r="O14" s="48">
        <f>SUM(C14:N14)</f>
        <v>1755084.4080000003</v>
      </c>
      <c r="P14" s="14"/>
    </row>
    <row r="15" spans="1:17" ht="9" customHeight="1" x14ac:dyDescent="0.2">
      <c r="A15" s="15"/>
      <c r="B15" s="15">
        <v>2018</v>
      </c>
      <c r="C15" s="23">
        <v>154596.53099999999</v>
      </c>
      <c r="D15" s="23">
        <v>134055.22699999998</v>
      </c>
      <c r="E15" s="23">
        <v>147614.99299999999</v>
      </c>
      <c r="F15" s="23">
        <v>135687.375</v>
      </c>
      <c r="G15" s="23">
        <v>151624.179</v>
      </c>
      <c r="H15" s="23">
        <v>141265.41500000001</v>
      </c>
      <c r="I15" s="23">
        <v>150611.54300000001</v>
      </c>
      <c r="J15" s="23">
        <v>148274.57299999997</v>
      </c>
      <c r="K15" s="23">
        <v>139315.391</v>
      </c>
      <c r="L15" s="23">
        <v>160791.66499999998</v>
      </c>
      <c r="M15" s="111">
        <v>157980.50700000001</v>
      </c>
      <c r="N15" s="23"/>
      <c r="O15" s="23"/>
      <c r="P15" s="14"/>
    </row>
    <row r="16" spans="1:17" ht="9" customHeight="1" x14ac:dyDescent="0.2">
      <c r="A16" s="25" t="s">
        <v>40</v>
      </c>
      <c r="B16" s="13">
        <v>2017</v>
      </c>
      <c r="C16" s="48">
        <v>8613.6205680000003</v>
      </c>
      <c r="D16" s="48">
        <v>7996.7739500000007</v>
      </c>
      <c r="E16" s="48">
        <v>9110.9762600000013</v>
      </c>
      <c r="F16" s="48">
        <v>9616.9195099999979</v>
      </c>
      <c r="G16" s="48">
        <v>9883.6670699999995</v>
      </c>
      <c r="H16" s="48">
        <v>8270.4653860000017</v>
      </c>
      <c r="I16" s="48">
        <v>8330.9117279999991</v>
      </c>
      <c r="J16" s="48">
        <v>9340.2944200000002</v>
      </c>
      <c r="K16" s="48">
        <v>8778.0227440000017</v>
      </c>
      <c r="L16" s="48">
        <v>9612.0115280000027</v>
      </c>
      <c r="M16" s="111">
        <v>9391.3514200000009</v>
      </c>
      <c r="N16" s="48">
        <v>9870.2187119999999</v>
      </c>
      <c r="O16" s="48">
        <f>SUM(C16:N16)</f>
        <v>108815.23329600002</v>
      </c>
      <c r="P16" s="14"/>
    </row>
    <row r="17" spans="1:16" ht="9" customHeight="1" x14ac:dyDescent="0.2">
      <c r="A17" s="15"/>
      <c r="B17" s="15">
        <v>2018</v>
      </c>
      <c r="C17" s="23">
        <v>9584.9849219999996</v>
      </c>
      <c r="D17" s="23">
        <v>8311.4240739999987</v>
      </c>
      <c r="E17" s="23">
        <v>9152.1295659999996</v>
      </c>
      <c r="F17" s="23">
        <v>8412.6172499999975</v>
      </c>
      <c r="G17" s="23">
        <v>9400.699098000001</v>
      </c>
      <c r="H17" s="23">
        <v>8758.4557299999997</v>
      </c>
      <c r="I17" s="23">
        <v>9337.9156660000008</v>
      </c>
      <c r="J17" s="23">
        <v>9193.0235260000009</v>
      </c>
      <c r="K17" s="23">
        <v>8637.554242000002</v>
      </c>
      <c r="L17" s="23">
        <v>9969.0832299999984</v>
      </c>
      <c r="M17" s="111">
        <v>9794.7914340000007</v>
      </c>
      <c r="N17" s="23"/>
      <c r="O17" s="23"/>
      <c r="P17" s="14"/>
    </row>
    <row r="18" spans="1:16" ht="9" customHeight="1" x14ac:dyDescent="0.2">
      <c r="A18" s="25" t="s">
        <v>41</v>
      </c>
      <c r="B18" s="1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11"/>
      <c r="N18" s="22"/>
      <c r="O18" s="22"/>
      <c r="P18" s="14"/>
    </row>
    <row r="19" spans="1:16" ht="9" customHeight="1" x14ac:dyDescent="0.2">
      <c r="A19" s="95" t="s">
        <v>37</v>
      </c>
      <c r="B19" s="94">
        <v>2017</v>
      </c>
      <c r="C19" s="91">
        <v>33164.239999999998</v>
      </c>
      <c r="D19" s="91">
        <v>29426.231</v>
      </c>
      <c r="E19" s="91">
        <v>33000.021000000001</v>
      </c>
      <c r="F19" s="91">
        <v>29000.125</v>
      </c>
      <c r="G19" s="91">
        <v>32728.038</v>
      </c>
      <c r="H19" s="91">
        <v>32940.815000000002</v>
      </c>
      <c r="I19" s="91">
        <v>29774.047999999999</v>
      </c>
      <c r="J19" s="91">
        <v>27677.014999999999</v>
      </c>
      <c r="K19" s="91">
        <v>29517.916000000001</v>
      </c>
      <c r="L19" s="91">
        <v>29393.745999999999</v>
      </c>
      <c r="M19" s="111">
        <v>28784.577000000001</v>
      </c>
      <c r="N19" s="91">
        <v>28213.323</v>
      </c>
      <c r="O19" s="91">
        <f>SUM(C19:N19)</f>
        <v>363620.09499999997</v>
      </c>
      <c r="P19" s="14"/>
    </row>
    <row r="20" spans="1:16" ht="9" customHeight="1" x14ac:dyDescent="0.2">
      <c r="A20" s="13"/>
      <c r="B20" s="13">
        <v>2018</v>
      </c>
      <c r="C20" s="22">
        <v>33125.358999999997</v>
      </c>
      <c r="D20" s="22">
        <f>28128209/1000</f>
        <v>28128.208999999999</v>
      </c>
      <c r="E20" s="22">
        <v>31227.125</v>
      </c>
      <c r="F20" s="22">
        <f>30306688/1000</f>
        <v>30306.687999999998</v>
      </c>
      <c r="G20" s="22">
        <v>32682.887999999999</v>
      </c>
      <c r="H20" s="22">
        <v>32027.007000000001</v>
      </c>
      <c r="I20" s="22">
        <v>31139.99</v>
      </c>
      <c r="J20" s="22">
        <v>30351.47</v>
      </c>
      <c r="K20" s="22">
        <v>27855.65</v>
      </c>
      <c r="L20" s="22">
        <v>31704.834999999999</v>
      </c>
      <c r="M20" s="111">
        <v>27982.643</v>
      </c>
      <c r="N20" s="22"/>
      <c r="O20" s="22"/>
      <c r="P20" s="14"/>
    </row>
    <row r="21" spans="1:16" ht="9" customHeight="1" x14ac:dyDescent="0.2">
      <c r="A21" s="27" t="s">
        <v>40</v>
      </c>
      <c r="B21" s="94">
        <v>2017</v>
      </c>
      <c r="C21" s="16">
        <v>2056.1828799999998</v>
      </c>
      <c r="D21" s="16">
        <v>1824.426322</v>
      </c>
      <c r="E21" s="16">
        <v>2046.0013020000001</v>
      </c>
      <c r="F21" s="16">
        <v>1798.00775</v>
      </c>
      <c r="G21" s="16">
        <v>2029.1383559999999</v>
      </c>
      <c r="H21" s="16">
        <v>2042.3305300000002</v>
      </c>
      <c r="I21" s="16">
        <v>1845.9909759999998</v>
      </c>
      <c r="J21" s="16">
        <v>1715.9749299999999</v>
      </c>
      <c r="K21" s="16">
        <v>1830.1107919999999</v>
      </c>
      <c r="L21" s="16">
        <v>1822.4122519999999</v>
      </c>
      <c r="M21" s="111">
        <v>1784.6437740000001</v>
      </c>
      <c r="N21" s="16">
        <v>1749.226026</v>
      </c>
      <c r="O21" s="16">
        <f>SUM(C21:N21)</f>
        <v>22544.445889999999</v>
      </c>
      <c r="P21" s="14"/>
    </row>
    <row r="22" spans="1:16" ht="9" customHeight="1" x14ac:dyDescent="0.2">
      <c r="A22" s="13"/>
      <c r="B22" s="13">
        <v>2018</v>
      </c>
      <c r="C22" s="22">
        <f>C20*0.062</f>
        <v>2053.772258</v>
      </c>
      <c r="D22" s="22">
        <v>1743.9489579999999</v>
      </c>
      <c r="E22" s="22">
        <v>1936.0817500000001</v>
      </c>
      <c r="F22" s="22">
        <v>1879.0146559999998</v>
      </c>
      <c r="G22" s="22">
        <v>2026.339056</v>
      </c>
      <c r="H22" s="22">
        <v>1985.674434</v>
      </c>
      <c r="I22" s="22">
        <v>1930.67938</v>
      </c>
      <c r="J22" s="22">
        <v>1881.79114</v>
      </c>
      <c r="K22" s="22">
        <v>1727.0503000000001</v>
      </c>
      <c r="L22" s="22">
        <v>1965.6997699999999</v>
      </c>
      <c r="M22" s="111">
        <v>1734.9238660000001</v>
      </c>
      <c r="N22" s="22"/>
      <c r="O22" s="22"/>
      <c r="P22" s="14"/>
    </row>
    <row r="23" spans="1:16" ht="5.0999999999999996" customHeight="1" thickBot="1" x14ac:dyDescent="0.25">
      <c r="A23" s="17"/>
      <c r="B23" s="2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"/>
      <c r="O23" s="8"/>
      <c r="P23" s="14"/>
    </row>
    <row r="24" spans="1:16" ht="9" customHeight="1" thickTop="1" x14ac:dyDescent="0.2">
      <c r="A24" s="205" t="s">
        <v>125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</row>
    <row r="25" spans="1:16" ht="9.9499999999999993" customHeight="1" x14ac:dyDescent="0.2">
      <c r="C25" s="32"/>
      <c r="D25" s="30"/>
      <c r="I25" s="32"/>
      <c r="J25" s="30"/>
    </row>
    <row r="26" spans="1:16" ht="9.9499999999999993" customHeight="1" x14ac:dyDescent="0.2">
      <c r="C26" s="32"/>
      <c r="D26" s="30"/>
      <c r="I26" s="32"/>
      <c r="J26" s="30"/>
    </row>
    <row r="27" spans="1:16" ht="9.9499999999999993" customHeight="1" x14ac:dyDescent="0.2">
      <c r="C27" s="32"/>
      <c r="D27" s="30"/>
      <c r="I27" s="32"/>
      <c r="J27" s="30"/>
    </row>
    <row r="28" spans="1:16" ht="9.9499999999999993" customHeight="1" x14ac:dyDescent="0.2">
      <c r="C28" s="32"/>
      <c r="D28" s="30"/>
      <c r="I28" s="32"/>
      <c r="J28" s="30"/>
    </row>
    <row r="29" spans="1:16" ht="9.9499999999999993" customHeight="1" x14ac:dyDescent="0.2">
      <c r="C29" s="32"/>
      <c r="D29" s="30"/>
      <c r="I29" s="32"/>
      <c r="J29" s="30"/>
    </row>
    <row r="30" spans="1:16" ht="9.9499999999999993" customHeight="1" x14ac:dyDescent="0.2">
      <c r="C30" s="32"/>
      <c r="D30" s="30"/>
      <c r="I30" s="32"/>
      <c r="J30" s="30"/>
    </row>
    <row r="31" spans="1:16" ht="9.9499999999999993" customHeight="1" x14ac:dyDescent="0.2">
      <c r="C31" s="32"/>
      <c r="D31" s="30"/>
      <c r="I31" s="32"/>
      <c r="J31" s="30"/>
    </row>
    <row r="32" spans="1:16" ht="9.9499999999999993" customHeight="1" x14ac:dyDescent="0.2">
      <c r="C32" s="32"/>
      <c r="D32" s="30"/>
      <c r="I32" s="32"/>
      <c r="J32" s="30"/>
    </row>
    <row r="33" spans="3:17" ht="9.9499999999999993" customHeight="1" x14ac:dyDescent="0.2">
      <c r="C33" s="32"/>
      <c r="D33" s="30"/>
      <c r="I33" s="32"/>
      <c r="J33" s="30"/>
    </row>
    <row r="34" spans="3:17" ht="9.9499999999999993" customHeight="1" x14ac:dyDescent="0.2">
      <c r="C34" s="13"/>
      <c r="D34" s="30"/>
      <c r="E34" s="72"/>
      <c r="F34" s="31"/>
      <c r="I34" s="13"/>
      <c r="J34" s="30"/>
      <c r="K34" s="72"/>
      <c r="L34" s="31"/>
    </row>
    <row r="35" spans="3:17" ht="9.9499999999999993" customHeight="1" x14ac:dyDescent="0.2">
      <c r="C35" s="13"/>
      <c r="G35" s="31"/>
      <c r="I35" s="13"/>
      <c r="M35" s="31"/>
    </row>
    <row r="36" spans="3:17" ht="9.9499999999999993" customHeight="1" x14ac:dyDescent="0.2">
      <c r="C36" s="13"/>
      <c r="G36" s="31"/>
      <c r="I36" s="13"/>
      <c r="M36" s="31"/>
    </row>
    <row r="38" spans="3:17" ht="9.9499999999999993" customHeight="1" x14ac:dyDescent="0.2">
      <c r="Q38" s="101"/>
    </row>
    <row r="76" spans="17:17" ht="9.9499999999999993" customHeight="1" x14ac:dyDescent="0.2">
      <c r="Q76" s="26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/>
  </sheetViews>
  <sheetFormatPr defaultRowHeight="9.9499999999999993" customHeight="1" x14ac:dyDescent="0.2"/>
  <cols>
    <col min="1" max="1" width="13.42578125" style="10" customWidth="1"/>
    <col min="2" max="2" width="4" style="10" customWidth="1"/>
    <col min="3" max="3" width="5.42578125" style="10" customWidth="1"/>
    <col min="4" max="7" width="5.5703125" style="10" customWidth="1"/>
    <col min="8" max="8" width="5.85546875" style="10" customWidth="1"/>
    <col min="9" max="9" width="5.42578125" style="10" customWidth="1"/>
    <col min="10" max="11" width="5.5703125" style="10" customWidth="1"/>
    <col min="12" max="12" width="6.28515625" style="10" customWidth="1"/>
    <col min="13" max="13" width="5.28515625" style="10" customWidth="1"/>
    <col min="14" max="14" width="5.7109375" style="10" customWidth="1"/>
    <col min="15" max="15" width="6.28515625" style="10" customWidth="1"/>
    <col min="16" max="16" width="9.42578125" style="10" bestFit="1" customWidth="1"/>
    <col min="17" max="17" width="12" style="11" customWidth="1"/>
    <col min="18" max="16384" width="9.140625" style="10"/>
  </cols>
  <sheetData>
    <row r="1" spans="1:17" s="73" customFormat="1" ht="12" customHeight="1" x14ac:dyDescent="0.2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Q1" s="131" t="s">
        <v>132</v>
      </c>
    </row>
    <row r="2" spans="1:17" ht="9" customHeight="1" x14ac:dyDescent="0.2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6" t="s">
        <v>43</v>
      </c>
    </row>
    <row r="3" spans="1:17" ht="9.9499999999999993" customHeight="1" x14ac:dyDescent="0.2">
      <c r="A3" s="156"/>
      <c r="B3" s="184" t="s">
        <v>102</v>
      </c>
      <c r="C3" s="184" t="s">
        <v>104</v>
      </c>
      <c r="D3" s="184" t="s">
        <v>105</v>
      </c>
      <c r="E3" s="184" t="s">
        <v>106</v>
      </c>
      <c r="F3" s="184" t="s">
        <v>107</v>
      </c>
      <c r="G3" s="184" t="s">
        <v>108</v>
      </c>
      <c r="H3" s="184" t="s">
        <v>109</v>
      </c>
      <c r="I3" s="184" t="s">
        <v>110</v>
      </c>
      <c r="J3" s="184" t="s">
        <v>111</v>
      </c>
      <c r="K3" s="184" t="s">
        <v>112</v>
      </c>
      <c r="L3" s="184" t="s">
        <v>116</v>
      </c>
      <c r="M3" s="184" t="s">
        <v>114</v>
      </c>
      <c r="N3" s="184" t="s">
        <v>115</v>
      </c>
      <c r="O3" s="154" t="s">
        <v>18</v>
      </c>
    </row>
    <row r="4" spans="1:17" ht="5.0999999999999996" customHeight="1" x14ac:dyDescent="0.2">
      <c r="A4" s="11"/>
      <c r="B4" s="11"/>
      <c r="C4" s="1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9" customHeight="1" x14ac:dyDescent="0.2">
      <c r="A5" s="12" t="s">
        <v>44</v>
      </c>
      <c r="B5" s="12"/>
      <c r="C5" s="23"/>
      <c r="D5" s="23"/>
      <c r="E5" s="23"/>
      <c r="F5" s="23"/>
      <c r="G5" s="23"/>
      <c r="H5" s="23"/>
      <c r="I5" s="23"/>
      <c r="J5" s="23"/>
      <c r="K5" s="23"/>
      <c r="L5" s="23"/>
      <c r="M5" s="132"/>
      <c r="N5" s="23"/>
      <c r="O5" s="47"/>
    </row>
    <row r="6" spans="1:17" ht="9" customHeight="1" x14ac:dyDescent="0.2">
      <c r="A6" s="11" t="s">
        <v>45</v>
      </c>
      <c r="B6" s="11">
        <v>2017</v>
      </c>
      <c r="C6" s="22">
        <v>153011.52036599998</v>
      </c>
      <c r="D6" s="22">
        <v>144226.68382099996</v>
      </c>
      <c r="E6" s="22">
        <v>168274.47529599996</v>
      </c>
      <c r="F6" s="22">
        <v>166969.70046300002</v>
      </c>
      <c r="G6" s="22">
        <v>170591.33540299998</v>
      </c>
      <c r="H6" s="22">
        <v>159395.03934599998</v>
      </c>
      <c r="I6" s="22">
        <v>159262.52182299999</v>
      </c>
      <c r="J6" s="22">
        <v>150304.033948</v>
      </c>
      <c r="K6" s="22">
        <v>141394.61033199998</v>
      </c>
      <c r="L6" s="22">
        <v>143271.69945099999</v>
      </c>
      <c r="M6" s="132">
        <v>142324.33623300001</v>
      </c>
      <c r="N6" s="22">
        <v>151759.39561000001</v>
      </c>
      <c r="O6" s="22">
        <f>SUM(C6:N6)</f>
        <v>1850785.352092</v>
      </c>
      <c r="P6" s="70"/>
    </row>
    <row r="7" spans="1:17" ht="9" customHeight="1" x14ac:dyDescent="0.2">
      <c r="A7" s="12"/>
      <c r="B7" s="12">
        <v>2018</v>
      </c>
      <c r="C7" s="23">
        <v>159652.200645</v>
      </c>
      <c r="D7" s="23">
        <v>149361.59478599997</v>
      </c>
      <c r="E7" s="23">
        <v>168663.74068699998</v>
      </c>
      <c r="F7" s="23">
        <v>168409.95385099997</v>
      </c>
      <c r="G7" s="23">
        <v>176388.51334199999</v>
      </c>
      <c r="H7" s="23">
        <v>163045.716525</v>
      </c>
      <c r="I7" s="23">
        <v>160530.43531299999</v>
      </c>
      <c r="J7" s="23">
        <v>150185.53905600001</v>
      </c>
      <c r="K7" s="23">
        <v>139284.12549499999</v>
      </c>
      <c r="L7" s="23">
        <v>142303.68736499996</v>
      </c>
      <c r="M7" s="132">
        <v>138750.18399799999</v>
      </c>
      <c r="N7" s="23"/>
      <c r="O7" s="23"/>
      <c r="P7" s="70"/>
    </row>
    <row r="8" spans="1:17" ht="9" customHeight="1" x14ac:dyDescent="0.2">
      <c r="A8" s="11" t="s">
        <v>119</v>
      </c>
      <c r="B8" s="11">
        <v>2017</v>
      </c>
      <c r="C8" s="22">
        <v>81724.296418000013</v>
      </c>
      <c r="D8" s="22">
        <v>77802.318930999987</v>
      </c>
      <c r="E8" s="22">
        <v>88363.535088000004</v>
      </c>
      <c r="F8" s="22">
        <v>85794.742546999987</v>
      </c>
      <c r="G8" s="22">
        <v>88413.960954999988</v>
      </c>
      <c r="H8" s="22">
        <v>81807.967949999991</v>
      </c>
      <c r="I8" s="22">
        <v>77538.738804999986</v>
      </c>
      <c r="J8" s="22">
        <v>77084.848039999997</v>
      </c>
      <c r="K8" s="22">
        <v>72646.844753000012</v>
      </c>
      <c r="L8" s="22">
        <v>77365.05266500001</v>
      </c>
      <c r="M8" s="132">
        <v>77933.233837000007</v>
      </c>
      <c r="N8" s="22">
        <v>83977.456752999991</v>
      </c>
      <c r="O8" s="22">
        <f t="shared" ref="O8:O22" si="0">SUM(C8:N8)</f>
        <v>970452.99674199976</v>
      </c>
      <c r="P8" s="70"/>
    </row>
    <row r="9" spans="1:17" ht="9" customHeight="1" x14ac:dyDescent="0.2">
      <c r="A9" s="12"/>
      <c r="B9" s="12">
        <v>2018</v>
      </c>
      <c r="C9" s="23">
        <v>89519.379854999992</v>
      </c>
      <c r="D9" s="23">
        <v>80828.902545999998</v>
      </c>
      <c r="E9" s="23">
        <v>91534.502909000003</v>
      </c>
      <c r="F9" s="23">
        <v>94033.572809999983</v>
      </c>
      <c r="G9" s="23">
        <v>97277.257236000005</v>
      </c>
      <c r="H9" s="23">
        <v>89454.580710999973</v>
      </c>
      <c r="I9" s="23">
        <v>85034.420325999992</v>
      </c>
      <c r="J9" s="23">
        <v>83546.006018999993</v>
      </c>
      <c r="K9" s="23">
        <v>74798.779955999984</v>
      </c>
      <c r="L9" s="23">
        <v>79736.682626999987</v>
      </c>
      <c r="M9" s="132">
        <v>78057.635406999994</v>
      </c>
      <c r="N9" s="23"/>
      <c r="O9" s="23"/>
      <c r="P9" s="70"/>
    </row>
    <row r="10" spans="1:17" ht="9" customHeight="1" x14ac:dyDescent="0.2">
      <c r="A10" s="11" t="s">
        <v>46</v>
      </c>
      <c r="B10" s="11">
        <v>2017</v>
      </c>
      <c r="C10" s="22">
        <v>62093.086417999999</v>
      </c>
      <c r="D10" s="22">
        <v>60305.149930999993</v>
      </c>
      <c r="E10" s="22">
        <v>66145.504088000002</v>
      </c>
      <c r="F10" s="22">
        <v>64914.272546999993</v>
      </c>
      <c r="G10" s="22">
        <v>65862.140954999995</v>
      </c>
      <c r="H10" s="22">
        <v>59433.489949999996</v>
      </c>
      <c r="I10" s="22">
        <v>55464.866804999991</v>
      </c>
      <c r="J10" s="22">
        <v>55177.924039999998</v>
      </c>
      <c r="K10" s="22">
        <v>51943.700753000005</v>
      </c>
      <c r="L10" s="22">
        <v>56507.269665</v>
      </c>
      <c r="M10" s="132">
        <v>57727.779837000002</v>
      </c>
      <c r="N10" s="22">
        <v>65081.733752999993</v>
      </c>
      <c r="O10" s="22">
        <f t="shared" si="0"/>
        <v>720656.91874200001</v>
      </c>
      <c r="P10" s="70"/>
    </row>
    <row r="11" spans="1:17" ht="9" customHeight="1" x14ac:dyDescent="0.2">
      <c r="A11" s="12"/>
      <c r="B11" s="12">
        <v>2018</v>
      </c>
      <c r="C11" s="23">
        <v>68054.974854999979</v>
      </c>
      <c r="D11" s="23">
        <v>60063.550545999991</v>
      </c>
      <c r="E11" s="23">
        <v>67806.538908999995</v>
      </c>
      <c r="F11" s="23">
        <v>71191.07580999998</v>
      </c>
      <c r="G11" s="23">
        <v>72674.732235999996</v>
      </c>
      <c r="H11" s="23">
        <v>67052.405710999985</v>
      </c>
      <c r="I11" s="23">
        <v>62084.702325999999</v>
      </c>
      <c r="J11" s="23">
        <v>61137.835018999998</v>
      </c>
      <c r="K11" s="23">
        <v>54537.503955999993</v>
      </c>
      <c r="L11" s="23">
        <v>56813.375627000001</v>
      </c>
      <c r="M11" s="132">
        <v>58322.120407000002</v>
      </c>
      <c r="N11" s="23"/>
      <c r="O11" s="23"/>
      <c r="P11" s="70"/>
    </row>
    <row r="12" spans="1:17" ht="9" customHeight="1" x14ac:dyDescent="0.2">
      <c r="A12" s="11" t="s">
        <v>97</v>
      </c>
      <c r="B12" s="11">
        <v>2017</v>
      </c>
      <c r="C12" s="22">
        <v>1797.048</v>
      </c>
      <c r="D12" s="22">
        <v>1260.2860000000001</v>
      </c>
      <c r="E12" s="22">
        <v>2187.165</v>
      </c>
      <c r="F12" s="22">
        <v>1634.48</v>
      </c>
      <c r="G12" s="22">
        <v>1620.154</v>
      </c>
      <c r="H12" s="22">
        <v>1738.7619999999999</v>
      </c>
      <c r="I12" s="22">
        <v>1746.501</v>
      </c>
      <c r="J12" s="22">
        <v>1700.2260000000001</v>
      </c>
      <c r="K12" s="22">
        <v>1729.328</v>
      </c>
      <c r="L12" s="22">
        <v>1936.115</v>
      </c>
      <c r="M12" s="132">
        <v>1841.441</v>
      </c>
      <c r="N12" s="22">
        <v>1753.2760000000001</v>
      </c>
      <c r="O12" s="22">
        <f t="shared" si="0"/>
        <v>20944.782000000003</v>
      </c>
      <c r="P12" s="70"/>
    </row>
    <row r="13" spans="1:17" ht="9" customHeight="1" x14ac:dyDescent="0.2">
      <c r="A13" s="12"/>
      <c r="B13" s="12">
        <v>2018</v>
      </c>
      <c r="C13" s="23">
        <v>1825.663</v>
      </c>
      <c r="D13" s="23">
        <v>1750.9589999999998</v>
      </c>
      <c r="E13" s="23">
        <v>2139.7289999999998</v>
      </c>
      <c r="F13" s="23">
        <v>2173.6659999999997</v>
      </c>
      <c r="G13" s="23">
        <v>1777.537</v>
      </c>
      <c r="H13" s="23">
        <v>1807.6879999999999</v>
      </c>
      <c r="I13" s="23">
        <v>1768.319</v>
      </c>
      <c r="J13" s="23">
        <v>1874.337</v>
      </c>
      <c r="K13" s="23">
        <v>1630.2460000000001</v>
      </c>
      <c r="L13" s="23">
        <v>2123.4989999999998</v>
      </c>
      <c r="M13" s="132">
        <v>2572.8620000000001</v>
      </c>
      <c r="N13" s="23"/>
      <c r="O13" s="23"/>
      <c r="P13" s="70"/>
    </row>
    <row r="14" spans="1:17" ht="9" customHeight="1" x14ac:dyDescent="0.2">
      <c r="A14" s="11" t="s">
        <v>47</v>
      </c>
      <c r="B14" s="11">
        <v>2017</v>
      </c>
      <c r="C14" s="22">
        <v>600.94499999999994</v>
      </c>
      <c r="D14" s="22">
        <v>564.0150000000001</v>
      </c>
      <c r="E14" s="22">
        <v>657.41000000000008</v>
      </c>
      <c r="F14" s="22">
        <v>737.1</v>
      </c>
      <c r="G14" s="22">
        <v>719.80500000000006</v>
      </c>
      <c r="H14" s="22">
        <v>778.33500000000004</v>
      </c>
      <c r="I14" s="22">
        <v>608.899</v>
      </c>
      <c r="J14" s="22">
        <v>534.69500000000005</v>
      </c>
      <c r="K14" s="22">
        <v>474.97499999999997</v>
      </c>
      <c r="L14" s="22">
        <v>326.34999999999997</v>
      </c>
      <c r="M14" s="132">
        <v>471.23500000000001</v>
      </c>
      <c r="N14" s="22">
        <v>521.375</v>
      </c>
      <c r="O14" s="22">
        <f t="shared" si="0"/>
        <v>6995.139000000001</v>
      </c>
      <c r="P14" s="70"/>
    </row>
    <row r="15" spans="1:17" ht="9" customHeight="1" x14ac:dyDescent="0.2">
      <c r="A15" s="12" t="s">
        <v>48</v>
      </c>
      <c r="B15" s="12">
        <v>2018</v>
      </c>
      <c r="C15" s="23">
        <v>509.19000000000005</v>
      </c>
      <c r="D15" s="23">
        <v>691.69999999999993</v>
      </c>
      <c r="E15" s="23">
        <v>874.82499999999993</v>
      </c>
      <c r="F15" s="23">
        <v>831.17499999999995</v>
      </c>
      <c r="G15" s="23">
        <v>929.88</v>
      </c>
      <c r="H15" s="23">
        <v>828.32499999999993</v>
      </c>
      <c r="I15" s="23">
        <v>593.14499999999998</v>
      </c>
      <c r="J15" s="23">
        <v>545.90000000000009</v>
      </c>
      <c r="K15" s="23">
        <v>441.76</v>
      </c>
      <c r="L15" s="23">
        <v>592.625</v>
      </c>
      <c r="M15" s="132">
        <v>377.63499999999999</v>
      </c>
      <c r="N15" s="23"/>
      <c r="O15" s="23"/>
      <c r="P15" s="70"/>
    </row>
    <row r="16" spans="1:17" ht="9" customHeight="1" x14ac:dyDescent="0.2">
      <c r="A16" s="11" t="s">
        <v>49</v>
      </c>
      <c r="B16" s="11">
        <v>2017</v>
      </c>
      <c r="C16" s="22">
        <v>1336.1510000000001</v>
      </c>
      <c r="D16" s="22">
        <v>1630.9649999999999</v>
      </c>
      <c r="E16" s="22">
        <v>2119.7539999999999</v>
      </c>
      <c r="F16" s="22">
        <v>2305.6979999999999</v>
      </c>
      <c r="G16" s="22">
        <v>2244.3009999999999</v>
      </c>
      <c r="H16" s="22">
        <v>2122.1970000000001</v>
      </c>
      <c r="I16" s="22">
        <v>2128.66</v>
      </c>
      <c r="J16" s="22">
        <v>1748.6610000000001</v>
      </c>
      <c r="K16" s="22">
        <v>1445.8409999999999</v>
      </c>
      <c r="L16" s="22">
        <v>1193.9489999999998</v>
      </c>
      <c r="M16" s="132">
        <v>1043.3239999999998</v>
      </c>
      <c r="N16" s="22">
        <v>1422.001</v>
      </c>
      <c r="O16" s="22">
        <f t="shared" si="0"/>
        <v>20741.502</v>
      </c>
      <c r="P16" s="70"/>
    </row>
    <row r="17" spans="1:17" ht="9" customHeight="1" x14ac:dyDescent="0.2">
      <c r="A17" s="12"/>
      <c r="B17" s="12">
        <v>2018</v>
      </c>
      <c r="C17" s="23">
        <v>1785.1999999999998</v>
      </c>
      <c r="D17" s="23">
        <v>2000.0529999999999</v>
      </c>
      <c r="E17" s="23">
        <v>2573.346</v>
      </c>
      <c r="F17" s="23">
        <v>2209.6749999999997</v>
      </c>
      <c r="G17" s="23">
        <v>2175.3999999999996</v>
      </c>
      <c r="H17" s="23">
        <v>2070.6000000000004</v>
      </c>
      <c r="I17" s="23">
        <v>1959.7750000000001</v>
      </c>
      <c r="J17" s="23">
        <v>1436.9749999999999</v>
      </c>
      <c r="K17" s="23">
        <v>1479.828</v>
      </c>
      <c r="L17" s="23">
        <v>969.69799999999998</v>
      </c>
      <c r="M17" s="132">
        <v>763.67600000000004</v>
      </c>
      <c r="N17" s="23"/>
      <c r="O17" s="23"/>
      <c r="P17" s="70"/>
    </row>
    <row r="18" spans="1:17" ht="9" customHeight="1" x14ac:dyDescent="0.2">
      <c r="A18" s="11" t="s">
        <v>50</v>
      </c>
      <c r="B18" s="11">
        <v>2017</v>
      </c>
      <c r="C18" s="22">
        <v>2709.05</v>
      </c>
      <c r="D18" s="22">
        <v>2715.6579999999999</v>
      </c>
      <c r="E18" s="22">
        <v>3059.7959999999998</v>
      </c>
      <c r="F18" s="22">
        <v>2912.5740000000001</v>
      </c>
      <c r="G18" s="22">
        <v>3075.3409999999999</v>
      </c>
      <c r="H18" s="22">
        <v>2709.8530000000001</v>
      </c>
      <c r="I18" s="22">
        <v>2663.1120000000001</v>
      </c>
      <c r="J18" s="22">
        <v>2492.7739999999999</v>
      </c>
      <c r="K18" s="22">
        <v>2340.2470000000003</v>
      </c>
      <c r="L18" s="22">
        <v>2280.5140000000001</v>
      </c>
      <c r="M18" s="132">
        <v>2351.3829999999998</v>
      </c>
      <c r="N18" s="22">
        <v>2764.942</v>
      </c>
      <c r="O18" s="22">
        <f t="shared" si="0"/>
        <v>32075.244000000002</v>
      </c>
      <c r="P18" s="70"/>
    </row>
    <row r="19" spans="1:17" ht="9" customHeight="1" x14ac:dyDescent="0.2">
      <c r="A19" s="12"/>
      <c r="B19" s="12">
        <v>2018</v>
      </c>
      <c r="C19" s="23">
        <v>2995.5509999999999</v>
      </c>
      <c r="D19" s="23">
        <v>2797.5240000000003</v>
      </c>
      <c r="E19" s="23">
        <v>3111.8820000000001</v>
      </c>
      <c r="F19" s="23">
        <v>2759.136</v>
      </c>
      <c r="G19" s="23">
        <v>2822.5699999999997</v>
      </c>
      <c r="H19" s="23">
        <v>2833.2220000000002</v>
      </c>
      <c r="I19" s="23">
        <v>2582.3209999999999</v>
      </c>
      <c r="J19" s="23">
        <v>2162.616</v>
      </c>
      <c r="K19" s="23">
        <v>2111.3970000000004</v>
      </c>
      <c r="L19" s="23">
        <v>2314.1790000000001</v>
      </c>
      <c r="M19" s="132">
        <v>2159.0340000000001</v>
      </c>
      <c r="N19" s="23"/>
      <c r="O19" s="23"/>
      <c r="P19" s="70"/>
    </row>
    <row r="20" spans="1:17" ht="9" customHeight="1" x14ac:dyDescent="0.2">
      <c r="A20" s="11" t="s">
        <v>51</v>
      </c>
      <c r="B20" s="11">
        <v>2017</v>
      </c>
      <c r="C20" s="22">
        <v>5212.884</v>
      </c>
      <c r="D20" s="22">
        <v>4236.7860000000001</v>
      </c>
      <c r="E20" s="22">
        <v>5272.7370000000001</v>
      </c>
      <c r="F20" s="22">
        <v>4974.5210000000006</v>
      </c>
      <c r="G20" s="22">
        <v>5486.6279999999997</v>
      </c>
      <c r="H20" s="22">
        <v>4902.0820000000003</v>
      </c>
      <c r="I20" s="22">
        <v>5393.1239999999998</v>
      </c>
      <c r="J20" s="22">
        <v>5723.1210000000001</v>
      </c>
      <c r="K20" s="22">
        <v>5338.3589999999995</v>
      </c>
      <c r="L20" s="22">
        <v>5359.88</v>
      </c>
      <c r="M20" s="132">
        <v>5161.9949999999999</v>
      </c>
      <c r="N20" s="22">
        <v>4886.4660000000003</v>
      </c>
      <c r="O20" s="22">
        <f t="shared" si="0"/>
        <v>61948.582999999999</v>
      </c>
      <c r="P20" s="70"/>
    </row>
    <row r="21" spans="1:17" ht="9" customHeight="1" x14ac:dyDescent="0.2">
      <c r="A21" s="12"/>
      <c r="B21" s="12">
        <v>2018</v>
      </c>
      <c r="C21" s="23">
        <v>5302.5129999999999</v>
      </c>
      <c r="D21" s="23">
        <v>4915.4220000000005</v>
      </c>
      <c r="E21" s="23">
        <v>5242.8850000000002</v>
      </c>
      <c r="F21" s="23">
        <v>5166.4870000000001</v>
      </c>
      <c r="G21" s="23">
        <v>5646.8789999999999</v>
      </c>
      <c r="H21" s="23">
        <v>5084.4549999999999</v>
      </c>
      <c r="I21" s="23">
        <v>5554.8109999999997</v>
      </c>
      <c r="J21" s="23">
        <v>5398.3450000000003</v>
      </c>
      <c r="K21" s="23">
        <v>4971.8059999999996</v>
      </c>
      <c r="L21" s="23">
        <v>5319.9829999999993</v>
      </c>
      <c r="M21" s="132">
        <v>5195.692</v>
      </c>
      <c r="N21" s="23"/>
      <c r="O21" s="23"/>
      <c r="P21" s="70"/>
    </row>
    <row r="22" spans="1:17" ht="9" customHeight="1" x14ac:dyDescent="0.2">
      <c r="A22" s="11" t="s">
        <v>52</v>
      </c>
      <c r="B22" s="11">
        <v>2017</v>
      </c>
      <c r="C22" s="22">
        <v>7975.1320000000005</v>
      </c>
      <c r="D22" s="22">
        <v>7089.4589999999998</v>
      </c>
      <c r="E22" s="22">
        <v>8921.1690000000017</v>
      </c>
      <c r="F22" s="22">
        <v>8316.0969999999998</v>
      </c>
      <c r="G22" s="22">
        <v>9405.5909999999985</v>
      </c>
      <c r="H22" s="22">
        <v>10123.249</v>
      </c>
      <c r="I22" s="22">
        <v>9533.5760000000009</v>
      </c>
      <c r="J22" s="22">
        <v>9707.4470000000001</v>
      </c>
      <c r="K22" s="22">
        <v>9374.3940000000002</v>
      </c>
      <c r="L22" s="22">
        <v>9760.9750000000004</v>
      </c>
      <c r="M22" s="132">
        <v>9336.0760000000009</v>
      </c>
      <c r="N22" s="22">
        <v>7547.6630000000005</v>
      </c>
      <c r="O22" s="22">
        <f t="shared" si="0"/>
        <v>107090.82800000001</v>
      </c>
      <c r="P22" s="70"/>
    </row>
    <row r="23" spans="1:17" ht="9" customHeight="1" x14ac:dyDescent="0.2">
      <c r="A23" s="12"/>
      <c r="B23" s="12">
        <v>2018</v>
      </c>
      <c r="C23" s="23">
        <v>9046.2880000000005</v>
      </c>
      <c r="D23" s="23">
        <v>8609.6939999999995</v>
      </c>
      <c r="E23" s="23">
        <v>9785.2970000000005</v>
      </c>
      <c r="F23" s="23">
        <v>9702.3580000000002</v>
      </c>
      <c r="G23" s="23">
        <v>11250.259</v>
      </c>
      <c r="H23" s="23">
        <v>9777.8850000000002</v>
      </c>
      <c r="I23" s="23">
        <v>10491.347</v>
      </c>
      <c r="J23" s="23">
        <v>10989.998</v>
      </c>
      <c r="K23" s="23">
        <v>9626.2389999999996</v>
      </c>
      <c r="L23" s="23">
        <v>11603.323</v>
      </c>
      <c r="M23" s="132">
        <v>8666.616</v>
      </c>
      <c r="N23" s="23"/>
      <c r="O23" s="23"/>
      <c r="P23" s="70"/>
    </row>
    <row r="24" spans="1:17" ht="5.0999999999999996" customHeight="1" thickBot="1" x14ac:dyDescent="0.25">
      <c r="A24" s="17"/>
      <c r="B24" s="1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7" ht="9.9499999999999993" customHeight="1" thickTop="1" x14ac:dyDescent="0.2">
      <c r="A25" s="24" t="s">
        <v>120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0"/>
    </row>
    <row r="31" spans="1:17" ht="9.9499999999999993" customHeight="1" x14ac:dyDescent="0.2">
      <c r="Q31" s="101"/>
    </row>
    <row r="69" spans="17:17" ht="9.9499999999999993" customHeight="1" x14ac:dyDescent="0.2">
      <c r="Q69" s="26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2019-01-16T13:33:38Z</cp:lastPrinted>
  <dcterms:created xsi:type="dcterms:W3CDTF">2000-12-20T17:56:46Z</dcterms:created>
  <dcterms:modified xsi:type="dcterms:W3CDTF">2019-01-21T14:24:41Z</dcterms:modified>
</cp:coreProperties>
</file>