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tfiles\areas\lsb\DEE_CII\DESTAQUES\Destaques_FichBase\LINK_FIR\"/>
    </mc:Choice>
  </mc:AlternateContent>
  <xr:revisionPtr revIDLastSave="0" documentId="13_ncr:1_{20BB436B-63FD-47B3-A5D1-8D52C3FDE56F}" xr6:coauthVersionLast="47" xr6:coauthVersionMax="47" xr10:uidLastSave="{00000000-0000-0000-0000-000000000000}"/>
  <bookViews>
    <workbookView xWindow="-108" yWindow="-108" windowWidth="23256" windowHeight="12456" tabRatio="948" xr2:uid="{00000000-000D-0000-FFFF-FFFF00000000}"/>
  </bookViews>
  <sheets>
    <sheet name="Indice" sheetId="1" r:id="rId1"/>
    <sheet name="Contents" sheetId="32" r:id="rId2"/>
    <sheet name="Q001" sheetId="16" r:id="rId3"/>
    <sheet name="Q002" sheetId="25" r:id="rId4"/>
    <sheet name="Q003" sheetId="27" r:id="rId5"/>
    <sheet name="Q004" sheetId="24" r:id="rId6"/>
    <sheet name="Q005" sheetId="26" r:id="rId7"/>
    <sheet name="Q006" sheetId="28" r:id="rId8"/>
    <sheet name="Q007" sheetId="2" r:id="rId9"/>
    <sheet name="Q008" sheetId="29" r:id="rId10"/>
    <sheet name="Q009" sheetId="4" r:id="rId11"/>
    <sheet name="Q010" sheetId="30" r:id="rId12"/>
    <sheet name="Q011" sheetId="5" r:id="rId13"/>
    <sheet name="Q012" sheetId="6" r:id="rId14"/>
    <sheet name="Q013" sheetId="7" r:id="rId15"/>
    <sheet name="Q014" sheetId="8" r:id="rId16"/>
    <sheet name="Q015" sheetId="17" r:id="rId17"/>
    <sheet name="Q016" sheetId="18" r:id="rId18"/>
    <sheet name="Nomenclatura Combinada" sheetId="14" r:id="rId19"/>
    <sheet name="Combined Nomenclature" sheetId="33" r:id="rId20"/>
  </sheets>
  <definedNames>
    <definedName name="AAA" localSheetId="1">#REF!</definedName>
    <definedName name="AAA">#REF!</definedName>
    <definedName name="AAAA" localSheetId="1">#REF!</definedName>
    <definedName name="AAAA">#REF!</definedName>
    <definedName name="marco_1digito" localSheetId="1">#REF!</definedName>
    <definedName name="marco_1digito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5" i="27" l="1"/>
  <c r="I21" i="27"/>
  <c r="I16" i="27"/>
  <c r="I22" i="27"/>
  <c r="I18" i="27"/>
  <c r="I19" i="27"/>
  <c r="I13" i="27"/>
  <c r="I12" i="27"/>
  <c r="I17" i="27"/>
  <c r="I20" i="27"/>
  <c r="I14" i="27"/>
  <c r="O14" i="18" l="1"/>
  <c r="O13" i="18"/>
  <c r="O9" i="18"/>
  <c r="O8" i="18"/>
  <c r="I12" i="26" l="1"/>
  <c r="O13" i="27" l="1"/>
  <c r="O14" i="27"/>
  <c r="O15" i="27"/>
  <c r="O16" i="27"/>
  <c r="O17" i="27"/>
  <c r="O18" i="27"/>
  <c r="O19" i="27"/>
  <c r="O20" i="27"/>
  <c r="O21" i="27"/>
  <c r="O22" i="27"/>
  <c r="O12" i="27" l="1"/>
  <c r="K25" i="17" l="1"/>
  <c r="F25" i="17"/>
  <c r="K24" i="17"/>
  <c r="F24" i="17"/>
  <c r="K23" i="17"/>
  <c r="F23" i="17"/>
  <c r="K22" i="17" l="1"/>
  <c r="F22" i="17"/>
  <c r="K21" i="17"/>
  <c r="F21" i="17"/>
  <c r="K20" i="17"/>
  <c r="F20" i="17"/>
  <c r="K19" i="17"/>
  <c r="F19" i="17"/>
  <c r="K18" i="17"/>
  <c r="F18" i="17"/>
  <c r="K17" i="17"/>
  <c r="F17" i="17"/>
  <c r="K16" i="17"/>
  <c r="F16" i="17"/>
  <c r="K15" i="17"/>
  <c r="F15" i="17"/>
  <c r="K14" i="17"/>
  <c r="F14" i="17"/>
  <c r="K13" i="17"/>
  <c r="F13" i="17"/>
  <c r="K12" i="17"/>
  <c r="F12" i="17"/>
  <c r="K11" i="17"/>
  <c r="F11" i="17"/>
  <c r="K10" i="17"/>
  <c r="F10" i="17"/>
  <c r="K9" i="17"/>
  <c r="F9" i="17"/>
  <c r="I7" i="17"/>
  <c r="J10" i="17" l="1"/>
  <c r="J12" i="17"/>
  <c r="J14" i="17"/>
  <c r="J16" i="17"/>
  <c r="J18" i="17"/>
  <c r="J20" i="17"/>
  <c r="J22" i="17"/>
  <c r="J24" i="17"/>
  <c r="J19" i="17"/>
  <c r="J23" i="17"/>
  <c r="J25" i="17"/>
  <c r="J9" i="17"/>
  <c r="J11" i="17"/>
  <c r="J13" i="17"/>
  <c r="J15" i="17"/>
  <c r="J17" i="17"/>
  <c r="J21" i="17"/>
  <c r="G7" i="17"/>
  <c r="H25" i="17" l="1"/>
  <c r="H24" i="17"/>
  <c r="H23" i="17"/>
  <c r="H22" i="17"/>
  <c r="H21" i="17"/>
  <c r="H20" i="17"/>
  <c r="H19" i="17"/>
  <c r="H18" i="17"/>
  <c r="H17" i="17"/>
  <c r="H16" i="17"/>
  <c r="H11" i="17"/>
  <c r="H10" i="17"/>
  <c r="H9" i="17"/>
  <c r="H15" i="17"/>
  <c r="H14" i="17"/>
  <c r="H13" i="17"/>
  <c r="H12" i="17"/>
  <c r="J7" i="17"/>
  <c r="D7" i="17"/>
  <c r="E25" i="17" s="1"/>
  <c r="B7" i="17"/>
  <c r="L23" i="30"/>
  <c r="J23" i="30"/>
  <c r="T21" i="30"/>
  <c r="R21" i="30"/>
  <c r="L21" i="30"/>
  <c r="J21" i="30"/>
  <c r="T20" i="30"/>
  <c r="R20" i="30"/>
  <c r="L20" i="30"/>
  <c r="J20" i="30"/>
  <c r="T19" i="30"/>
  <c r="R19" i="30"/>
  <c r="L19" i="30"/>
  <c r="J19" i="30"/>
  <c r="T18" i="30"/>
  <c r="R18" i="30"/>
  <c r="L18" i="30"/>
  <c r="J18" i="30"/>
  <c r="T17" i="30"/>
  <c r="R17" i="30"/>
  <c r="L17" i="30"/>
  <c r="J17" i="30"/>
  <c r="T16" i="30"/>
  <c r="R16" i="30"/>
  <c r="L16" i="30"/>
  <c r="J16" i="30"/>
  <c r="T15" i="30"/>
  <c r="R15" i="30"/>
  <c r="L15" i="30"/>
  <c r="J15" i="30"/>
  <c r="T14" i="30"/>
  <c r="R14" i="30"/>
  <c r="L14" i="30"/>
  <c r="J14" i="30"/>
  <c r="T13" i="30"/>
  <c r="R13" i="30"/>
  <c r="L13" i="30"/>
  <c r="J13" i="30"/>
  <c r="T12" i="30"/>
  <c r="R12" i="30"/>
  <c r="L12" i="30"/>
  <c r="J12" i="30"/>
  <c r="E10" i="17" l="1"/>
  <c r="E12" i="17"/>
  <c r="E14" i="17"/>
  <c r="E16" i="17"/>
  <c r="E18" i="17"/>
  <c r="E20" i="17"/>
  <c r="E22" i="17"/>
  <c r="E24" i="17"/>
  <c r="E9" i="17"/>
  <c r="E11" i="17"/>
  <c r="E13" i="17"/>
  <c r="E15" i="17"/>
  <c r="E17" i="17"/>
  <c r="E19" i="17"/>
  <c r="E21" i="17"/>
  <c r="E23" i="17"/>
  <c r="H7" i="17"/>
  <c r="C25" i="17"/>
  <c r="C24" i="17"/>
  <c r="C15" i="17"/>
  <c r="C14" i="17"/>
  <c r="C13" i="17"/>
  <c r="C23" i="17"/>
  <c r="C22" i="17"/>
  <c r="C21" i="17"/>
  <c r="C20" i="17"/>
  <c r="C19" i="17"/>
  <c r="C18" i="17"/>
  <c r="C17" i="17"/>
  <c r="C16" i="17"/>
  <c r="C11" i="17"/>
  <c r="C10" i="17"/>
  <c r="C9" i="17"/>
  <c r="C12" i="17"/>
  <c r="F7" i="17"/>
  <c r="L23" i="29"/>
  <c r="J23" i="29"/>
  <c r="T21" i="29"/>
  <c r="R21" i="29"/>
  <c r="L21" i="29"/>
  <c r="J21" i="29"/>
  <c r="T20" i="29"/>
  <c r="R20" i="29"/>
  <c r="L20" i="29"/>
  <c r="J20" i="29"/>
  <c r="T19" i="29"/>
  <c r="R19" i="29"/>
  <c r="L19" i="29"/>
  <c r="J19" i="29"/>
  <c r="T18" i="29"/>
  <c r="K7" i="17" l="1"/>
  <c r="C7" i="17"/>
  <c r="E7" i="17"/>
  <c r="R18" i="29"/>
  <c r="L18" i="29"/>
  <c r="J18" i="29"/>
  <c r="T17" i="29"/>
  <c r="R17" i="29"/>
  <c r="L17" i="29"/>
  <c r="J17" i="29"/>
  <c r="T16" i="29"/>
  <c r="R16" i="29"/>
  <c r="L16" i="29"/>
  <c r="J16" i="29"/>
  <c r="T15" i="29"/>
  <c r="R15" i="29"/>
  <c r="L15" i="29"/>
  <c r="J15" i="29"/>
  <c r="T14" i="29"/>
  <c r="R14" i="29"/>
  <c r="L14" i="29"/>
  <c r="J14" i="29"/>
  <c r="T13" i="29"/>
  <c r="R13" i="29"/>
  <c r="L13" i="29"/>
  <c r="J13" i="29"/>
  <c r="T12" i="29"/>
  <c r="R12" i="29" l="1"/>
  <c r="L12" i="29"/>
  <c r="J12" i="29"/>
  <c r="O22" i="26" l="1"/>
  <c r="I22" i="26"/>
  <c r="O21" i="26"/>
  <c r="I21" i="26"/>
  <c r="O20" i="26"/>
  <c r="I20" i="26"/>
  <c r="O19" i="26"/>
  <c r="I19" i="26"/>
  <c r="O18" i="26"/>
  <c r="I18" i="26"/>
  <c r="O17" i="26"/>
  <c r="I17" i="26"/>
  <c r="O16" i="26"/>
  <c r="I16" i="26"/>
  <c r="O15" i="26"/>
  <c r="I15" i="26"/>
  <c r="O14" i="26"/>
  <c r="I14" i="26"/>
  <c r="O13" i="26"/>
  <c r="I13" i="26"/>
  <c r="O12" i="26"/>
  <c r="K10" i="26"/>
  <c r="E10" i="26"/>
  <c r="K10" i="27" l="1"/>
  <c r="E10" i="27"/>
  <c r="K11" i="18" l="1"/>
  <c r="E151" i="18" l="1"/>
  <c r="E222" i="18"/>
  <c r="J11" i="18"/>
  <c r="C142" i="18" l="1"/>
  <c r="C167" i="18"/>
  <c r="G222" i="18"/>
  <c r="C222" i="18"/>
  <c r="C150" i="18"/>
  <c r="L27" i="29"/>
  <c r="J27" i="29"/>
  <c r="J27" i="30" l="1"/>
  <c r="L27" i="30"/>
  <c r="K8" i="18" l="1"/>
  <c r="O25" i="26" l="1"/>
  <c r="M25" i="26"/>
  <c r="M27" i="26"/>
  <c r="O27" i="26"/>
  <c r="M30" i="26"/>
  <c r="O30" i="26"/>
  <c r="O33" i="26"/>
  <c r="M33" i="26"/>
  <c r="G30" i="27"/>
  <c r="I30" i="27"/>
  <c r="I28" i="27"/>
  <c r="G28" i="27"/>
  <c r="G31" i="27"/>
  <c r="I31" i="27"/>
  <c r="G26" i="27"/>
  <c r="I26" i="27"/>
  <c r="I33" i="27"/>
  <c r="G33" i="27"/>
  <c r="G27" i="27"/>
  <c r="I27" i="27"/>
  <c r="I25" i="26"/>
  <c r="G25" i="26"/>
  <c r="G25" i="27"/>
  <c r="I25" i="27"/>
  <c r="G32" i="26"/>
  <c r="I32" i="26"/>
  <c r="O26" i="27"/>
  <c r="M26" i="27"/>
  <c r="M26" i="26"/>
  <c r="O26" i="26"/>
  <c r="G29" i="26"/>
  <c r="I29" i="26"/>
  <c r="G26" i="26"/>
  <c r="I26" i="26"/>
  <c r="G31" i="26"/>
  <c r="I31" i="26"/>
  <c r="G29" i="27"/>
  <c r="I29" i="27"/>
  <c r="G32" i="27"/>
  <c r="I32" i="27"/>
  <c r="O28" i="27"/>
  <c r="M28" i="27"/>
  <c r="O29" i="27"/>
  <c r="M29" i="27"/>
  <c r="O31" i="27"/>
  <c r="M31" i="27"/>
  <c r="O32" i="27"/>
  <c r="M32" i="27"/>
  <c r="O25" i="27"/>
  <c r="M25" i="27"/>
  <c r="M28" i="26"/>
  <c r="O28" i="26"/>
  <c r="O29" i="26"/>
  <c r="M29" i="26"/>
  <c r="M31" i="26"/>
  <c r="O31" i="26"/>
  <c r="O32" i="26"/>
  <c r="M32" i="26"/>
  <c r="G28" i="26"/>
  <c r="I28" i="26"/>
  <c r="I30" i="26"/>
  <c r="G30" i="26"/>
  <c r="G27" i="26"/>
  <c r="I27" i="26"/>
  <c r="I33" i="26"/>
  <c r="G33" i="26"/>
  <c r="M27" i="27"/>
  <c r="O27" i="27"/>
  <c r="M30" i="27"/>
  <c r="O30" i="27"/>
  <c r="M33" i="27"/>
  <c r="O33" i="27"/>
  <c r="J26" i="30" l="1"/>
  <c r="L26" i="30"/>
  <c r="J26" i="29"/>
  <c r="L26" i="29"/>
  <c r="C81" i="18" l="1"/>
  <c r="C225" i="18"/>
  <c r="C151" i="18"/>
  <c r="C114" i="18"/>
  <c r="C87" i="18"/>
  <c r="C85" i="18"/>
  <c r="C105" i="18"/>
  <c r="G228" i="18"/>
  <c r="G230" i="18"/>
  <c r="E101" i="18"/>
  <c r="E142" i="18"/>
  <c r="E230" i="18"/>
  <c r="E123" i="18"/>
  <c r="E176" i="18"/>
  <c r="E85" i="18"/>
  <c r="E225" i="18"/>
  <c r="E114" i="18"/>
  <c r="E83" i="18"/>
  <c r="E137" i="18"/>
  <c r="E105" i="18"/>
  <c r="E149" i="18"/>
  <c r="E87" i="18"/>
  <c r="E109" i="18"/>
  <c r="I230" i="18"/>
  <c r="I141" i="18"/>
  <c r="I222" i="18"/>
  <c r="E143" i="18"/>
  <c r="E220" i="18"/>
  <c r="E165" i="18"/>
  <c r="E121" i="18"/>
  <c r="E152" i="18"/>
  <c r="E226" i="18"/>
  <c r="E102" i="18"/>
  <c r="E168" i="18"/>
  <c r="E106" i="18"/>
  <c r="E190" i="18"/>
  <c r="E177" i="18"/>
  <c r="E115" i="18"/>
  <c r="E158" i="18"/>
  <c r="E97" i="18"/>
  <c r="E138" i="18"/>
  <c r="E228" i="18"/>
  <c r="E75" i="18"/>
  <c r="E63" i="18"/>
  <c r="E161" i="18"/>
  <c r="I224" i="18"/>
  <c r="I220" i="18"/>
  <c r="I233" i="18"/>
  <c r="I177" i="18"/>
  <c r="I142" i="18"/>
  <c r="I152" i="18"/>
  <c r="I212" i="18"/>
  <c r="I190" i="18"/>
  <c r="I228" i="18"/>
  <c r="I87" i="18"/>
  <c r="I131" i="18"/>
  <c r="I102" i="18"/>
  <c r="I83" i="18"/>
  <c r="C83" i="18"/>
  <c r="C152" i="18"/>
  <c r="C102" i="18"/>
  <c r="C230" i="18"/>
  <c r="C106" i="18"/>
  <c r="C23" i="18"/>
  <c r="C161" i="18"/>
  <c r="C75" i="18"/>
  <c r="C220" i="18"/>
  <c r="C128" i="18"/>
  <c r="C228" i="18"/>
  <c r="C143" i="18"/>
  <c r="C226" i="18"/>
  <c r="C190" i="18"/>
  <c r="C121" i="18"/>
  <c r="C165" i="18"/>
  <c r="C115" i="18"/>
  <c r="G152" i="18"/>
  <c r="G190" i="18"/>
  <c r="G149" i="18"/>
  <c r="G83" i="18"/>
  <c r="G224" i="18"/>
  <c r="G87" i="18"/>
  <c r="G57" i="18"/>
  <c r="L25" i="29" l="1"/>
  <c r="J25" i="29"/>
  <c r="J25" i="30"/>
  <c r="L25" i="30"/>
  <c r="J24" i="30" l="1"/>
  <c r="L24" i="30"/>
  <c r="G40" i="26" l="1"/>
  <c r="I40" i="26"/>
  <c r="L24" i="29"/>
  <c r="J24" i="29"/>
  <c r="E24" i="27"/>
  <c r="G24" i="27" s="1"/>
  <c r="I34" i="27"/>
  <c r="G34" i="27"/>
  <c r="I35" i="27"/>
  <c r="G35" i="27"/>
  <c r="G40" i="27"/>
  <c r="I40" i="27"/>
  <c r="G36" i="27"/>
  <c r="I36" i="27"/>
  <c r="I35" i="26"/>
  <c r="G35" i="26"/>
  <c r="I34" i="26"/>
  <c r="E24" i="26"/>
  <c r="G24" i="26" s="1"/>
  <c r="G34" i="26"/>
  <c r="G36" i="26"/>
  <c r="I36" i="26"/>
  <c r="I39" i="26"/>
  <c r="G39" i="26"/>
  <c r="G39" i="27"/>
  <c r="I39" i="27"/>
  <c r="M39" i="27"/>
  <c r="K9" i="18"/>
  <c r="M40" i="26" l="1"/>
  <c r="O40" i="26"/>
  <c r="O35" i="26"/>
  <c r="M35" i="26"/>
  <c r="M39" i="26"/>
  <c r="O39" i="26"/>
  <c r="O40" i="27"/>
  <c r="M40" i="27"/>
  <c r="K24" i="27"/>
  <c r="M24" i="27" s="1"/>
  <c r="O34" i="27"/>
  <c r="M34" i="27"/>
  <c r="M35" i="27"/>
  <c r="O35" i="27"/>
  <c r="O36" i="27"/>
  <c r="M36" i="27"/>
  <c r="O39" i="27"/>
  <c r="M34" i="26"/>
  <c r="O34" i="26"/>
  <c r="K24" i="26"/>
  <c r="M24" i="26" s="1"/>
  <c r="M36" i="26"/>
  <c r="O36" i="26"/>
  <c r="G231" i="18" l="1"/>
  <c r="G229" i="18"/>
  <c r="G76" i="18"/>
  <c r="G137" i="18"/>
  <c r="G219" i="18"/>
  <c r="G166" i="18"/>
  <c r="G140" i="18"/>
  <c r="G211" i="18"/>
  <c r="G213" i="18"/>
  <c r="G160" i="18"/>
  <c r="G189" i="18"/>
  <c r="G151" i="18"/>
  <c r="G130" i="18"/>
  <c r="G170" i="18"/>
  <c r="G148" i="18"/>
  <c r="G150" i="18"/>
  <c r="G101" i="18"/>
  <c r="G225" i="18"/>
  <c r="G126" i="18"/>
  <c r="G187" i="18"/>
  <c r="G173" i="18"/>
  <c r="J12" i="18"/>
  <c r="G111" i="18"/>
  <c r="G29" i="18"/>
  <c r="G94" i="18"/>
  <c r="G67" i="18"/>
  <c r="G16" i="18"/>
  <c r="G96" i="18"/>
  <c r="G14" i="18"/>
  <c r="G51" i="18"/>
  <c r="G176" i="18"/>
  <c r="G116" i="18"/>
  <c r="G184" i="18"/>
  <c r="G167" i="18"/>
  <c r="G71" i="18"/>
  <c r="G23" i="18"/>
  <c r="G64" i="18"/>
  <c r="G17" i="18"/>
  <c r="G75" i="18"/>
  <c r="G215" i="18"/>
  <c r="G18" i="18"/>
  <c r="G172" i="18"/>
  <c r="G115" i="18"/>
  <c r="G197" i="18"/>
  <c r="G81" i="18"/>
  <c r="G204" i="18"/>
  <c r="G121" i="18"/>
  <c r="G136" i="18"/>
  <c r="G65" i="18"/>
  <c r="G100" i="18"/>
  <c r="G80" i="18"/>
  <c r="G218" i="18"/>
  <c r="G153" i="18"/>
  <c r="G70" i="18"/>
  <c r="G43" i="18"/>
  <c r="G74" i="18"/>
  <c r="G163" i="18"/>
  <c r="G46" i="18"/>
  <c r="G78" i="18"/>
  <c r="G201" i="18"/>
  <c r="G139" i="18"/>
  <c r="G131" i="18"/>
  <c r="G186" i="18"/>
  <c r="G174" i="18"/>
  <c r="G180" i="18"/>
  <c r="G92" i="18"/>
  <c r="G85" i="18"/>
  <c r="G38" i="18"/>
  <c r="G206" i="18"/>
  <c r="G49" i="18"/>
  <c r="G210" i="18"/>
  <c r="G62" i="18"/>
  <c r="G177" i="18"/>
  <c r="G233" i="18"/>
  <c r="G68" i="18"/>
  <c r="G156" i="18"/>
  <c r="G214" i="18"/>
  <c r="G207" i="18"/>
  <c r="G31" i="18"/>
  <c r="G195" i="18"/>
  <c r="G28" i="18"/>
  <c r="G196" i="18"/>
  <c r="G146" i="18"/>
  <c r="G93" i="18"/>
  <c r="G122" i="18"/>
  <c r="G89" i="18"/>
  <c r="G179" i="18"/>
  <c r="G157" i="18"/>
  <c r="G135" i="18"/>
  <c r="G25" i="18"/>
  <c r="G120" i="18"/>
  <c r="G105" i="18"/>
  <c r="G48" i="18"/>
  <c r="G185" i="18"/>
  <c r="G145" i="18"/>
  <c r="G103" i="18"/>
  <c r="G91" i="18"/>
  <c r="G142" i="18"/>
  <c r="G34" i="18"/>
  <c r="G54" i="18"/>
  <c r="G220" i="18"/>
  <c r="G143" i="18"/>
  <c r="G192" i="18"/>
  <c r="G22" i="18"/>
  <c r="G134" i="18"/>
  <c r="G20" i="18"/>
  <c r="G133" i="18"/>
  <c r="G106" i="18"/>
  <c r="G77" i="18"/>
  <c r="G109" i="18"/>
  <c r="G191" i="18"/>
  <c r="G19" i="18"/>
  <c r="G60" i="18"/>
  <c r="G24" i="18"/>
  <c r="G125" i="18"/>
  <c r="G99" i="18"/>
  <c r="G98" i="18"/>
  <c r="G232" i="18"/>
  <c r="G107" i="18"/>
  <c r="G188" i="18"/>
  <c r="G119" i="18"/>
  <c r="G112" i="18"/>
  <c r="G164" i="18"/>
  <c r="G42" i="18"/>
  <c r="G202" i="18"/>
  <c r="G198" i="18"/>
  <c r="G95" i="18"/>
  <c r="G128" i="18"/>
  <c r="G113" i="18"/>
  <c r="G169" i="18"/>
  <c r="G52" i="18"/>
  <c r="G50" i="18"/>
  <c r="G129" i="18"/>
  <c r="G79" i="18"/>
  <c r="G53" i="18"/>
  <c r="G55" i="18"/>
  <c r="G13" i="18"/>
  <c r="G124" i="18"/>
  <c r="G66" i="18"/>
  <c r="G205" i="18"/>
  <c r="G102" i="18"/>
  <c r="G33" i="18"/>
  <c r="G127" i="18"/>
  <c r="G200" i="18"/>
  <c r="G158" i="18"/>
  <c r="G141" i="18"/>
  <c r="G159" i="18"/>
  <c r="G216" i="18"/>
  <c r="G144" i="18"/>
  <c r="G171" i="18"/>
  <c r="G56" i="18"/>
  <c r="G72" i="18"/>
  <c r="G35" i="18"/>
  <c r="G227" i="18"/>
  <c r="G155" i="18"/>
  <c r="G36" i="18"/>
  <c r="G203" i="18"/>
  <c r="G132" i="18"/>
  <c r="G117" i="18"/>
  <c r="G181" i="18"/>
  <c r="G108" i="18"/>
  <c r="G199" i="18"/>
  <c r="G110" i="18"/>
  <c r="G193" i="18"/>
  <c r="G63" i="18"/>
  <c r="G61" i="18"/>
  <c r="G226" i="18"/>
  <c r="G15" i="18"/>
  <c r="G217" i="18"/>
  <c r="G178" i="18"/>
  <c r="G73" i="18"/>
  <c r="G40" i="18"/>
  <c r="G21" i="18"/>
  <c r="G147" i="18"/>
  <c r="G82" i="18"/>
  <c r="G39" i="18"/>
  <c r="G182" i="18"/>
  <c r="G90" i="18"/>
  <c r="G26" i="18"/>
  <c r="G209" i="18"/>
  <c r="G45" i="18"/>
  <c r="G114" i="18"/>
  <c r="G138" i="18"/>
  <c r="G69" i="18"/>
  <c r="G118" i="18"/>
  <c r="G208" i="18"/>
  <c r="G37" i="18"/>
  <c r="G47" i="18"/>
  <c r="G168" i="18"/>
  <c r="G59" i="18"/>
  <c r="G58" i="18"/>
  <c r="G30" i="18"/>
  <c r="G221" i="18"/>
  <c r="G44" i="18"/>
  <c r="G84" i="18"/>
  <c r="G86" i="18"/>
  <c r="G88" i="18"/>
  <c r="G165" i="18"/>
  <c r="G32" i="18"/>
  <c r="G97" i="18"/>
  <c r="G154" i="18"/>
  <c r="G212" i="18"/>
  <c r="G194" i="18"/>
  <c r="G223" i="18"/>
  <c r="G123" i="18"/>
  <c r="G175" i="18"/>
  <c r="G161" i="18"/>
  <c r="G162" i="18"/>
  <c r="G104" i="18"/>
  <c r="G183" i="18"/>
  <c r="G41" i="18"/>
  <c r="G27" i="18"/>
  <c r="I58" i="18"/>
  <c r="I229" i="18"/>
  <c r="I64" i="18"/>
  <c r="I151" i="18"/>
  <c r="I140" i="18"/>
  <c r="I227" i="18"/>
  <c r="I53" i="18"/>
  <c r="I206" i="18"/>
  <c r="I13" i="18"/>
  <c r="I41" i="18"/>
  <c r="I135" i="18"/>
  <c r="I16" i="18"/>
  <c r="I163" i="18"/>
  <c r="I109" i="18"/>
  <c r="I103" i="18"/>
  <c r="I24" i="18"/>
  <c r="I144" i="18"/>
  <c r="I111" i="18"/>
  <c r="I88" i="18"/>
  <c r="I79" i="18"/>
  <c r="I39" i="18"/>
  <c r="I168" i="18"/>
  <c r="I47" i="18"/>
  <c r="I231" i="18"/>
  <c r="I171" i="18"/>
  <c r="I121" i="18"/>
  <c r="I35" i="18"/>
  <c r="I50" i="18"/>
  <c r="I120" i="18"/>
  <c r="I25" i="18"/>
  <c r="I178" i="18"/>
  <c r="I137" i="18"/>
  <c r="I196" i="18"/>
  <c r="I101" i="18"/>
  <c r="I166" i="18"/>
  <c r="I139" i="18"/>
  <c r="I193" i="18"/>
  <c r="I68" i="18"/>
  <c r="I149" i="18"/>
  <c r="I133" i="18"/>
  <c r="I205" i="18"/>
  <c r="K12" i="18"/>
  <c r="I71" i="18"/>
  <c r="I202" i="18"/>
  <c r="I56" i="18"/>
  <c r="I191" i="18"/>
  <c r="I161" i="18"/>
  <c r="I36" i="18"/>
  <c r="I221" i="18"/>
  <c r="I150" i="18"/>
  <c r="I115" i="18"/>
  <c r="I138" i="18"/>
  <c r="I179" i="18"/>
  <c r="I127" i="18"/>
  <c r="I165" i="18"/>
  <c r="I74" i="18"/>
  <c r="I108" i="18"/>
  <c r="I156" i="18"/>
  <c r="I40" i="18"/>
  <c r="I81" i="18"/>
  <c r="I181" i="18"/>
  <c r="I126" i="18"/>
  <c r="I45" i="18"/>
  <c r="I77" i="18"/>
  <c r="I29" i="18"/>
  <c r="I136" i="18"/>
  <c r="I145" i="18"/>
  <c r="I158" i="18"/>
  <c r="I48" i="18"/>
  <c r="I116" i="18"/>
  <c r="I123" i="18"/>
  <c r="I189" i="18"/>
  <c r="I42" i="18"/>
  <c r="I26" i="18"/>
  <c r="I30" i="18"/>
  <c r="I119" i="18"/>
  <c r="I110" i="18"/>
  <c r="I216" i="18"/>
  <c r="I31" i="18"/>
  <c r="I218" i="18"/>
  <c r="I89" i="18"/>
  <c r="I32" i="18"/>
  <c r="I46" i="18"/>
  <c r="I37" i="18"/>
  <c r="I21" i="18"/>
  <c r="I153" i="18"/>
  <c r="I174" i="18"/>
  <c r="I51" i="18"/>
  <c r="I49" i="18"/>
  <c r="I173" i="18"/>
  <c r="I86" i="18"/>
  <c r="I28" i="18"/>
  <c r="I93" i="18"/>
  <c r="I114" i="18"/>
  <c r="I183" i="18"/>
  <c r="I157" i="18"/>
  <c r="I104" i="18"/>
  <c r="I91" i="18"/>
  <c r="I125" i="18"/>
  <c r="I95" i="18"/>
  <c r="I66" i="18"/>
  <c r="I128" i="18"/>
  <c r="I15" i="18"/>
  <c r="I225" i="18"/>
  <c r="I70" i="18"/>
  <c r="I211" i="18"/>
  <c r="I232" i="18"/>
  <c r="I176" i="18"/>
  <c r="I132" i="18"/>
  <c r="I207" i="18"/>
  <c r="I118" i="18"/>
  <c r="I33" i="18"/>
  <c r="I209" i="18"/>
  <c r="I147" i="18"/>
  <c r="I17" i="18"/>
  <c r="I122" i="18"/>
  <c r="I62" i="18"/>
  <c r="I52" i="18"/>
  <c r="I169" i="18"/>
  <c r="I14" i="18"/>
  <c r="I192" i="18"/>
  <c r="I170" i="18"/>
  <c r="I217" i="18"/>
  <c r="I67" i="18"/>
  <c r="I154" i="18"/>
  <c r="I105" i="18"/>
  <c r="I97" i="18"/>
  <c r="I199" i="18"/>
  <c r="I219" i="18"/>
  <c r="I82" i="18"/>
  <c r="I198" i="18"/>
  <c r="I182" i="18"/>
  <c r="I22" i="18"/>
  <c r="I23" i="18"/>
  <c r="I204" i="18"/>
  <c r="I38" i="18"/>
  <c r="I59" i="18"/>
  <c r="I84" i="18"/>
  <c r="I148" i="18"/>
  <c r="I57" i="18"/>
  <c r="I130" i="18"/>
  <c r="I61" i="18"/>
  <c r="I73" i="18"/>
  <c r="I172" i="18"/>
  <c r="I43" i="18"/>
  <c r="I112" i="18"/>
  <c r="I106" i="18"/>
  <c r="I129" i="18"/>
  <c r="I90" i="18"/>
  <c r="I200" i="18"/>
  <c r="I113" i="18"/>
  <c r="I54" i="18"/>
  <c r="I124" i="18"/>
  <c r="I214" i="18"/>
  <c r="I180" i="18"/>
  <c r="I146" i="18"/>
  <c r="I69" i="18"/>
  <c r="I195" i="18"/>
  <c r="I34" i="18"/>
  <c r="I208" i="18"/>
  <c r="I85" i="18"/>
  <c r="I98" i="18"/>
  <c r="I213" i="18"/>
  <c r="I94" i="18"/>
  <c r="I92" i="18"/>
  <c r="I184" i="18"/>
  <c r="I27" i="18"/>
  <c r="I175" i="18"/>
  <c r="I159" i="18"/>
  <c r="I194" i="18"/>
  <c r="I65" i="18"/>
  <c r="I80" i="18"/>
  <c r="I188" i="18"/>
  <c r="I63" i="18"/>
  <c r="I160" i="18"/>
  <c r="I20" i="18"/>
  <c r="I75" i="18"/>
  <c r="I100" i="18"/>
  <c r="I223" i="18"/>
  <c r="I226" i="18"/>
  <c r="I134" i="18"/>
  <c r="I143" i="18"/>
  <c r="I155" i="18"/>
  <c r="I162" i="18"/>
  <c r="I19" i="18"/>
  <c r="I197" i="18"/>
  <c r="I78" i="18"/>
  <c r="I18" i="18"/>
  <c r="I60" i="18"/>
  <c r="I167" i="18"/>
  <c r="I215" i="18"/>
  <c r="I76" i="18"/>
  <c r="I203" i="18"/>
  <c r="I117" i="18"/>
  <c r="I164" i="18"/>
  <c r="I107" i="18"/>
  <c r="I55" i="18"/>
  <c r="I72" i="18"/>
  <c r="I186" i="18"/>
  <c r="I99" i="18"/>
  <c r="I185" i="18"/>
  <c r="I210" i="18"/>
  <c r="I201" i="18"/>
  <c r="I187" i="18"/>
  <c r="I44" i="18"/>
  <c r="I96" i="18"/>
  <c r="J8" i="18"/>
  <c r="C28" i="18"/>
  <c r="C76" i="18"/>
  <c r="C82" i="18"/>
  <c r="C64" i="18"/>
  <c r="C101" i="18"/>
  <c r="C231" i="18"/>
  <c r="C227" i="18"/>
  <c r="C125" i="18"/>
  <c r="C66" i="18"/>
  <c r="C24" i="18"/>
  <c r="C122" i="18"/>
  <c r="C137" i="18"/>
  <c r="C205" i="18"/>
  <c r="C160" i="18"/>
  <c r="C140" i="18"/>
  <c r="C148" i="18"/>
  <c r="C149" i="18"/>
  <c r="C58" i="18"/>
  <c r="C59" i="18"/>
  <c r="C170" i="18"/>
  <c r="C185" i="18"/>
  <c r="C145" i="18"/>
  <c r="C131" i="18"/>
  <c r="C195" i="18"/>
  <c r="C181" i="18"/>
  <c r="C130" i="18"/>
  <c r="C36" i="18"/>
  <c r="C78" i="18"/>
  <c r="C219" i="18"/>
  <c r="C63" i="18"/>
  <c r="C108" i="18"/>
  <c r="C45" i="18"/>
  <c r="C211" i="18"/>
  <c r="C158" i="18"/>
  <c r="C96" i="18"/>
  <c r="C127" i="18"/>
  <c r="C70" i="18"/>
  <c r="C183" i="18"/>
  <c r="C186" i="18"/>
  <c r="C42" i="18"/>
  <c r="C77" i="18"/>
  <c r="C153" i="18"/>
  <c r="C93" i="18"/>
  <c r="C39" i="18"/>
  <c r="C100" i="18"/>
  <c r="C208" i="18"/>
  <c r="C120" i="18"/>
  <c r="C113" i="18"/>
  <c r="C104" i="18"/>
  <c r="C46" i="18"/>
  <c r="C212" i="18"/>
  <c r="C48" i="18"/>
  <c r="C193" i="18"/>
  <c r="C210" i="18"/>
  <c r="C98" i="18"/>
  <c r="C214" i="18"/>
  <c r="C221" i="18"/>
  <c r="C159" i="18"/>
  <c r="C141" i="18"/>
  <c r="C164" i="18"/>
  <c r="C99" i="18"/>
  <c r="C232" i="18"/>
  <c r="C206" i="18"/>
  <c r="C216" i="18"/>
  <c r="C26" i="18"/>
  <c r="C52" i="18"/>
  <c r="C198" i="18"/>
  <c r="C103" i="18"/>
  <c r="C169" i="18"/>
  <c r="C25" i="18"/>
  <c r="C40" i="18"/>
  <c r="C175" i="18"/>
  <c r="C223" i="18"/>
  <c r="C166" i="18"/>
  <c r="C157" i="18"/>
  <c r="C189" i="18"/>
  <c r="C38" i="18"/>
  <c r="C200" i="18"/>
  <c r="C68" i="18"/>
  <c r="C31" i="18"/>
  <c r="C37" i="18"/>
  <c r="C172" i="18"/>
  <c r="C73" i="18"/>
  <c r="C116" i="18"/>
  <c r="C33" i="18"/>
  <c r="C126" i="18"/>
  <c r="C197" i="18"/>
  <c r="C218" i="18"/>
  <c r="C201" i="18"/>
  <c r="C134" i="18"/>
  <c r="C112" i="18"/>
  <c r="C49" i="18"/>
  <c r="C13" i="18"/>
  <c r="C88" i="18"/>
  <c r="C86" i="18"/>
  <c r="C117" i="18"/>
  <c r="C55" i="18"/>
  <c r="C180" i="18"/>
  <c r="C229" i="18"/>
  <c r="C196" i="18"/>
  <c r="C92" i="18"/>
  <c r="C44" i="18"/>
  <c r="C133" i="18"/>
  <c r="C16" i="18"/>
  <c r="C107" i="18"/>
  <c r="C17" i="18"/>
  <c r="C162" i="18"/>
  <c r="C155" i="18"/>
  <c r="C90" i="18"/>
  <c r="C182" i="18"/>
  <c r="C69" i="18"/>
  <c r="C111" i="18"/>
  <c r="C188" i="18"/>
  <c r="C124" i="18"/>
  <c r="C21" i="18"/>
  <c r="C118" i="18"/>
  <c r="C27" i="18"/>
  <c r="C62" i="18"/>
  <c r="C213" i="18"/>
  <c r="C233" i="18"/>
  <c r="C19" i="18"/>
  <c r="C123" i="18"/>
  <c r="C136" i="18"/>
  <c r="C176" i="18"/>
  <c r="C199" i="18"/>
  <c r="C22" i="18"/>
  <c r="C89" i="18"/>
  <c r="C146" i="18"/>
  <c r="C15" i="18"/>
  <c r="C32" i="18"/>
  <c r="C132" i="18"/>
  <c r="C54" i="18"/>
  <c r="C119" i="18"/>
  <c r="C67" i="18"/>
  <c r="C110" i="18"/>
  <c r="C139" i="18"/>
  <c r="C147" i="18"/>
  <c r="C51" i="18"/>
  <c r="C35" i="18"/>
  <c r="C144" i="18"/>
  <c r="C47" i="18"/>
  <c r="C203" i="18"/>
  <c r="C173" i="18"/>
  <c r="C191" i="18"/>
  <c r="C224" i="18"/>
  <c r="C194" i="18"/>
  <c r="C95" i="18"/>
  <c r="C57" i="18"/>
  <c r="C14" i="18"/>
  <c r="C71" i="18"/>
  <c r="C178" i="18"/>
  <c r="C179" i="18"/>
  <c r="C61" i="18"/>
  <c r="C84" i="18"/>
  <c r="C91" i="18"/>
  <c r="C168" i="18"/>
  <c r="C50" i="18"/>
  <c r="C129" i="18"/>
  <c r="C202" i="18"/>
  <c r="C65" i="18"/>
  <c r="C18" i="18"/>
  <c r="C30" i="18"/>
  <c r="C207" i="18"/>
  <c r="C74" i="18"/>
  <c r="C187" i="18"/>
  <c r="C20" i="18"/>
  <c r="C171" i="18"/>
  <c r="C109" i="18"/>
  <c r="C215" i="18"/>
  <c r="C34" i="18"/>
  <c r="C163" i="18"/>
  <c r="C72" i="18"/>
  <c r="C154" i="18"/>
  <c r="C184" i="18"/>
  <c r="C209" i="18"/>
  <c r="C177" i="18"/>
  <c r="C138" i="18"/>
  <c r="C135" i="18"/>
  <c r="C43" i="18"/>
  <c r="C53" i="18"/>
  <c r="C192" i="18"/>
  <c r="C97" i="18"/>
  <c r="C204" i="18"/>
  <c r="C41" i="18"/>
  <c r="C79" i="18"/>
  <c r="C60" i="18"/>
  <c r="C217" i="18"/>
  <c r="C156" i="18"/>
  <c r="C80" i="18"/>
  <c r="C56" i="18"/>
  <c r="C94" i="18"/>
  <c r="C174" i="18"/>
  <c r="C29" i="18"/>
  <c r="E64" i="18"/>
  <c r="E24" i="18"/>
  <c r="E76" i="18"/>
  <c r="E229" i="18"/>
  <c r="E167" i="18"/>
  <c r="E82" i="18"/>
  <c r="E223" i="18"/>
  <c r="E28" i="18"/>
  <c r="E164" i="18"/>
  <c r="E35" i="18"/>
  <c r="E45" i="18"/>
  <c r="E54" i="18"/>
  <c r="E233" i="18"/>
  <c r="E216" i="18"/>
  <c r="E111" i="18"/>
  <c r="E193" i="18"/>
  <c r="E84" i="18"/>
  <c r="E79" i="18"/>
  <c r="E211" i="18"/>
  <c r="E185" i="18"/>
  <c r="E224" i="18"/>
  <c r="E69" i="18"/>
  <c r="E204" i="18"/>
  <c r="E14" i="18"/>
  <c r="E44" i="18"/>
  <c r="E144" i="18"/>
  <c r="E218" i="18"/>
  <c r="E95" i="18"/>
  <c r="E155" i="18"/>
  <c r="E48" i="18"/>
  <c r="E32" i="18"/>
  <c r="E60" i="18"/>
  <c r="E173" i="18"/>
  <c r="E192" i="18"/>
  <c r="E94" i="18"/>
  <c r="E108" i="18"/>
  <c r="E212" i="18"/>
  <c r="E81" i="18"/>
  <c r="E231" i="18"/>
  <c r="E100" i="18"/>
  <c r="E215" i="18"/>
  <c r="E80" i="18"/>
  <c r="E118" i="18"/>
  <c r="E129" i="18"/>
  <c r="E180" i="18"/>
  <c r="E73" i="18"/>
  <c r="E156" i="18"/>
  <c r="E162" i="18"/>
  <c r="E77" i="18"/>
  <c r="E206" i="18"/>
  <c r="E200" i="18"/>
  <c r="E184" i="18"/>
  <c r="E39" i="18"/>
  <c r="E208" i="18"/>
  <c r="E42" i="18"/>
  <c r="E122" i="18"/>
  <c r="E197" i="18"/>
  <c r="E57" i="18"/>
  <c r="E15" i="18"/>
  <c r="E89" i="18"/>
  <c r="E36" i="18"/>
  <c r="E56" i="18"/>
  <c r="E199" i="18"/>
  <c r="E68" i="18"/>
  <c r="E148" i="18"/>
  <c r="E70" i="18"/>
  <c r="E98" i="18"/>
  <c r="E187" i="18"/>
  <c r="E120" i="18"/>
  <c r="E189" i="18"/>
  <c r="E65" i="18"/>
  <c r="E178" i="18"/>
  <c r="E55" i="18"/>
  <c r="E91" i="18"/>
  <c r="E27" i="18"/>
  <c r="E31" i="18"/>
  <c r="E130" i="18"/>
  <c r="E78" i="18"/>
  <c r="E207" i="18"/>
  <c r="E191" i="18"/>
  <c r="E163" i="18"/>
  <c r="E145" i="18"/>
  <c r="E19" i="18"/>
  <c r="E71" i="18"/>
  <c r="E40" i="18"/>
  <c r="E117" i="18"/>
  <c r="E169" i="18"/>
  <c r="E201" i="18"/>
  <c r="E33" i="18"/>
  <c r="E221" i="18"/>
  <c r="E18" i="18"/>
  <c r="E37" i="18"/>
  <c r="E183" i="18"/>
  <c r="E50" i="18"/>
  <c r="E66" i="18"/>
  <c r="E110" i="18"/>
  <c r="E232" i="18"/>
  <c r="E124" i="18"/>
  <c r="E166" i="18"/>
  <c r="E160" i="18"/>
  <c r="E113" i="18"/>
  <c r="E132" i="18"/>
  <c r="E131" i="18"/>
  <c r="E88" i="18"/>
  <c r="E43" i="18"/>
  <c r="E182" i="18"/>
  <c r="E107" i="18"/>
  <c r="E20" i="18"/>
  <c r="E217" i="18"/>
  <c r="E139" i="18"/>
  <c r="E46" i="18"/>
  <c r="E196" i="18"/>
  <c r="E126" i="18"/>
  <c r="E140" i="18"/>
  <c r="E51" i="18"/>
  <c r="E29" i="18"/>
  <c r="E86" i="18"/>
  <c r="E195" i="18"/>
  <c r="E59" i="18"/>
  <c r="E128" i="18"/>
  <c r="E214" i="18"/>
  <c r="E41" i="18"/>
  <c r="E112" i="18"/>
  <c r="E23" i="18"/>
  <c r="E49" i="18"/>
  <c r="E170" i="18"/>
  <c r="E202" i="18"/>
  <c r="E147" i="18"/>
  <c r="E181" i="18"/>
  <c r="E141" i="18"/>
  <c r="E205" i="18"/>
  <c r="E175" i="18"/>
  <c r="E127" i="18"/>
  <c r="E125" i="18"/>
  <c r="E210" i="18"/>
  <c r="E90" i="18"/>
  <c r="E21" i="18"/>
  <c r="E74" i="18"/>
  <c r="E13" i="18"/>
  <c r="E213" i="18"/>
  <c r="E30" i="18"/>
  <c r="E209" i="18"/>
  <c r="E47" i="18"/>
  <c r="E119" i="18"/>
  <c r="E92" i="18"/>
  <c r="E25" i="18"/>
  <c r="E58" i="18"/>
  <c r="E96" i="18"/>
  <c r="E22" i="18"/>
  <c r="E135" i="18"/>
  <c r="E198" i="18"/>
  <c r="E188" i="18"/>
  <c r="E174" i="18"/>
  <c r="E99" i="18"/>
  <c r="E146" i="18"/>
  <c r="E171" i="18"/>
  <c r="E153" i="18"/>
  <c r="E103" i="18"/>
  <c r="E62" i="18"/>
  <c r="E227" i="18"/>
  <c r="E17" i="18"/>
  <c r="E116" i="18"/>
  <c r="E72" i="18"/>
  <c r="E134" i="18"/>
  <c r="E53" i="18"/>
  <c r="E133" i="18"/>
  <c r="E16" i="18"/>
  <c r="E93" i="18"/>
  <c r="E104" i="18"/>
  <c r="E219" i="18"/>
  <c r="E172" i="18"/>
  <c r="E52" i="18"/>
  <c r="E157" i="18"/>
  <c r="E186" i="18"/>
  <c r="E154" i="18"/>
  <c r="E203" i="18"/>
  <c r="E179" i="18"/>
  <c r="E61" i="18"/>
  <c r="E150" i="18"/>
  <c r="E38" i="18"/>
  <c r="E34" i="18"/>
  <c r="E136" i="18"/>
  <c r="E159" i="18"/>
  <c r="E194" i="18"/>
  <c r="E26" i="18"/>
  <c r="E67" i="18"/>
  <c r="J9" i="18" l="1"/>
  <c r="G35" i="16" l="1"/>
  <c r="G34" i="16"/>
  <c r="K33" i="16"/>
  <c r="I34" i="16" l="1"/>
  <c r="I35" i="16"/>
  <c r="K32" i="16"/>
  <c r="R23" i="30" l="1"/>
  <c r="T23" i="30"/>
  <c r="R23" i="29"/>
  <c r="T23" i="29"/>
  <c r="G23" i="16" l="1"/>
  <c r="G24" i="16"/>
  <c r="G10" i="16"/>
  <c r="K28" i="16"/>
  <c r="I29" i="16"/>
  <c r="I30" i="16"/>
  <c r="K27" i="16"/>
  <c r="I10" i="16"/>
  <c r="K16" i="16"/>
  <c r="I23" i="16"/>
  <c r="I24" i="16"/>
  <c r="K21" i="16"/>
  <c r="K22" i="16"/>
  <c r="K15" i="16"/>
  <c r="I9" i="16"/>
  <c r="I18" i="16"/>
  <c r="I17" i="16"/>
  <c r="G29" i="16"/>
  <c r="G30" i="16"/>
  <c r="G17" i="16"/>
  <c r="G9" i="16"/>
  <c r="G18" i="16"/>
  <c r="G12" i="16" l="1"/>
  <c r="G11" i="16"/>
  <c r="I12" i="16"/>
  <c r="K9" i="16"/>
  <c r="I11" i="16"/>
  <c r="K10" i="16"/>
  <c r="Q10" i="26" l="1"/>
  <c r="O15" i="25"/>
  <c r="E24" i="28"/>
  <c r="Q24" i="26"/>
  <c r="AE15" i="24" l="1"/>
  <c r="AE15" i="25"/>
  <c r="O15" i="24"/>
  <c r="E10" i="28"/>
  <c r="C16" i="24"/>
  <c r="C18" i="24"/>
  <c r="C22" i="24"/>
  <c r="K13" i="25"/>
  <c r="C17" i="25"/>
  <c r="C23" i="25"/>
  <c r="E15" i="24"/>
  <c r="C21" i="24"/>
  <c r="C21" i="25"/>
  <c r="C22" i="25"/>
  <c r="C20" i="25"/>
  <c r="C15" i="25"/>
  <c r="C16" i="25"/>
  <c r="C19" i="25"/>
  <c r="C19" i="24"/>
  <c r="C20" i="24"/>
  <c r="C23" i="24"/>
  <c r="C24" i="25"/>
  <c r="C18" i="25"/>
  <c r="C15" i="24"/>
  <c r="C17" i="24"/>
  <c r="C24" i="24"/>
  <c r="C14" i="25"/>
  <c r="AI13" i="25" l="1"/>
  <c r="S13" i="24"/>
  <c r="K10" i="28"/>
  <c r="G24" i="28"/>
  <c r="G15" i="24"/>
  <c r="AO15" i="25"/>
  <c r="AM15" i="25"/>
  <c r="AG14" i="25"/>
  <c r="AE14" i="25"/>
  <c r="AC13" i="25"/>
  <c r="K13" i="24"/>
  <c r="C25" i="24"/>
  <c r="E15" i="25"/>
  <c r="Y15" i="25"/>
  <c r="W15" i="25"/>
  <c r="AG15" i="25"/>
  <c r="Q15" i="25"/>
  <c r="O14" i="25"/>
  <c r="E14" i="25"/>
  <c r="M13" i="25"/>
  <c r="Q14" i="25"/>
  <c r="K24" i="28"/>
  <c r="AM15" i="24"/>
  <c r="AO15" i="24"/>
  <c r="AO14" i="25"/>
  <c r="AM14" i="25"/>
  <c r="AK13" i="25"/>
  <c r="C25" i="25"/>
  <c r="C13" i="25" s="1"/>
  <c r="G10" i="28"/>
  <c r="Q10" i="27"/>
  <c r="C14" i="24"/>
  <c r="C13" i="24" s="1"/>
  <c r="AI13" i="24"/>
  <c r="Y14" i="25"/>
  <c r="W14" i="25"/>
  <c r="U13" i="25"/>
  <c r="Y15" i="24"/>
  <c r="W15" i="24"/>
  <c r="AA13" i="24"/>
  <c r="Q15" i="24"/>
  <c r="E14" i="24"/>
  <c r="O14" i="24"/>
  <c r="M13" i="24"/>
  <c r="Q14" i="24"/>
  <c r="S13" i="25"/>
  <c r="AG15" i="24"/>
  <c r="AG14" i="24"/>
  <c r="AE14" i="24"/>
  <c r="AC13" i="24"/>
  <c r="AA13" i="25"/>
  <c r="AM14" i="24"/>
  <c r="AK13" i="24"/>
  <c r="AO14" i="24"/>
  <c r="Q10" i="28"/>
  <c r="Q24" i="27"/>
  <c r="Y14" i="24"/>
  <c r="W14" i="24"/>
  <c r="U13" i="24"/>
  <c r="Q24" i="28"/>
  <c r="S10" i="28"/>
  <c r="M10" i="28"/>
  <c r="E13" i="24" l="1"/>
  <c r="I14" i="24"/>
  <c r="G14" i="24"/>
  <c r="T26" i="29"/>
  <c r="R26" i="29"/>
  <c r="G15" i="25"/>
  <c r="I15" i="25"/>
  <c r="S24" i="28"/>
  <c r="R24" i="30"/>
  <c r="T24" i="30"/>
  <c r="M24" i="28"/>
  <c r="T25" i="29"/>
  <c r="R25" i="29"/>
  <c r="T25" i="30"/>
  <c r="R25" i="30"/>
  <c r="I14" i="25"/>
  <c r="G14" i="25"/>
  <c r="E13" i="25"/>
  <c r="I15" i="24"/>
  <c r="R26" i="30"/>
  <c r="T26" i="30"/>
  <c r="R24" i="29"/>
  <c r="T24" i="29"/>
  <c r="T27" i="29"/>
  <c r="R27" i="29"/>
  <c r="R27" i="30"/>
  <c r="T27" i="30"/>
</calcChain>
</file>

<file path=xl/sharedStrings.xml><?xml version="1.0" encoding="utf-8"?>
<sst xmlns="http://schemas.openxmlformats.org/spreadsheetml/2006/main" count="2890" uniqueCount="1125">
  <si>
    <t>Nomenclatura Combinada - Descritivo dos Capítulos da NC</t>
  </si>
  <si>
    <t>DESCRITIVO DOS CAPÍTULOS DA NC</t>
  </si>
  <si>
    <t>NOMENCLATURA COMBINADA</t>
  </si>
  <si>
    <t>CAP.</t>
  </si>
  <si>
    <t>DESCRIÇÃO</t>
  </si>
  <si>
    <t>01</t>
  </si>
  <si>
    <t>ANIMAIS VIVOS</t>
  </si>
  <si>
    <t>PENAS E SUAS OBRAS; FLORES ARTIFI-</t>
  </si>
  <si>
    <t>02</t>
  </si>
  <si>
    <t>CARNES E MIUDEZAS, COMESTÍVEIS</t>
  </si>
  <si>
    <t>BASE DE AMIDOS; COLAS; ETC</t>
  </si>
  <si>
    <t>CIAIS; OBRAS DE CABELO</t>
  </si>
  <si>
    <t>03</t>
  </si>
  <si>
    <t>PEIXES, CRUSTÁCEOS E MOLUSCOS</t>
  </si>
  <si>
    <t>PÓLVORAS E EXPLOSIVOS; ARTIGOS DE</t>
  </si>
  <si>
    <t>OBRAS DE PEDRA, GESSO, CIMENTO,</t>
  </si>
  <si>
    <t>04</t>
  </si>
  <si>
    <t>LEITE, LACTICÍNIOS, OVOS DE AVES,</t>
  </si>
  <si>
    <t>PIROTECNIA; FÓSFOROS; ETC</t>
  </si>
  <si>
    <t>AMIANTO, MICA, ETC</t>
  </si>
  <si>
    <t>MEL NATURAL, ETC</t>
  </si>
  <si>
    <t>PRODUTOS PARA FOTOGRAFIA E CINEMA-</t>
  </si>
  <si>
    <t>PRODUTOS CERÂMICOS</t>
  </si>
  <si>
    <t>05</t>
  </si>
  <si>
    <t>PRODUTOS DE ORIGEM ANIMAL, NE</t>
  </si>
  <si>
    <t>TOGRAFIA</t>
  </si>
  <si>
    <t>VIDRO E SUAS OBRAS</t>
  </si>
  <si>
    <t>06</t>
  </si>
  <si>
    <t>PLANTAS VIVAS E PRODUTOS DE FLORI-</t>
  </si>
  <si>
    <t>PRODUTOS DIVER. DAS IND. QUÍMICAS</t>
  </si>
  <si>
    <t>PÉROLAS, PEDRAS E MET. PRECIOSOS,</t>
  </si>
  <si>
    <t>CULTURA</t>
  </si>
  <si>
    <t>PLÁSTICOS E SUAS OBRAS</t>
  </si>
  <si>
    <t>SUAS OBRAS; BIJUTARIAS; MOEDAS</t>
  </si>
  <si>
    <t>07</t>
  </si>
  <si>
    <t>PRODUTOS HORTÍCOLAS, PLANTAS, RA-</t>
  </si>
  <si>
    <t>BORRACHA E SUAS OBRAS</t>
  </si>
  <si>
    <t>FERRO FUNDIDO, FERRO E AÇO</t>
  </si>
  <si>
    <t>ÍZES E TUBÉRCULOS COMESTÍVEIS</t>
  </si>
  <si>
    <t>OBRAS DE FERRO FUNDIDO, FERRO OU</t>
  </si>
  <si>
    <t>08</t>
  </si>
  <si>
    <t>FRUTAS; CASCAS DE CITRINOS E DE</t>
  </si>
  <si>
    <t>E COUROS</t>
  </si>
  <si>
    <t>AÇO</t>
  </si>
  <si>
    <t>MELÕES</t>
  </si>
  <si>
    <t>OBRAS DE COURO, DE SELEIRO, DE VI-</t>
  </si>
  <si>
    <t>COBRE E SUAS OBRAS</t>
  </si>
  <si>
    <t>09</t>
  </si>
  <si>
    <t>CAFÉ, CHÁ, MATE E ESPECIARIAS</t>
  </si>
  <si>
    <t>AGEM, ETC; OBRAS DE TRIPA</t>
  </si>
  <si>
    <t>NÍQUEL E SUAS OBRAS</t>
  </si>
  <si>
    <t>CEREAIS</t>
  </si>
  <si>
    <t>PELES COM PELO E SUAS OBRAS; PELES</t>
  </si>
  <si>
    <t>ALUMÍNIO E SUAS OBRAS</t>
  </si>
  <si>
    <t>PRODUTOS DA INDUSTRIA DE MOAGEM;</t>
  </si>
  <si>
    <t>COM PELO, ARTIFICIAIS</t>
  </si>
  <si>
    <t>CHUMBO E SUAS OBRAS</t>
  </si>
  <si>
    <t>MALTE; AMIDOS E FÉCULAS, ETC</t>
  </si>
  <si>
    <t>MADEIRA E CARVÃO VEGETAL; OBRAS</t>
  </si>
  <si>
    <t>ZINCO E SUAS OBRAS</t>
  </si>
  <si>
    <t>SEMENTES E FRUTOS OLEAGINOSOS;</t>
  </si>
  <si>
    <t>DE MADEIRA</t>
  </si>
  <si>
    <t>ESTANHO E SUAS OBRAS</t>
  </si>
  <si>
    <t>GRÃOS, SEMENTES, ETC</t>
  </si>
  <si>
    <t>CORTIÇA E SUAS OBRAS</t>
  </si>
  <si>
    <t>OUTROS METAIS COMUNS E CERAMAIS,</t>
  </si>
  <si>
    <t>GOMAS, RESINAS E OUTROS SUCOS E</t>
  </si>
  <si>
    <t>OBRAS DE ESPARTARIA OU DE CESTARIA</t>
  </si>
  <si>
    <t>E SUAS OBRAS</t>
  </si>
  <si>
    <t>PASTAS DE MADEIRA, ETC; DESPERDÍ-</t>
  </si>
  <si>
    <t>FERRAMENTAS, CUTELARIAS, E SUAS</t>
  </si>
  <si>
    <t>MATÉRIAS PARA ENTRANÇAMENTO; PRO-</t>
  </si>
  <si>
    <t>CIOS DE PAPEL OU CARTÃO</t>
  </si>
  <si>
    <t>PARTES DE METAIS COMUNS</t>
  </si>
  <si>
    <t>DUTOS ORIGEM VEGETAL, NE</t>
  </si>
  <si>
    <t>PAPEL E CARTÃO, E SUAS OBRAS;</t>
  </si>
  <si>
    <t>OBRAS DIVERSAS DE METAIS COMUNS</t>
  </si>
  <si>
    <t>GORDURAS E ÓLEOS, ANIMAIS OU VE-</t>
  </si>
  <si>
    <t>OBRAS DE PASTA CELULOSE</t>
  </si>
  <si>
    <t>GETAIS, CERAS, ETC</t>
  </si>
  <si>
    <t>LIVROS, JORNAIS, PRODUTOS DAS IND.</t>
  </si>
  <si>
    <t>APARELHOS ETC, MECÂNICOS</t>
  </si>
  <si>
    <t>PREPARAÇÕES DE CARNES, PEIXES,</t>
  </si>
  <si>
    <t>GRÁFICAS; ETC</t>
  </si>
  <si>
    <t>MÁQUINAS, APARELHOS E MATERIAIS,</t>
  </si>
  <si>
    <t>CRUSTÁCEOS E MOLUSCOS</t>
  </si>
  <si>
    <t>SEDA</t>
  </si>
  <si>
    <t>AÇUCARES E PRODUTOS DE CONFEITARIA</t>
  </si>
  <si>
    <t>LÂ, PELOS FINOS OU GROSSEIROS;</t>
  </si>
  <si>
    <t>VEÍCULOS E MATERIAL PARA VIAS FÉR-</t>
  </si>
  <si>
    <t>CACAU E SUAS PREPARAÇÕES</t>
  </si>
  <si>
    <t>FIOS E TECIDOS DE CRINA</t>
  </si>
  <si>
    <t>REAS, OU SEMELHANTES, ETC</t>
  </si>
  <si>
    <t>PREPARAÇÕES A BASE DE CEREAIS,</t>
  </si>
  <si>
    <t>ALGODÃO</t>
  </si>
  <si>
    <t>AMIDOS, OU DE LEITE, ETC</t>
  </si>
  <si>
    <t>OUTRAS FIBRAS TÊXTEIS VEGETAIS;</t>
  </si>
  <si>
    <t>VEÍCULOS TERRESTRES</t>
  </si>
  <si>
    <t>PREPARAÇÕES DE PRODUTOS HORTÍCO-</t>
  </si>
  <si>
    <t>FIOS E TECIDOS, DE PAPEL</t>
  </si>
  <si>
    <t>AERONAVES E OUTROS APARELHOS AÉ-</t>
  </si>
  <si>
    <t>LAS, DE FRUTAS, ETC</t>
  </si>
  <si>
    <t>FILAMENTOS SINTÉTICOS OU ARTIFICI.</t>
  </si>
  <si>
    <t>REOS OU ESPACIAIS</t>
  </si>
  <si>
    <t>PREPARAÇÕES ALIMENTÍCIAS DIVERSAS</t>
  </si>
  <si>
    <t>FIBRAS SINTÉTICAS OU ARTIFICIAIS,</t>
  </si>
  <si>
    <t>EMBARCAÇÕES E ESTRUTU. FLUTUANTES</t>
  </si>
  <si>
    <t>BEBIDAS, LÍQUIDOS ALCOÓLICOS E</t>
  </si>
  <si>
    <t>DESCONTÍNUAS</t>
  </si>
  <si>
    <t>VINAGRES</t>
  </si>
  <si>
    <t>PASTAS (OUATES), FELTROS, ETC;</t>
  </si>
  <si>
    <t>CINEMA, MEDIDA, CONTROLE, ETC</t>
  </si>
  <si>
    <t>RESÍDUOS DAS IND. ALIMENTARES;</t>
  </si>
  <si>
    <t>ARTIGOS DE CORDOARIA, ETC</t>
  </si>
  <si>
    <t>RELÓGIOS E APARELHOS SEMELHANTES;</t>
  </si>
  <si>
    <t>ALIMENTOS PARA ANIMAIS</t>
  </si>
  <si>
    <t>TAPETES E OUTROS REVESTIMENTOS</t>
  </si>
  <si>
    <t>SUAS PARTES</t>
  </si>
  <si>
    <t>TABACO E SEUS SUCEDÂNEOS MANU-</t>
  </si>
  <si>
    <t>PARA PAVIMENTOS</t>
  </si>
  <si>
    <t>INSTRUMENTOS MUSICAIS, SUAS PARTES</t>
  </si>
  <si>
    <t>TECIDOS ESPECIAIS E TUFADOS; REN-</t>
  </si>
  <si>
    <t>E ACESSÓRIOS</t>
  </si>
  <si>
    <t>SAL; ENXOFRE; TERRAS E PEDRAS;</t>
  </si>
  <si>
    <t>DAS; TAPEÇARIAS; BORDADOS</t>
  </si>
  <si>
    <t>ARMAS E MUNIÇÕES, SUAS PARTES E</t>
  </si>
  <si>
    <t>GESSO CAL E CIMENTO</t>
  </si>
  <si>
    <t>TECIDOS IMPREGNADOS REVESTIDOS,</t>
  </si>
  <si>
    <t>ACESSÓRIOS</t>
  </si>
  <si>
    <t>MINÉRIOS, ESCÓRIAS E CINZAS</t>
  </si>
  <si>
    <t>ETC; ARTIGOS USOS TÉCNICOS</t>
  </si>
  <si>
    <t>MÓVEIS; MOBILIÁRIO MÉDICO-CIRÚRGI-</t>
  </si>
  <si>
    <t>COMBUSTÍVEIS E ÓLEOS MINERAIS;</t>
  </si>
  <si>
    <t>TECIDOS DE MALHA</t>
  </si>
  <si>
    <t>CO; ANÚNCIOS, CARTAZES</t>
  </si>
  <si>
    <t>MATÉRIAS BETUMINOSAS</t>
  </si>
  <si>
    <t>VESTUÁRIO E SEUS ACESSÓRIOS, DE</t>
  </si>
  <si>
    <t>BRINQUEDOS, JOGOS E ARTIGOS PARA</t>
  </si>
  <si>
    <t>PRODUTOS QUÍMICOS INORGÂNICOS, ETC</t>
  </si>
  <si>
    <t>MALHA</t>
  </si>
  <si>
    <t>DESPORTO</t>
  </si>
  <si>
    <t>PRODUTOS QUÍMICOS ORGÂNICOS</t>
  </si>
  <si>
    <t>VESTUÁRIO E SEUS ACESSÓRIOS,</t>
  </si>
  <si>
    <t>OBRAS DIVERSAS</t>
  </si>
  <si>
    <t>PRODUTOS FARMACÊUTICOS</t>
  </si>
  <si>
    <t>ADUBOS OU FERTILIZANTES</t>
  </si>
  <si>
    <t>OUTROS ARTEFACTOS TÊXTEIS, CALÇA-</t>
  </si>
  <si>
    <t>ANTIGUIDADES</t>
  </si>
  <si>
    <t>DO, CHAPÉUS; TRAPOS</t>
  </si>
  <si>
    <t>CONJUNTOS INDUSTRIAIS EXPORTADOS AO</t>
  </si>
  <si>
    <t>TINTAS E VERNIZES; ETC</t>
  </si>
  <si>
    <t>CALÇADO, POLAINAS E ARTEFACTOS</t>
  </si>
  <si>
    <t>ABRIGO DO REG. CEE 518/79</t>
  </si>
  <si>
    <t>ÓLEOS ESSENCIAIS E RESINÓIDES;</t>
  </si>
  <si>
    <t>CHAPÉUS E ARTEFACTOS DE USO SEME-</t>
  </si>
  <si>
    <t>MERCADO. REAGRUPADAS POR CAPÍTULOS</t>
  </si>
  <si>
    <t>PRODUTOS PERFUMARIA, ETC</t>
  </si>
  <si>
    <t>LHANTE, E SUAS PARTES</t>
  </si>
  <si>
    <t>SABÕES, CERAS, PRODUTOS DE CONSER-</t>
  </si>
  <si>
    <t>GUARDA-CHUVAS, SOMBRINHAS, BENGA-</t>
  </si>
  <si>
    <t>VAÇÃO E LIMPEZA, VELAS, ETC</t>
  </si>
  <si>
    <t>LAS, ETC, E SUAS PARTES</t>
  </si>
  <si>
    <t>ANO</t>
  </si>
  <si>
    <t>MÊS</t>
  </si>
  <si>
    <t>ALEMANHA</t>
  </si>
  <si>
    <t>AUSTRIA</t>
  </si>
  <si>
    <t>BELGICA</t>
  </si>
  <si>
    <t>BULGARIA</t>
  </si>
  <si>
    <t>CHIPRE</t>
  </si>
  <si>
    <t>DINAMARCA</t>
  </si>
  <si>
    <t>ESLOVAQUIA</t>
  </si>
  <si>
    <t>ESLOVENIA</t>
  </si>
  <si>
    <t>ESPANHA</t>
  </si>
  <si>
    <t>ESTONIA</t>
  </si>
  <si>
    <t>FINLANDIA</t>
  </si>
  <si>
    <t>FRANCA</t>
  </si>
  <si>
    <t>GRECIA</t>
  </si>
  <si>
    <t>HUNGRIA</t>
  </si>
  <si>
    <t>IRLANDA</t>
  </si>
  <si>
    <t>ITALIA</t>
  </si>
  <si>
    <t>LETONIA</t>
  </si>
  <si>
    <t>LITUANIA</t>
  </si>
  <si>
    <t>LUXEMBURGO</t>
  </si>
  <si>
    <t>MALTA</t>
  </si>
  <si>
    <t>PAISES BAIXOS</t>
  </si>
  <si>
    <t>POLONIA</t>
  </si>
  <si>
    <t>ROMENIA</t>
  </si>
  <si>
    <t>SUECIA</t>
  </si>
  <si>
    <t>DIVERSOS</t>
  </si>
  <si>
    <t>Voltar ao Indice</t>
  </si>
  <si>
    <t>21</t>
  </si>
  <si>
    <t>22</t>
  </si>
  <si>
    <t>31</t>
  </si>
  <si>
    <t>41</t>
  </si>
  <si>
    <t>42</t>
  </si>
  <si>
    <t>51</t>
  </si>
  <si>
    <t>53</t>
  </si>
  <si>
    <t>61</t>
  </si>
  <si>
    <t>62</t>
  </si>
  <si>
    <t>63</t>
  </si>
  <si>
    <t>CGCE</t>
  </si>
  <si>
    <t>PRODUTOS ALIMENTARES E BEBIDAS</t>
  </si>
  <si>
    <t>11</t>
  </si>
  <si>
    <t>PRODUTOS PRIMARIOS</t>
  </si>
  <si>
    <t>DESTINADOS PRINCIPALMENTE A INDUSTRIA</t>
  </si>
  <si>
    <t>PARTES, PECAS SEPARADAS E ACESSORIOS</t>
  </si>
  <si>
    <t>MATERIAL DE TRANSPORTE E ACESSORIOS</t>
  </si>
  <si>
    <t>12</t>
  </si>
  <si>
    <t>PRODUTOS TRANSFORMADOS</t>
  </si>
  <si>
    <t>AUTOMOVEIS PARA TRANSPORTE  DE PASSAGEIROS</t>
  </si>
  <si>
    <t>52</t>
  </si>
  <si>
    <t>OUTRO MATERIAL DE TRANSPORTE</t>
  </si>
  <si>
    <t>DESTINADO A INDUSTRIA</t>
  </si>
  <si>
    <t>NAO DESTINADO A INDUSTRIA</t>
  </si>
  <si>
    <t>BENS DE CONSUMO NE NOUTRA CATEGORIA</t>
  </si>
  <si>
    <t>COMBUSTIVEIS E LUBRIFICANTES</t>
  </si>
  <si>
    <t>BENS DE CONSUMO DURADOUROS</t>
  </si>
  <si>
    <t>BENS DE CONSUMO SEMI-DURADOUROS</t>
  </si>
  <si>
    <t>32</t>
  </si>
  <si>
    <t>BENS DE CONSUMO NAO DURADOUROS</t>
  </si>
  <si>
    <t>CARBURANTES PARA MOTORES</t>
  </si>
  <si>
    <t>BENS NE NOUTRA CATEGORIA</t>
  </si>
  <si>
    <t>OUTROS PRODUTOS TRANSFORMADOS</t>
  </si>
  <si>
    <t>10</t>
  </si>
  <si>
    <t>13</t>
  </si>
  <si>
    <t>14</t>
  </si>
  <si>
    <t>15</t>
  </si>
  <si>
    <t>16</t>
  </si>
  <si>
    <t>17</t>
  </si>
  <si>
    <t>18</t>
  </si>
  <si>
    <t>19</t>
  </si>
  <si>
    <t>20</t>
  </si>
  <si>
    <t>23</t>
  </si>
  <si>
    <t>24</t>
  </si>
  <si>
    <t>25</t>
  </si>
  <si>
    <t>26</t>
  </si>
  <si>
    <t>27</t>
  </si>
  <si>
    <t>28</t>
  </si>
  <si>
    <t>29</t>
  </si>
  <si>
    <t>30</t>
  </si>
  <si>
    <t>33</t>
  </si>
  <si>
    <t>34</t>
  </si>
  <si>
    <t>35</t>
  </si>
  <si>
    <t>36</t>
  </si>
  <si>
    <t>37</t>
  </si>
  <si>
    <t>38</t>
  </si>
  <si>
    <t>39</t>
  </si>
  <si>
    <t>40</t>
  </si>
  <si>
    <t>43</t>
  </si>
  <si>
    <t>44</t>
  </si>
  <si>
    <t>45</t>
  </si>
  <si>
    <t>46</t>
  </si>
  <si>
    <t>47</t>
  </si>
  <si>
    <t>48</t>
  </si>
  <si>
    <t>49</t>
  </si>
  <si>
    <t>50</t>
  </si>
  <si>
    <t>54</t>
  </si>
  <si>
    <t>55</t>
  </si>
  <si>
    <t>56</t>
  </si>
  <si>
    <t>57</t>
  </si>
  <si>
    <t>58</t>
  </si>
  <si>
    <t>59</t>
  </si>
  <si>
    <t>60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</si>
  <si>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</si>
  <si>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</si>
  <si>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</si>
  <si>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</si>
  <si>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</si>
  <si>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</si>
  <si>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</si>
  <si>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</si>
  <si>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</si>
  <si>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</si>
  <si>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</si>
  <si>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</si>
  <si>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</si>
  <si>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</si>
  <si>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</si>
  <si>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</si>
  <si>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</si>
  <si>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</si>
  <si>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</si>
  <si>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</si>
  <si>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</si>
  <si>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</si>
  <si>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</si>
  <si>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</si>
  <si>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</si>
  <si>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</si>
  <si>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</si>
  <si>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</si>
  <si>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</si>
  <si>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</si>
  <si>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</si>
  <si>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</si>
  <si>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%</t>
  </si>
  <si>
    <t>TOTAL</t>
  </si>
  <si>
    <t>1 – AGRÍCOLAS</t>
  </si>
  <si>
    <t>2 – ALIMENTARES</t>
  </si>
  <si>
    <t>3 – COMBUSTÍVEIS MINERAIS</t>
  </si>
  <si>
    <t>4 – QUÍMICOS</t>
  </si>
  <si>
    <t>9 – MATÉRIAS TÊXTEIS</t>
  </si>
  <si>
    <t>10 – VESTUÁRIO</t>
  </si>
  <si>
    <t>11 – CALÇADO</t>
  </si>
  <si>
    <t>13 – METAIS COMUNS</t>
  </si>
  <si>
    <t>17 – OUTROS PRODUTOS</t>
  </si>
  <si>
    <t>ZONAS ECONÓMICAS E PAÍSES OU TERRITÓRIOS ESTATÍSTICOS</t>
  </si>
  <si>
    <t>GRUPOS DE PRODUTOS</t>
  </si>
  <si>
    <t>DESTINADOS PRINCIPALMENTE AO CONSUMO DOS PARTICULARES</t>
  </si>
  <si>
    <t>FORNECIMENTOS INDUSTRIAIS NE NOUTRA CATEGORIA</t>
  </si>
  <si>
    <t>MAQUINAS, OUTROS BENS DE CAPITAL E SEUS ACESSORIOS *</t>
  </si>
  <si>
    <t>EXTRATOS, VEGETAIS</t>
  </si>
  <si>
    <t>MATÉRIAS ALBUMINOIDES; PRODUTOS A</t>
  </si>
  <si>
    <t>PELES, EXCETO AS PELES COM PELO,</t>
  </si>
  <si>
    <t>FATURADOS</t>
  </si>
  <si>
    <t>REATORES NUCLEARES, MÁQUINAS,</t>
  </si>
  <si>
    <t>ELÉTRICOS</t>
  </si>
  <si>
    <t>AUTOMÓVEIS, TRATORES E OUTROS</t>
  </si>
  <si>
    <t>APARELHOS DE ÓTICA, FOTOGRAFIA,</t>
  </si>
  <si>
    <t>EXCETO DE MALHA</t>
  </si>
  <si>
    <t>EXTRATOS TANANTES E TINTORIAIS;</t>
  </si>
  <si>
    <t>OBJETOS DE ARTE, DE COLEÇÃO OU</t>
  </si>
  <si>
    <t>MAQUINAS E  OUTROS BENS DE CAPITAL (EXCETO O MAT.TRANSPORTE)</t>
  </si>
  <si>
    <t>Nota: A nomenclatura CGCE não inclui os produtos 71082000 – “Ouro para uso monetário” e 71189000 - “Moedas, incluídas as moedas com curso legal (exceto medalhas, moedas montadas em objetos de adorno pessoal, moedas com caráter de objetos de coleção, com valor numismático, desperdícios e resíduos)”. O somatório das várias categorias da CGCE pode não corresponder ao total do comércio, por questões de confidencialidade.</t>
  </si>
  <si>
    <t>* (EXCETO  O MATERIAL DE TRANSPORTE)</t>
  </si>
  <si>
    <t>16 – ÓTICA E PRECISÃO</t>
  </si>
  <si>
    <t xml:space="preserve">  JANEIRO</t>
  </si>
  <si>
    <t xml:space="preserve">  FEVEREIRO</t>
  </si>
  <si>
    <t xml:space="preserve">  MARÇO</t>
  </si>
  <si>
    <t xml:space="preserve">  ABRIL</t>
  </si>
  <si>
    <t xml:space="preserve">  MAIO</t>
  </si>
  <si>
    <t xml:space="preserve">  JUNHO</t>
  </si>
  <si>
    <t xml:space="preserve">  JULHO</t>
  </si>
  <si>
    <t xml:space="preserve">  AGOSTO</t>
  </si>
  <si>
    <t xml:space="preserve">  SETEMBRO</t>
  </si>
  <si>
    <t xml:space="preserve">  OUTUBRO</t>
  </si>
  <si>
    <t xml:space="preserve">  NOVEMBRO</t>
  </si>
  <si>
    <t xml:space="preserve">  DEZEMBRO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</si>
  <si>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</si>
  <si>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</si>
  <si>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</si>
  <si>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</si>
  <si>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</si>
  <si>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</si>
  <si>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</si>
  <si>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</si>
  <si>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</si>
  <si>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</si>
  <si>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</si>
  <si>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</si>
  <si>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IMPORTAÇÕES - COMÉRCIO INTERNACIONAL POR CGCE</t>
  </si>
  <si>
    <t>EXPORTAÇÕES - COMÉRCIO INTERNACIONAL POR CGCE</t>
  </si>
  <si>
    <t>CROÁCIA</t>
  </si>
  <si>
    <t xml:space="preserve">        </t>
  </si>
  <si>
    <t>SEM COMBUST. E LUBRIFICANTES</t>
  </si>
  <si>
    <t>RESULTADOS MENSAIS - IMPORTAÇÕES</t>
  </si>
  <si>
    <t>RESULTADOS MENSAIS - EXPORTAÇÕES</t>
  </si>
  <si>
    <t>5 – PLÁSTICOS E BORRACHAS</t>
  </si>
  <si>
    <t>6 – PELES E COUROS</t>
  </si>
  <si>
    <t>7 – MADEIRA E CORTIÇA</t>
  </si>
  <si>
    <t>8 – PASTAS CELULÓSICAS E PAPEL</t>
  </si>
  <si>
    <t>12 – MINERAIS E MINÉRIOS</t>
  </si>
  <si>
    <t>14 – MÁQUINAS E APARELHOS</t>
  </si>
  <si>
    <t>15 – VEÍCULOS E OUTRO MATERIAL DE TRANSPORTE (1)</t>
  </si>
  <si>
    <t>(1) - Veículos e material para vias férreas, automóveis, tratores, aeronaves e embarcações</t>
  </si>
  <si>
    <t>ES</t>
  </si>
  <si>
    <t>DE</t>
  </si>
  <si>
    <t>FR</t>
  </si>
  <si>
    <t>IT</t>
  </si>
  <si>
    <t>NL</t>
  </si>
  <si>
    <t>CN</t>
  </si>
  <si>
    <t>BE</t>
  </si>
  <si>
    <t>GB</t>
  </si>
  <si>
    <t>US</t>
  </si>
  <si>
    <t>Q014_SAI_CAP - EXPORTAÇÕES - COMÉRCIO INTERNACIONAL POR CAPÍTULOS DA NC</t>
  </si>
  <si>
    <t>Q013_ENT_CAP - IMPORTAÇÕES - COMÉRCIO INTERNACIONAL POR CAPÍTULOS DA NC</t>
  </si>
  <si>
    <t>Q012_SAI_CGCE - EXPORTAÇÕES - COMÉRCIO INTERNACIONAL POR CGCE</t>
  </si>
  <si>
    <t>Q011_ENT_CGCE - IMPORTAÇÕES - COMÉRCIO INTERNACIONAL POR CGCE</t>
  </si>
  <si>
    <t>Q009_SAI_PAISES - EXPORTAÇÕES COMÉRCIO INTERNACIONAL POR PAÍSES</t>
  </si>
  <si>
    <t>Q007_ENT_PAISES - IMPORTAÇÕES COMÉRCIO INTERNACIONAL POR PAÍSES</t>
  </si>
  <si>
    <t>Q006_SALDO - SALDO DA BALANÇA COMERCIAL COM E SEM COMBUSTÍVEIS</t>
  </si>
  <si>
    <t>Q005_EXP_RESULT_MES - EXPORTAÇÕES COMÉRCIO INTERNACIONAL POR MÊS COM E SEM COMBUSTÍVEIS</t>
  </si>
  <si>
    <t>Q008_IMP_PRINC_PAISES - IMPORTAÇÕES COMÉRCIO INTERNACIONAL POR PRINCIPAIS PAÍSES E ZONAS ECONÓMICAS</t>
  </si>
  <si>
    <t>Q010_EXP_PRINC_PAISES - EXPORTAÇÕES COMÉRCIO INTERNACIONAL POR PRINCIPAIS PAÍSES E ZONAS ECONÓMICAS</t>
  </si>
  <si>
    <t>Q004_SAI_MES - EXPORTAÇÕES COMÉRCIO INTERNACIONAL POR MÊS</t>
  </si>
  <si>
    <t>Comércio Internacional de Bens</t>
  </si>
  <si>
    <t>Índice</t>
  </si>
  <si>
    <t>Q001_RESUL_GLOBAIS - RESULTADOS GLOBAIS</t>
  </si>
  <si>
    <t>Q002_ENT_MES - IMPORTAÇÕES COMÉRCIO INTERNACIONAL POR MÊS</t>
  </si>
  <si>
    <t>Q003_IMP_RESULT_MES - IMPORTAÇÕES COMÉRCIO INTERNACIONAL POR MÊS COM E SEM COMBUSTÍVEIS</t>
  </si>
  <si>
    <t>Q015_IMP_EXP_GRP_PROD - IMPORTAÇÕES E EXPORTAÇÕES DO COMÉRCIO INTERNACIONAL POR GRUPOS DE PRODUTOS</t>
  </si>
  <si>
    <t>Q016_ZN_ECON - REPARTIÇÃO POR ZONAS ECONÓMICAS E PAÍSES DO COMÉRCIO INTERNACIONAL - TOTAL DO PAÍS</t>
  </si>
  <si>
    <t>International Trade of Goods</t>
  </si>
  <si>
    <t>Contents</t>
  </si>
  <si>
    <t>Q001_GLOBAL_DATA - GLOBAL DATA</t>
  </si>
  <si>
    <t>Q002_IMP_MONTH - IMPORTS INTERNATIONAL DATA BY MONTHS</t>
  </si>
  <si>
    <t>Q003_IMP_MONTH_DATA - IMPORTS INTERNATIONAL DATA BY MONTHS WITH AND WITHOUT FUELS AND LUBRICANTS</t>
  </si>
  <si>
    <t>Q004_EXP_MONTH - EXPORTS INTERNATIONAL DATA BY MONTHS</t>
  </si>
  <si>
    <t>Q005_EXP_MONTH_DATA - EXPORTS INTERNATIONAL DATA BY MONTHS WITH AND WITHOUT FUELS AND LUBRICANTS</t>
  </si>
  <si>
    <t>Q006_TRADE_BALANCE - TRADE BALANCE WITH AND WITHOUT FUELS AND LUBRICANTS</t>
  </si>
  <si>
    <t>Q007_IMP_COUNTRY - IMPORTS INTERNATIONAL TRADE BY COUNTRIES</t>
  </si>
  <si>
    <t>Q008_IMP_MAIN_PARTNERS - IMPORTS INTERNATIONAL TRADE BY MAIN COUNTRIES AND ECONOMIC ZONES</t>
  </si>
  <si>
    <t>Q009_EXP_COUNTRY - EXPORTS INTERNATIONAL TRADE BY COUNTRIES</t>
  </si>
  <si>
    <t>Q010_EXP_MAIN_PARTNERS - EXPORTS INTERNATIONAL TRADE BY MAIN COUNTRIES AND ECONOMIC ZONES</t>
  </si>
  <si>
    <t>Q011_IMP_BEC - IMPORTS - INTERNATIONAL TRADE BY BEC</t>
  </si>
  <si>
    <t>Q012_EXP_BEC - EXPORTS - INTERNATIONAL TRADE BY BEC</t>
  </si>
  <si>
    <t>Q013_IMP_CHAP - IMPORTS - INTERNATIONAL TRADE BY CHAPTERS OF CN</t>
  </si>
  <si>
    <t>Q014_EXP_CHAP - EXPORTS - INTERNATIONAL TRADE BY CHAPTERS OF CN</t>
  </si>
  <si>
    <t>Q015_IMP_EXP_GRP_PROD - IMPORTS AND EXPORTS OF INTERNATIONAL TRADE BY PRODUCT GROUPS</t>
  </si>
  <si>
    <t>Q016_ZN_ECON - BREAKDOWN BY ECONOMIC ZONES AND COUNTRIES OF INTERNATIONAL TRADE - TOTAL COUNTRY</t>
  </si>
  <si>
    <t>Combined Nomenclature - CN Chapter descriptive</t>
  </si>
  <si>
    <t>CN CHAPTERS DESCRIPTIVE</t>
  </si>
  <si>
    <t>COMBINED NOMENCLATURE</t>
  </si>
  <si>
    <t>CHAP.</t>
  </si>
  <si>
    <t>DESCRIPTION</t>
  </si>
  <si>
    <t>LIVE ANIMALS</t>
  </si>
  <si>
    <t>ALBUMINOIDAL SUBSTANCES; MODIFIED STARCHES; GLUES; ENZYMES</t>
  </si>
  <si>
    <t>CERAMIC PRODUCTS</t>
  </si>
  <si>
    <t>MEAT AND EDIBLE MEAT OFFAL</t>
  </si>
  <si>
    <t>EXPLOSIVES; PYROTECHNIC PRODUCTS; MATCHES; PYROPHORIC ALLOYS; CERTAIN COMBUSTIBLE PREPARATIONS</t>
  </si>
  <si>
    <t>GLASS AND GLASSWARE</t>
  </si>
  <si>
    <t>FISH AND CRUSTACEANS, MOLLUSCS AND OTHER AQUATIC INVERTEBRATES</t>
  </si>
  <si>
    <t>PHOTOGRAPHIC OR CINEMATOGRAPHIC GOODS</t>
  </si>
  <si>
    <t>NATURAL OR CULTURED PEARLS, PRECIOUS OR SEMI-PRECIOUS STONES, PRECIOUS METALS, METALS CLAD WITH PRECIOUS METAL, AND ARTICLES THEREOF; IMITATION JEWELLERY; COIN</t>
  </si>
  <si>
    <t xml:space="preserve"> </t>
  </si>
  <si>
    <t>DAIRY PRODUCE; BIRDS'' EGGS; NATURAL HONEY; EDIBLE PRODUCTS OF ANIMAL ORIGIN, NOT ELSEWHERE SPECIFIED OR INCLUDED</t>
  </si>
  <si>
    <t>MISCELLANEOUS CHEMICAL PRODUCTS</t>
  </si>
  <si>
    <t>IRON AND STEEL</t>
  </si>
  <si>
    <t>PRODUCTS OF ANIMAL ORIGIN, NOT ELSEWHERE SPECIFIED OR INCLUDED</t>
  </si>
  <si>
    <t>PLASTICS AND ARTICLES THEREOF</t>
  </si>
  <si>
    <t>ARTICLES OF IRON OR STEEL</t>
  </si>
  <si>
    <t>LIVE TREES AND OTHER PLANTS; BULBS, ROOTS AND THE LIKE; CUT FLOWERS AND ORNAMENTAL FOLIAGE</t>
  </si>
  <si>
    <t>RUBBER AND ARTICLES THEREOF</t>
  </si>
  <si>
    <t>COPPER AND ARTICLES THEREOF</t>
  </si>
  <si>
    <t>EDIBLE VEGETABLES AND CERTAIN ROOTS AND TUBERS</t>
  </si>
  <si>
    <t>RAW HIDES AND SKINS (OTHER THAN FURSKINS) AND LEATHER</t>
  </si>
  <si>
    <t>NICKEL AND ARTICLES THEREOF</t>
  </si>
  <si>
    <t>EDIBLE FRUIT AND NUTS; PEEL OF CITRUS FRUIT OR MELONS</t>
  </si>
  <si>
    <t>ARTICLES OF LEATHER; SADDLERY AND HARNESS; TRAVEL GOODS, HANDBAGS AND SIMILAR CONTAINERS; ARTICLES OF ANIMAL GUT (OTHER THAN SILKWORM GUT)</t>
  </si>
  <si>
    <t>ALUMINIUM AND ARTICLES THEREOF</t>
  </si>
  <si>
    <t>COFFEE, TEA, MATÉ AND SPICES</t>
  </si>
  <si>
    <t>FURSKINS AND ARTIFICIAL FUR; MANUFACTURES THEREOF</t>
  </si>
  <si>
    <t>LEAD AND ARTICLES THEREOF</t>
  </si>
  <si>
    <t>CEREALS</t>
  </si>
  <si>
    <t>WOOD AND ARTICLES OF WOOD; WOOD CHARCOAL</t>
  </si>
  <si>
    <t>ZINC AND ARTICLES THEREOF</t>
  </si>
  <si>
    <t>PRODUCTS OF THE MILLING INDUSTRY; MALT; STARCHES; INULIN; WHEAT GLUTEN</t>
  </si>
  <si>
    <t>CORK AND ARTICLES OF CORK</t>
  </si>
  <si>
    <t>TIN AND ARTICLES THEREOF</t>
  </si>
  <si>
    <t>OIL SEEDS AND OLEAGINOUS FRUITS; MISCELLANEOUS GRAINS, SEEDS AND FRUIT; INDUSTRIAL OR MEDICINAL PLANTS; STRAW AND FODDER</t>
  </si>
  <si>
    <t>MANUFACTURES OF STRAW, OF ESPARTO OR OF OTHER PLAITING MATERIALS; BASKETWARE AND WICKERWORK</t>
  </si>
  <si>
    <t>OTHER BASE METALS; CERMETS; ARTICLES THEREOF</t>
  </si>
  <si>
    <t>LAC; GUMS, RESINS AND OTHER VEGETABLE SAPS AND EXTRACTS</t>
  </si>
  <si>
    <t>PULP OF WOOD OR OF OTHER FIBROUS CELLULOSIC MATERIAL; RECOVERED (WASTE AND SCRAP) PAPER OR PAPERBOARD</t>
  </si>
  <si>
    <t>TOOLS, IMPLEMENTS, CUTLERY, SPOONS AND FORKS, OF BASE METAL; PARTS THEREOF OF BASE METAL</t>
  </si>
  <si>
    <t>VEGETABLE PLAITING MATERIALS; VEGETABLE PRODUCTS NOT ELSEWHERE SPECIFIED OR INCLUDED</t>
  </si>
  <si>
    <t>PAPER AND PAPERBOARD; ARTICLES OF PAPER PULP, OF PAPER OR OF PAPERBOARD</t>
  </si>
  <si>
    <t>MISCELLANEOUS ARTICLES OF BASE METAL</t>
  </si>
  <si>
    <t>ANIMAL OR VEGETABLE FATS AND OILS AND THEIR CLEAVAGE PRODUCTS; PREPARED EDIBLE FATS; ANIMAL OR VEGETABLE WAXES</t>
  </si>
  <si>
    <t>PRINTED BOOKS, NEWSPAPERS, PICTURES AND OTHER PRODUCTS OF THE PRINTING INDUSTRY; MANUSCRIPTS, TYPESCRIPTS AND PLANS</t>
  </si>
  <si>
    <t>NUCLEAR REACTORS, BOILERS, MACHINERY AND MECHANICAL APPLIANCES; PARTS THEREOF</t>
  </si>
  <si>
    <t>PREPARATIONS OF MEAT, OF FISH OR OF CRUSTACEANS, MOLLUSCS OR OTHER AQUATIC INVERTEBRATES</t>
  </si>
  <si>
    <t>SILK</t>
  </si>
  <si>
    <t>ELECTRICAL MACHINERY AND EQUIPMENT AND PARTS THEREOF; SOUND RECORDERS AND REPRODUCERS, TELEVISION IMAGE AND SOUND RECORDERS AND REPRODUCERS, AND PARTS AND ACCESSORIES OF SUCH ARTICLES</t>
  </si>
  <si>
    <t>SUGARS AND SUGAR CONFECTIONERY</t>
  </si>
  <si>
    <t>WOOL, FINE OR COARSE ANIMAL HAIR; HORSEHAIR YARN AND WOVEN FABRIC</t>
  </si>
  <si>
    <t>RAILWAY OR TRAMWAY LOCOMOTIVES, ROLLING STOCK AND PARTS THEREOF; RAILWAY OR TRAMWAY TRACK FIXTURES AND FITTINGS AND PARTS THEREOF; MECHANICAL (INCLUDING ELECTROMECHANICAL) TRAFFIC SIGNALLING EQUIPMENT OF ALL KINDS</t>
  </si>
  <si>
    <t>COCOA AND COCOA PREPARATIONS</t>
  </si>
  <si>
    <t>COTTON</t>
  </si>
  <si>
    <t>VEHICLES OTHER THAN RAILWAY OR TRAMWAY ROLLING STOCK, AND PARTS AND ACCESSORIES THEREOF</t>
  </si>
  <si>
    <t>PREPARATIONS OF CEREALS, FLOUR, STARCH OR MILK; PASTRYCOOKS'' PRODUCTS</t>
  </si>
  <si>
    <t>OTHER VEGETABLE TEXTILE FIBRES; PAPER YARN AND WOVEN FABRICS OF PAPER YARN</t>
  </si>
  <si>
    <t>AIRCRAFT, SPACECRAFT, AND PARTS THEREOF</t>
  </si>
  <si>
    <t>PREPARATIONS OF VEGETABLES, FRUIT, NUTS OR OTHER PARTS OF PLANTS</t>
  </si>
  <si>
    <t>MAN-MADE FILAMENTS; STRIP AND THE LIKE OF MAN-MADE TEXTILE MATERIALS</t>
  </si>
  <si>
    <t>SHIPS, BOATS AND FLOATING STRUCTURES</t>
  </si>
  <si>
    <t>MISCELLANEOUS EDIBLE PREPARATIONS</t>
  </si>
  <si>
    <t>MAN-MADE STAPLE FIBRES</t>
  </si>
  <si>
    <t>OPTICAL, PHOTOGRAPHIC, CINEMATOGRAPHIC, MEASURING, CHECKING, PRECISION, MEDICAL OR SURGICAL INSTRUMENTS AND APPARATUS; PARTS AND ACCESSORIES THEREOF</t>
  </si>
  <si>
    <t>BEVERAGES, SPIRITS AND VINEGAR</t>
  </si>
  <si>
    <t>WADDING, FELT AND NONWOVENS; SPECIAL YARNS; TWINE, CORDAGE, ROPES AND CABLES AND ARTICLES THEREOF</t>
  </si>
  <si>
    <t>CLOCKS AND WATCHES AND PARTS THEREOF</t>
  </si>
  <si>
    <t>RESIDUES AND WASTE FROM THE FOOD INDUSTRIES; PREPARED ANIMAL FODDER</t>
  </si>
  <si>
    <t>CARPETS AND OTHER TEXTILE FLOOR COVERINGS</t>
  </si>
  <si>
    <t>MUSICAL INSTRUMENTS; PARTS AND ACCESSORIES OF SUCH ARTICLES</t>
  </si>
  <si>
    <t>TOBACCO AND MANUFACTURED TOBACCO SUBSTITUTES</t>
  </si>
  <si>
    <t>SPECIAL WOVEN FABRICS; TUFTED TEXTILE FABRICS; LACE; TAPESTRIES; TRIMMINGS; EMBROIDERY</t>
  </si>
  <si>
    <t>ARMS AND AMMUNITION; PARTS AND ACCESSORIES THEREOF</t>
  </si>
  <si>
    <t>SALT; SULPHUR; EARTHS AND STONE; PLASTERING MATERIALS, LIME AND CEMENT</t>
  </si>
  <si>
    <t>IMPREGNATED, COATED, COVERED OR LAMINATED TEXTILE FABRICS; TEXTILE ARTICLES OF A KIND SUITABLE FOR INDUSTRIAL USE</t>
  </si>
  <si>
    <t>FURNITURE; BEDDING, MATTRESSES, MATTRESS SUPPORTS, CUSHIONS AND SIMILAR STUFFED FURNISHINGS; LAMPS AND LIGHTING FITTINGS, NOT ELSEWHERE SPECIFIED OR INCLUDED; ILLUMINATED SIGNS, ILLUMINATED NAMEPLATES AND THE LIKE; PREFABRICATED BUILDINGS</t>
  </si>
  <si>
    <t>ORES, SLAG AND ASH</t>
  </si>
  <si>
    <t>KNITTED OR CROCHETED FABRICS</t>
  </si>
  <si>
    <t>TOYS, GAMES AND SPORTS REQUISITES; PARTS AND ACCESSORIES THEREOF</t>
  </si>
  <si>
    <t>MINERAL FUELS, MINERAL OILS AND PRODUCTS OF THEIR DISTILLATION; BITUMINOUS SUBSTANCES; MINERAL WAXES</t>
  </si>
  <si>
    <t>ARTICLES OF APPAREL AND CLOTHING ACCESSORIES, KNITTED OR CROCHETED</t>
  </si>
  <si>
    <t>MISCELLANEOUS MANUFACTURED ARTICLES</t>
  </si>
  <si>
    <t>INORGANIC CHEMICALS; ORGANIC OR INORGANIC COMPOUNDS OF PRECIOUS METALS, OF RARE-EARTH METALS, OF RADIOACTIVE ELEMENTS OR OF ISOTOPES</t>
  </si>
  <si>
    <t>ARTICLES OF APPAREL AND CLOTHING ACCESSORIES, NOT KNITTED OR CROCHETED</t>
  </si>
  <si>
    <t>WORKS OF ART, COLLECTORS PIECES AND ANTIQUES</t>
  </si>
  <si>
    <t>ORGANIC CHEMICALS</t>
  </si>
  <si>
    <t>OTHER MADE-UP TEXTILE ARTICLES; SETS; WORN CLOTHING AND WORN TEXTILE ARTICLES; RAGS</t>
  </si>
  <si>
    <t>COMPLETE INDUSTRIAL PLANT</t>
  </si>
  <si>
    <t>PHARMACEUTICAL PRODUCTS</t>
  </si>
  <si>
    <t>FOOTWEAR, GAITERS AND THE LIKE; PARTS OF SUCH ARTICLES</t>
  </si>
  <si>
    <t>FERTILISERS</t>
  </si>
  <si>
    <t>HEADGEAR AND PARTS THEREOF</t>
  </si>
  <si>
    <t>TANNING OR DYEING EXTRACTS; TANNINS AND THEIR DERIVATIVES; DYES, PIGMENTS AND OTHER COLOURING MATTER; PAINTS AND VARNISHES; PUTTY AND OTHER MASTICS; INKS</t>
  </si>
  <si>
    <t>UMBRELLAS, SUN UMBRELLAS, WALKING STICKS, SEAT-STICKS, WHIPS, RIDING-CROPS AND PARTS THEREOF</t>
  </si>
  <si>
    <t>ESSENTIAL OILS AND RESINOIDS; PERFUMERY, COSMETIC OR TOILET PREPARATIONS</t>
  </si>
  <si>
    <t>PREPARED FEATHERS AND DOWN AND ARTICLES MADE OF FEATHERS OR OF DOWN; ARTIFICIAL FLOWERS; ARTICLES OF HUMAN HAIR</t>
  </si>
  <si>
    <t>ARTICLES OF STONE, PLASTER, CEMENT, ASBESTOS, MICA OR SIMILAR MATERIALS</t>
  </si>
  <si>
    <t>Return to Contents</t>
  </si>
  <si>
    <t>Note: The classification by Broad Economic Categories (BEC) does not include goods classified as 71082000 – “Monetary gold” and 71189000 – “Coin of legal tender”. The sum of the various categories of the BEC may not always correspond to the total of trade due to confidentiality treatment.</t>
  </si>
  <si>
    <t>INTERNACIONAL / INTERNATIONAL</t>
  </si>
  <si>
    <t>Exportações / Exports (FOB)</t>
  </si>
  <si>
    <t>Saldo / Trade Balance</t>
  </si>
  <si>
    <t>Taxa de cobertura / Coverage rate (%)</t>
  </si>
  <si>
    <t>Importações / Imports (CIF)</t>
  </si>
  <si>
    <t>MONTH</t>
  </si>
  <si>
    <t xml:space="preserve">  JANUARY</t>
  </si>
  <si>
    <t xml:space="preserve">  FEBRUARY</t>
  </si>
  <si>
    <t xml:space="preserve">  MARCH</t>
  </si>
  <si>
    <t xml:space="preserve">  APRIL</t>
  </si>
  <si>
    <t xml:space="preserve">  MAY</t>
  </si>
  <si>
    <t xml:space="preserve">  JUNE</t>
  </si>
  <si>
    <t xml:space="preserve">  JULY</t>
  </si>
  <si>
    <t xml:space="preserve">  AUGUST</t>
  </si>
  <si>
    <t xml:space="preserve">  SEPTEMBER</t>
  </si>
  <si>
    <t xml:space="preserve">  OCTOBER</t>
  </si>
  <si>
    <t xml:space="preserve">  NOVEMBER</t>
  </si>
  <si>
    <t xml:space="preserve">  DECEMBER</t>
  </si>
  <si>
    <t>YEAR</t>
  </si>
  <si>
    <t>MONTHLY DATA - IMPORTS</t>
  </si>
  <si>
    <t>MONTHLY DATA - EXPORTS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</si>
  <si>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</si>
  <si>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</si>
  <si>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</si>
  <si>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</si>
  <si>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</si>
  <si>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</si>
  <si>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</si>
  <si>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</si>
  <si>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</si>
  <si>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</si>
  <si>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</si>
  <si>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</si>
  <si>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IRELAND</t>
  </si>
  <si>
    <t>ITALY</t>
  </si>
  <si>
    <t>LATVIA</t>
  </si>
  <si>
    <t>LITHUANIA</t>
  </si>
  <si>
    <t>LUXEMBOURG</t>
  </si>
  <si>
    <t>NETHERLANDS</t>
  </si>
  <si>
    <t>POLAND</t>
  </si>
  <si>
    <t>ROMANIA</t>
  </si>
  <si>
    <t>SWEDEN</t>
  </si>
  <si>
    <t>DIVERSES</t>
  </si>
  <si>
    <t>GERMANY</t>
  </si>
  <si>
    <t>BELGIUM</t>
  </si>
  <si>
    <t>CYPRUS</t>
  </si>
  <si>
    <t>CROATIA</t>
  </si>
  <si>
    <t>DENMARK</t>
  </si>
  <si>
    <t>SLOVAKIA</t>
  </si>
  <si>
    <t>SLOVENIA</t>
  </si>
  <si>
    <t>SPAIN</t>
  </si>
  <si>
    <t>FINLAND</t>
  </si>
  <si>
    <t>FRANCE</t>
  </si>
  <si>
    <t>GREECE</t>
  </si>
  <si>
    <t>HUNGARY</t>
  </si>
  <si>
    <t>IMPORTS - INTERNATIONAL TRADE BY BEC</t>
  </si>
  <si>
    <t>BEC</t>
  </si>
  <si>
    <t>FOOD AND BEVERAGES</t>
  </si>
  <si>
    <t>PRIMARY</t>
  </si>
  <si>
    <t>MAINLY FOR INDUSTRY</t>
  </si>
  <si>
    <t>MAINLY FOR HOUSEHOLD CONSUMPTION</t>
  </si>
  <si>
    <t>PROCESSED</t>
  </si>
  <si>
    <t>INDUSTRIAL SUPPLIES NOT ELSEWHERE SPECIFIED</t>
  </si>
  <si>
    <t>FUELS AND LUBICANTS</t>
  </si>
  <si>
    <t>MOTOR SPIRIT</t>
  </si>
  <si>
    <t>OTHER</t>
  </si>
  <si>
    <t>CAPITAL GOODS (EXCEPT TRANSPORT EQUIPMENT)</t>
  </si>
  <si>
    <t>PARTS AND ACCESSORIES</t>
  </si>
  <si>
    <t>TRANSPORT EQUIPMENT AND PARTS AND ACCESSORIES THEREOF</t>
  </si>
  <si>
    <t>PASSENGER MOTOR CARS</t>
  </si>
  <si>
    <t>INDUSTRIAL</t>
  </si>
  <si>
    <t>NON-INDUSTRIAL</t>
  </si>
  <si>
    <t>CONSUMER GOODS NOT ELSEWHERE SPECIFIED</t>
  </si>
  <si>
    <t>DURABLE</t>
  </si>
  <si>
    <t>SEIM-DURABLE</t>
  </si>
  <si>
    <t>NON-DURABLE</t>
  </si>
  <si>
    <t>GOODS NOT ELSEWHERE SPECIFIED</t>
  </si>
  <si>
    <t>* (EXCEPT TRANSPORT EQUIPMENT)</t>
  </si>
  <si>
    <t>CAPITAL GOODS, AND PARTS AND ACCESSORIES THEREOF *</t>
  </si>
  <si>
    <t>EXPORTS - INTERNATIONAL TRADE BY BEC</t>
  </si>
  <si>
    <t>PRODUCT GROUPS</t>
  </si>
  <si>
    <t>1 – AGRICULTURAL PRODUCTS</t>
  </si>
  <si>
    <t>2 – FOOD PRODUCTS</t>
  </si>
  <si>
    <t>3 – MINERAL FUELS</t>
  </si>
  <si>
    <t>4 – CHEMICAL PRODUCTS</t>
  </si>
  <si>
    <t>5 – PLASTICS, RUBBERS</t>
  </si>
  <si>
    <t>6 – RAW HIDES AND SKINS,  LEATHER</t>
  </si>
  <si>
    <t>7 – WOOD, CORK</t>
  </si>
  <si>
    <t>8 – CELLULOSE PULP, PAPER</t>
  </si>
  <si>
    <t>9 – TEXTILES MATERIALS</t>
  </si>
  <si>
    <t>10 – CLOTHING</t>
  </si>
  <si>
    <t>11 – FOOTWEAR</t>
  </si>
  <si>
    <t>12 – MINERAL PRODUCTS</t>
  </si>
  <si>
    <t>13 – BASE METALS</t>
  </si>
  <si>
    <t>14 – MACHINERY, MECHANICAL APPLIANCES</t>
  </si>
  <si>
    <t>15 – VEHICLES, OTHER TRANSPORT EQUIPMENT</t>
  </si>
  <si>
    <t>16 – OPTICAL AND PRECISION INSTRUMENTS</t>
  </si>
  <si>
    <t>17 – OTHER PRODUCTS</t>
  </si>
  <si>
    <t>ECONOMIC ZONES AND COUNTRIES OR STATISTICS TERRITORIES</t>
  </si>
  <si>
    <t>ESPANHA / SPAIN</t>
  </si>
  <si>
    <t>ALEMANHA / GERMANY</t>
  </si>
  <si>
    <t>FRANÇA / FRANCE</t>
  </si>
  <si>
    <t>ITÁLIA / ITALY</t>
  </si>
  <si>
    <t>PAÍSES BAIXOS / NETHERLANDS</t>
  </si>
  <si>
    <t>CHINA / CHINA</t>
  </si>
  <si>
    <t>BÉLGICA / BELGIUM</t>
  </si>
  <si>
    <t>REINO UNIDO / UNITED KINGDOM</t>
  </si>
  <si>
    <t>ESTADOS UNIDOS / UNITED STATES</t>
  </si>
  <si>
    <t>EXTRA_UE27</t>
  </si>
  <si>
    <t>EXTRA_UE28</t>
  </si>
  <si>
    <t>EXTRA-EU27</t>
  </si>
  <si>
    <t>EXTRA-EU28</t>
  </si>
  <si>
    <t>PL</t>
  </si>
  <si>
    <t>POLÓNIA / POLAND</t>
  </si>
  <si>
    <t>TOTAL UNIÃO EUROPEIA (27 ESTADOS-MEMBROS)
TOTAL EUROPEAN UNION (27 MEMBERS STATES)</t>
  </si>
  <si>
    <t>Exclui GB (Reino Unido)
Excludes GB - United Kingdom</t>
  </si>
  <si>
    <t>TOTAL UNIÃO EUROPEIA (28 ESTADOS-MEMBROS)
TOTAL EUROPEAN UNION (28 MEMBERS STATES)</t>
  </si>
  <si>
    <t>Inclui GB (Reino Unido)
Includes GB - United Kingdom</t>
  </si>
  <si>
    <t>TOTAL EXTRA-UE (27 ESTADOS-MEMBROS)
TOTAL EXTRA-EU (27 MEMBERS STATES)</t>
  </si>
  <si>
    <t>TOTAL EXTRA-UE (28 ESTADOS-MEMBROS)
TOTAL EXTRA-EU (28 MEMBERS STATES)</t>
  </si>
  <si>
    <t>EXTRA_UE27
EXTRA_EU27</t>
  </si>
  <si>
    <t>Inclui GB (Reino Unido)
Includes GB (United Kingdom)</t>
  </si>
  <si>
    <t>EXTRA_UE28
EXTRA_EU28</t>
  </si>
  <si>
    <t>Exclui GB (Reino Unido)
Excludes GB (United Kingdom)</t>
  </si>
  <si>
    <t>INTRA-UE  (27 EM) / INTRA-EU (27 MS)</t>
  </si>
  <si>
    <t>EXTRA-UE (27 EM) / EXTRA-EU (27 MS)</t>
  </si>
  <si>
    <r>
      <rPr>
        <b/>
        <sz val="10"/>
        <color rgb="FF234371"/>
        <rFont val="Calibri"/>
        <family val="2"/>
        <scheme val="minor"/>
      </rPr>
      <t>RESULTADOS GLOBAIS</t>
    </r>
    <r>
      <rPr>
        <sz val="10"/>
        <color rgb="FF234371"/>
        <rFont val="Calibri"/>
        <family val="2"/>
        <scheme val="minor"/>
      </rPr>
      <t xml:space="preserve">
GLOBAL DATA</t>
    </r>
  </si>
  <si>
    <r>
      <t xml:space="preserve">RESULTADOS GLOBAIS
</t>
    </r>
    <r>
      <rPr>
        <sz val="9"/>
        <color rgb="FF234371"/>
        <rFont val="Calibri"/>
        <family val="2"/>
        <scheme val="minor"/>
      </rPr>
      <t>GLOBAL DATA</t>
    </r>
  </si>
  <si>
    <r>
      <t>10</t>
    </r>
    <r>
      <rPr>
        <b/>
        <vertAlign val="superscript"/>
        <sz val="9"/>
        <color rgb="FF234371"/>
        <rFont val="Calibri"/>
        <family val="2"/>
        <scheme val="minor"/>
      </rPr>
      <t>6</t>
    </r>
    <r>
      <rPr>
        <b/>
        <sz val="9"/>
        <color rgb="FF234371"/>
        <rFont val="Calibri"/>
        <family val="2"/>
        <scheme val="minor"/>
      </rPr>
      <t xml:space="preserve"> euros</t>
    </r>
  </si>
  <si>
    <r>
      <t xml:space="preserve">TAXA VARIAÇÃO </t>
    </r>
    <r>
      <rPr>
        <sz val="9"/>
        <color rgb="FF234371"/>
        <rFont val="Calibri"/>
        <family val="2"/>
        <scheme val="minor"/>
      </rPr>
      <t>GROWTH RATE</t>
    </r>
  </si>
  <si>
    <r>
      <t xml:space="preserve">Saldo sem </t>
    </r>
    <r>
      <rPr>
        <i/>
        <sz val="10"/>
        <rFont val="Calibri"/>
        <family val="2"/>
        <scheme val="minor"/>
      </rPr>
      <t xml:space="preserve">Combustíveis e Lubrificantes
</t>
    </r>
    <r>
      <rPr>
        <sz val="10"/>
        <rFont val="Calibri"/>
        <family val="2"/>
        <scheme val="minor"/>
      </rPr>
      <t>Trade Balance without</t>
    </r>
    <r>
      <rPr>
        <i/>
        <sz val="10"/>
        <rFont val="Calibri"/>
        <family val="2"/>
        <scheme val="minor"/>
      </rPr>
      <t xml:space="preserve"> Fuels and Lubricants</t>
    </r>
  </si>
  <si>
    <r>
      <t xml:space="preserve">INTERNACIONAL
</t>
    </r>
    <r>
      <rPr>
        <sz val="9"/>
        <color rgb="FF234371"/>
        <rFont val="Calibri"/>
        <family val="2"/>
        <scheme val="minor"/>
      </rPr>
      <t>INTERNATIONAL</t>
    </r>
  </si>
  <si>
    <r>
      <t xml:space="preserve">INTRA-UE (28 EM)
</t>
    </r>
    <r>
      <rPr>
        <sz val="9"/>
        <color rgb="FF234371"/>
        <rFont val="Calibri"/>
        <family val="2"/>
        <scheme val="minor"/>
      </rPr>
      <t>INTRA-EU (28 MS)</t>
    </r>
  </si>
  <si>
    <r>
      <t xml:space="preserve">EXTRA-UE (28 EM)
</t>
    </r>
    <r>
      <rPr>
        <sz val="9"/>
        <color rgb="FF234371"/>
        <rFont val="Calibri"/>
        <family val="2"/>
        <scheme val="minor"/>
      </rPr>
      <t>EXTRA-EU (28 MS)</t>
    </r>
  </si>
  <si>
    <r>
      <t xml:space="preserve">INTRA-UE (27 EM)
</t>
    </r>
    <r>
      <rPr>
        <sz val="9"/>
        <color rgb="FF234371"/>
        <rFont val="Calibri"/>
        <family val="2"/>
        <scheme val="minor"/>
      </rPr>
      <t>INTRA-EU (27 MS)</t>
    </r>
  </si>
  <si>
    <r>
      <t xml:space="preserve">EXTRA-UE (27 EM)
</t>
    </r>
    <r>
      <rPr>
        <sz val="9"/>
        <color rgb="FF234371"/>
        <rFont val="Calibri"/>
        <family val="2"/>
        <scheme val="minor"/>
      </rPr>
      <t>EXTRA-EU (27 MS)</t>
    </r>
  </si>
  <si>
    <r>
      <t xml:space="preserve">TAXA VARIAÇÃO
</t>
    </r>
    <r>
      <rPr>
        <sz val="9"/>
        <color rgb="FF234371"/>
        <rFont val="Calibri"/>
        <family val="2"/>
        <scheme val="minor"/>
      </rPr>
      <t>GROWTH RATE</t>
    </r>
  </si>
  <si>
    <r>
      <t xml:space="preserve">Homóloga
</t>
    </r>
    <r>
      <rPr>
        <sz val="9"/>
        <color rgb="FF234371"/>
        <rFont val="Calibri"/>
        <family val="2"/>
        <scheme val="minor"/>
      </rPr>
      <t>Year-on-year</t>
    </r>
  </si>
  <si>
    <r>
      <t xml:space="preserve">Mensal
</t>
    </r>
    <r>
      <rPr>
        <sz val="9"/>
        <color rgb="FF234371"/>
        <rFont val="Calibri"/>
        <family val="2"/>
        <scheme val="minor"/>
      </rPr>
      <t>Month-to-month</t>
    </r>
  </si>
  <si>
    <r>
      <rPr>
        <b/>
        <sz val="10"/>
        <color rgb="FF234371"/>
        <rFont val="Calibri"/>
        <family val="2"/>
        <scheme val="minor"/>
      </rPr>
      <t xml:space="preserve">IMPORTAÇÕES
</t>
    </r>
    <r>
      <rPr>
        <sz val="10"/>
        <color rgb="FF234371"/>
        <rFont val="Calibri"/>
        <family val="2"/>
        <scheme val="minor"/>
      </rPr>
      <t>IMPORTS</t>
    </r>
  </si>
  <si>
    <r>
      <t xml:space="preserve">TOTAL
</t>
    </r>
    <r>
      <rPr>
        <sz val="9"/>
        <color rgb="FF234371"/>
        <rFont val="Calibri"/>
        <family val="2"/>
        <scheme val="minor"/>
      </rPr>
      <t>TOTAL</t>
    </r>
  </si>
  <si>
    <r>
      <t xml:space="preserve">TOTAL SEM COMBUSTÍVEIS E LUBRIFICANTES
</t>
    </r>
    <r>
      <rPr>
        <sz val="9"/>
        <color rgb="FF234371"/>
        <rFont val="Calibri"/>
        <family val="2"/>
        <scheme val="minor"/>
      </rPr>
      <t>TOTAL EXCLUDING FUELS AND LUBRICANTS</t>
    </r>
  </si>
  <si>
    <r>
      <t xml:space="preserve">TOTAL TRIMESTRE TERMINADO EM:
</t>
    </r>
    <r>
      <rPr>
        <sz val="9"/>
        <color rgb="FF234371"/>
        <rFont val="Calibri"/>
        <family val="2"/>
        <scheme val="minor"/>
      </rPr>
      <t>TOTAL QUARTER ENDED IN:</t>
    </r>
  </si>
  <si>
    <r>
      <t xml:space="preserve">TAXA VARIAÇÃO (%)
</t>
    </r>
    <r>
      <rPr>
        <sz val="9"/>
        <color rgb="FF234371"/>
        <rFont val="Calibri"/>
        <family val="2"/>
        <scheme val="minor"/>
      </rPr>
      <t>GROWTH RATE (%)</t>
    </r>
  </si>
  <si>
    <r>
      <t>TAXA VARIAÇÃO (%)</t>
    </r>
    <r>
      <rPr>
        <sz val="9"/>
        <color rgb="FF234371"/>
        <rFont val="Calibri"/>
        <family val="2"/>
        <scheme val="minor"/>
      </rPr>
      <t xml:space="preserve">
GROWTH RATE (%)</t>
    </r>
  </si>
  <si>
    <r>
      <rPr>
        <b/>
        <sz val="10"/>
        <color rgb="FF234371"/>
        <rFont val="Calibri"/>
        <family val="2"/>
        <scheme val="minor"/>
      </rPr>
      <t xml:space="preserve">EXPORTAÇÕES
</t>
    </r>
    <r>
      <rPr>
        <sz val="10"/>
        <color rgb="FF234371"/>
        <rFont val="Calibri"/>
        <family val="2"/>
        <scheme val="minor"/>
      </rPr>
      <t>EXPORTS</t>
    </r>
  </si>
  <si>
    <r>
      <t xml:space="preserve">SALDO DA BALANÇA COMERCIAL
</t>
    </r>
    <r>
      <rPr>
        <sz val="10"/>
        <color rgb="FF234371"/>
        <rFont val="Calibri"/>
        <family val="2"/>
        <scheme val="minor"/>
      </rPr>
      <t>TRADE BALANCE</t>
    </r>
  </si>
  <si>
    <r>
      <t xml:space="preserve">IMPORTAÇÕES - COMÉRCIO INTERNACIONAL POR PAÍSES 
</t>
    </r>
    <r>
      <rPr>
        <sz val="8"/>
        <rFont val="Calibri"/>
        <family val="2"/>
        <scheme val="minor"/>
      </rPr>
      <t>IMPORTS - INTERNATIONAL TRADE BY COUNTRIES</t>
    </r>
  </si>
  <si>
    <r>
      <rPr>
        <b/>
        <sz val="10"/>
        <color theme="4" tint="-0.499984740745262"/>
        <rFont val="Calibri"/>
        <family val="2"/>
        <scheme val="minor"/>
      </rPr>
      <t>IMPORTAÇÕES POR PAÍSES E ZONAS ECONÓMICAS</t>
    </r>
    <r>
      <rPr>
        <sz val="10"/>
        <color theme="4" tint="-0.499984740745262"/>
        <rFont val="Calibri"/>
        <family val="2"/>
        <scheme val="minor"/>
      </rPr>
      <t xml:space="preserve">
IMPORTS BY COUNTRIES AND ECONOMIC ZONES</t>
    </r>
  </si>
  <si>
    <r>
      <t xml:space="preserve">PAÍSES E ZONAS ECONÓMICAS
</t>
    </r>
    <r>
      <rPr>
        <sz val="9"/>
        <color rgb="FF234371"/>
        <rFont val="Calibri"/>
        <family val="2"/>
        <scheme val="minor"/>
      </rPr>
      <t>COUNTRIES AND ECONOMIC ZONES</t>
    </r>
  </si>
  <si>
    <r>
      <t xml:space="preserve">MÊS DE REFERÊNCIA
</t>
    </r>
    <r>
      <rPr>
        <sz val="9"/>
        <color rgb="FF234371"/>
        <rFont val="Calibri"/>
        <family val="2"/>
        <scheme val="minor"/>
      </rPr>
      <t>REFERENCE MONTH</t>
    </r>
  </si>
  <si>
    <r>
      <t xml:space="preserve">TRIMESTRE TERMINADO EM:
</t>
    </r>
    <r>
      <rPr>
        <sz val="9"/>
        <color rgb="FF234371"/>
        <rFont val="Calibri"/>
        <family val="2"/>
        <scheme val="minor"/>
      </rPr>
      <t>QUARTER ENDED IN:</t>
    </r>
  </si>
  <si>
    <r>
      <t xml:space="preserve">VARIAÇÃO
</t>
    </r>
    <r>
      <rPr>
        <sz val="9"/>
        <color rgb="FF234371"/>
        <rFont val="Calibri"/>
        <family val="2"/>
        <scheme val="minor"/>
      </rPr>
      <t>GROWTH</t>
    </r>
  </si>
  <si>
    <r>
      <rPr>
        <b/>
        <sz val="10"/>
        <color rgb="FF234371"/>
        <rFont val="Calibri"/>
        <family val="2"/>
        <scheme val="minor"/>
      </rPr>
      <t>TOTAL ZONA EURO</t>
    </r>
    <r>
      <rPr>
        <sz val="10"/>
        <color rgb="FF234371"/>
        <rFont val="Calibri"/>
        <family val="2"/>
        <scheme val="minor"/>
      </rPr>
      <t xml:space="preserve">
TOTAL EURO ZONE</t>
    </r>
  </si>
  <si>
    <r>
      <rPr>
        <b/>
        <sz val="10"/>
        <rFont val="Calibri"/>
        <family val="2"/>
        <scheme val="minor"/>
      </rPr>
      <t xml:space="preserve">TOTAL UNIÃO EUROPEIA (27 ESTADOS-MEMBROS)
</t>
    </r>
    <r>
      <rPr>
        <sz val="10"/>
        <rFont val="Calibri"/>
        <family val="2"/>
        <scheme val="minor"/>
      </rPr>
      <t>TOTAL EUROPEAN UNION (27 MEMBERS STATES)</t>
    </r>
  </si>
  <si>
    <r>
      <rPr>
        <b/>
        <sz val="10"/>
        <color rgb="FF234371"/>
        <rFont val="Calibri"/>
        <family val="2"/>
        <scheme val="minor"/>
      </rPr>
      <t xml:space="preserve">TOTAL UNIÃO EUROPEIA (28 ESTADOS-MEMBROS)
</t>
    </r>
    <r>
      <rPr>
        <sz val="10"/>
        <color rgb="FF234371"/>
        <rFont val="Calibri"/>
        <family val="2"/>
        <scheme val="minor"/>
      </rPr>
      <t>TOTAL EUROPEAN UNION (28 MEMBERS STATES)</t>
    </r>
  </si>
  <si>
    <r>
      <rPr>
        <b/>
        <sz val="10"/>
        <rFont val="Calibri"/>
        <family val="2"/>
        <scheme val="minor"/>
      </rPr>
      <t xml:space="preserve">TOTAL EXTRA-UE (27 ESTADOS-MEMBROS)
</t>
    </r>
    <r>
      <rPr>
        <sz val="10"/>
        <rFont val="Calibri"/>
        <family val="2"/>
        <scheme val="minor"/>
      </rPr>
      <t>TOTAL EXTRA-EU (27 MEMBERS STATES)</t>
    </r>
  </si>
  <si>
    <r>
      <t xml:space="preserve">TOTAL EXTRA-UE (28 ESTADOS-MEMBROS)
</t>
    </r>
    <r>
      <rPr>
        <sz val="10"/>
        <color rgb="FF234371"/>
        <rFont val="Calibri"/>
        <family val="2"/>
        <scheme val="minor"/>
      </rPr>
      <t>TOTAL EXTRA-EU (28 MEMBERS STATES)</t>
    </r>
  </si>
  <si>
    <r>
      <t xml:space="preserve">EXPORTAÇÕES - COMÉRCIO INTERNACIONAL POR PAÍSES 
</t>
    </r>
    <r>
      <rPr>
        <sz val="8"/>
        <rFont val="Calibri"/>
        <family val="2"/>
        <scheme val="minor"/>
      </rPr>
      <t>EXPORTS - INTERNATIONAL TRADE BY COUNTRIES</t>
    </r>
  </si>
  <si>
    <r>
      <rPr>
        <b/>
        <sz val="10"/>
        <color rgb="FF234371"/>
        <rFont val="Calibri"/>
        <family val="2"/>
        <scheme val="minor"/>
      </rPr>
      <t>EXPORTAÇÕES POR PAÍSES E ZONAS ECONÓMICAS</t>
    </r>
    <r>
      <rPr>
        <sz val="10"/>
        <color rgb="FF234371"/>
        <rFont val="Calibri"/>
        <family val="2"/>
        <scheme val="minor"/>
      </rPr>
      <t xml:space="preserve">
EXPORTS BY COUNTRIES AND ECONOMIC ZONES</t>
    </r>
  </si>
  <si>
    <r>
      <t xml:space="preserve">IMPORTAÇÕES - COMÉRCIO INTERNACIONAL POR CAPÍTULOS DA NC
</t>
    </r>
    <r>
      <rPr>
        <sz val="8"/>
        <rFont val="Calibri"/>
        <family val="2"/>
        <scheme val="minor"/>
      </rPr>
      <t>IMPORTS - INTERNATIONAL TRADE BY CN CHAPTERS</t>
    </r>
  </si>
  <si>
    <r>
      <t xml:space="preserve">EXPORTAÇÕES - COMÉRCIO INTERNACIONAL POR CAPÍTULOS DA NC
</t>
    </r>
    <r>
      <rPr>
        <sz val="8"/>
        <rFont val="Calibri"/>
        <family val="2"/>
        <scheme val="minor"/>
      </rPr>
      <t>EXPORTS - INTERNATIONAL TRADE BY CN CHAPTERS</t>
    </r>
  </si>
  <si>
    <r>
      <t xml:space="preserve">IMPORTAÇÕES E EXPORTAÇÕES DO COMÉRCIO INTERNACIONAL POR GRUPOS DE PRODUTOS
</t>
    </r>
    <r>
      <rPr>
        <sz val="8"/>
        <rFont val="Calibri"/>
        <family val="2"/>
        <scheme val="minor"/>
      </rPr>
      <t>IMPORTS AND EXPORTS OF INTERNATIONAL TRADE BY PRODUCT GROUPS</t>
    </r>
  </si>
  <si>
    <r>
      <t xml:space="preserve">IMPORTAÇÕES 
</t>
    </r>
    <r>
      <rPr>
        <sz val="8"/>
        <color rgb="FF234371"/>
        <rFont val="Calibri"/>
        <family val="2"/>
        <scheme val="minor"/>
      </rPr>
      <t>IMPORTS</t>
    </r>
  </si>
  <si>
    <r>
      <t xml:space="preserve">EXPORTAÇÕES 
</t>
    </r>
    <r>
      <rPr>
        <sz val="8"/>
        <color rgb="FF234371"/>
        <rFont val="Calibri"/>
        <family val="2"/>
        <scheme val="minor"/>
      </rPr>
      <t>EXPORTS</t>
    </r>
  </si>
  <si>
    <r>
      <t xml:space="preserve">Taxa de  Variação 
</t>
    </r>
    <r>
      <rPr>
        <sz val="8"/>
        <color rgb="FF234371"/>
        <rFont val="Calibri"/>
        <family val="2"/>
        <scheme val="minor"/>
      </rPr>
      <t>Growth Rate</t>
    </r>
  </si>
  <si>
    <r>
      <t>10</t>
    </r>
    <r>
      <rPr>
        <b/>
        <vertAlign val="superscript"/>
        <sz val="8"/>
        <color rgb="FF234371"/>
        <rFont val="Calibri"/>
        <family val="2"/>
        <scheme val="minor"/>
      </rPr>
      <t xml:space="preserve">6 </t>
    </r>
    <r>
      <rPr>
        <b/>
        <sz val="8"/>
        <color rgb="FF234371"/>
        <rFont val="Calibri"/>
        <family val="2"/>
        <scheme val="minor"/>
      </rPr>
      <t>euros</t>
    </r>
  </si>
  <si>
    <r>
      <t xml:space="preserve">REPARTIÇÃO POR ZONAS ECONÓMICAS E PAÍSES DO COMÉRCIO INTERNACIONAL - TOTAL DO PAÍS 
</t>
    </r>
    <r>
      <rPr>
        <sz val="8"/>
        <rFont val="Calibri"/>
        <family val="2"/>
        <scheme val="minor"/>
      </rPr>
      <t>BREAKDOWN BY ECONOMIC ZONES AND COUNTRIES OF INTERNATIONAL TRADE - TOTAL COUNTRY</t>
    </r>
  </si>
  <si>
    <r>
      <t xml:space="preserve">EXPORTAÇÕES
</t>
    </r>
    <r>
      <rPr>
        <sz val="8"/>
        <color rgb="FF234371"/>
        <rFont val="Calibri"/>
        <family val="2"/>
        <scheme val="minor"/>
      </rPr>
      <t>EXPORTS</t>
    </r>
  </si>
  <si>
    <r>
      <t xml:space="preserve">SALDO
</t>
    </r>
    <r>
      <rPr>
        <sz val="8"/>
        <color rgb="FF234371"/>
        <rFont val="Calibri"/>
        <family val="2"/>
        <scheme val="minor"/>
      </rPr>
      <t>TRADE BALANCE</t>
    </r>
  </si>
  <si>
    <r>
      <t>10</t>
    </r>
    <r>
      <rPr>
        <b/>
        <vertAlign val="superscript"/>
        <sz val="8"/>
        <color rgb="FF234371"/>
        <rFont val="Calibri"/>
        <family val="2"/>
        <scheme val="minor"/>
      </rPr>
      <t>3</t>
    </r>
    <r>
      <rPr>
        <b/>
        <sz val="8"/>
        <color rgb="FF234371"/>
        <rFont val="Calibri"/>
        <family val="2"/>
        <scheme val="minor"/>
      </rPr>
      <t xml:space="preserve"> euros</t>
    </r>
  </si>
  <si>
    <r>
      <t xml:space="preserve">    INTRA UE28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</si>
  <si>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INTRA EU28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</si>
  <si>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INTRA UE27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</si>
  <si>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INTRA EU27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</si>
  <si>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EXTRA UE28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</si>
  <si>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EXTRA EU28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</si>
  <si>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EXTRA UE27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</si>
  <si>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EXTRA EU27 </t>
    </r>
    <r>
      <rPr>
        <b/>
        <vertAlign val="superscript"/>
        <sz val="8"/>
        <rFont val="Calibri"/>
        <family val="2"/>
        <scheme val="minor"/>
      </rPr>
      <t>(2)</t>
    </r>
  </si>
  <si>
    <t>Saldo sem Combustíveis e Lubrificantes
Trade Balance without Fuels and Lubricants</t>
  </si>
  <si>
    <t>BR</t>
  </si>
  <si>
    <t>BRASIL / BRAZIL</t>
  </si>
  <si>
    <t>REINO UNIDO (*)</t>
  </si>
  <si>
    <t>UNITED KINGDOM (*)</t>
  </si>
  <si>
    <t xml:space="preserve">(*) - INCLUI IRLANDA DO NORTE
(*) - INCLUDES NORTHERN IRELAND
</t>
  </si>
  <si>
    <t>CHÉQUIA</t>
  </si>
  <si>
    <t>CZECHIA</t>
  </si>
  <si>
    <r>
      <t>VARIAÇÃO (10</t>
    </r>
    <r>
      <rPr>
        <b/>
        <vertAlign val="superscript"/>
        <sz val="9"/>
        <color rgb="FF234371"/>
        <rFont val="Calibri"/>
        <family val="2"/>
        <scheme val="minor"/>
      </rPr>
      <t>6</t>
    </r>
    <r>
      <rPr>
        <b/>
        <sz val="9"/>
        <color rgb="FF234371"/>
        <rFont val="Calibri"/>
        <family val="2"/>
        <scheme val="minor"/>
      </rPr>
      <t xml:space="preserve"> Eur)
</t>
    </r>
    <r>
      <rPr>
        <sz val="9"/>
        <color rgb="FF234371"/>
        <rFont val="Calibri"/>
        <family val="2"/>
        <scheme val="minor"/>
      </rPr>
      <t>GROWTH (10</t>
    </r>
    <r>
      <rPr>
        <vertAlign val="superscript"/>
        <sz val="9"/>
        <color rgb="FF234371"/>
        <rFont val="Calibri"/>
        <family val="2"/>
        <scheme val="minor"/>
      </rPr>
      <t>6</t>
    </r>
    <r>
      <rPr>
        <sz val="9"/>
        <color rgb="FF234371"/>
        <rFont val="Calibri"/>
        <family val="2"/>
        <scheme val="minor"/>
      </rPr>
      <t xml:space="preserve"> Eur)</t>
    </r>
  </si>
  <si>
    <r>
      <t>VARIAÇÃO (10</t>
    </r>
    <r>
      <rPr>
        <b/>
        <vertAlign val="superscript"/>
        <sz val="9"/>
        <color rgb="FF234371"/>
        <rFont val="Calibri"/>
        <family val="2"/>
        <scheme val="minor"/>
      </rPr>
      <t>6</t>
    </r>
    <r>
      <rPr>
        <b/>
        <sz val="9"/>
        <color rgb="FF234371"/>
        <rFont val="Calibri"/>
        <family val="2"/>
        <scheme val="minor"/>
      </rPr>
      <t xml:space="preserve"> Eur)</t>
    </r>
    <r>
      <rPr>
        <sz val="9"/>
        <color rgb="FF234371"/>
        <rFont val="Calibri"/>
        <family val="2"/>
        <scheme val="minor"/>
      </rPr>
      <t xml:space="preserve">
GROWTH (10</t>
    </r>
    <r>
      <rPr>
        <vertAlign val="superscript"/>
        <sz val="9"/>
        <color rgb="FF234371"/>
        <rFont val="Calibri"/>
        <family val="2"/>
        <scheme val="minor"/>
      </rPr>
      <t>6</t>
    </r>
    <r>
      <rPr>
        <sz val="9"/>
        <color rgb="FF234371"/>
        <rFont val="Calibri"/>
        <family val="2"/>
        <scheme val="minor"/>
      </rPr>
      <t xml:space="preserve"> Eur)</t>
    </r>
  </si>
  <si>
    <t>IE</t>
  </si>
  <si>
    <t>IRLANDA / IRELAND</t>
  </si>
  <si>
    <r>
      <rPr>
        <b/>
        <sz val="10"/>
        <color rgb="FF234371"/>
        <rFont val="Calibri"/>
        <family val="2"/>
        <scheme val="minor"/>
      </rPr>
      <t>PRINCIPAIS PAÍSES FORNECEDORES EM 2024:</t>
    </r>
    <r>
      <rPr>
        <sz val="10"/>
        <color rgb="FF234371"/>
        <rFont val="Calibri"/>
        <family val="2"/>
        <scheme val="minor"/>
      </rPr>
      <t xml:space="preserve">
MAIN PARTNER COUNTRIES IN 2024:</t>
    </r>
  </si>
  <si>
    <r>
      <rPr>
        <b/>
        <sz val="10"/>
        <rFont val="Calibri"/>
        <family val="2"/>
        <scheme val="minor"/>
      </rPr>
      <t>PRINCIPAIS PAÍSES CLIENTES EM 2024:</t>
    </r>
    <r>
      <rPr>
        <sz val="10"/>
        <rFont val="Calibri"/>
        <family val="2"/>
        <scheme val="minor"/>
      </rPr>
      <t xml:space="preserve">
MAIN PARTNER COUNTRIES IN 2024:</t>
    </r>
  </si>
  <si>
    <t>SOAP, ORGANIC SURFACE-ACTIVE AGENTS, WASHING PREPARATIONS, LUBRICATING PREPARATIONS, ARTIFICIAL WAXES, PREPARED WAXES, POLISHING OR SCOURING PREPARATIONS, CANDLES AND SIMILAR ARTICLES, MODELLING PASTES, ‘DENTAL WAXES’ AND DENTAL PREPARATIONS WITH A BASI</t>
  </si>
  <si>
    <r>
      <t xml:space="preserve">TOTAL SEM TTE (*)
</t>
    </r>
    <r>
      <rPr>
        <sz val="9"/>
        <color rgb="FF234371"/>
        <rFont val="Calibri"/>
        <family val="2"/>
        <scheme val="minor"/>
      </rPr>
      <t>TOTAL EXCLUDING TTE</t>
    </r>
    <r>
      <rPr>
        <b/>
        <sz val="9"/>
        <color rgb="FF234371"/>
        <rFont val="Calibri"/>
        <family val="2"/>
        <scheme val="minor"/>
      </rPr>
      <t xml:space="preserve"> (*)</t>
    </r>
  </si>
  <si>
    <t>(*) - Transactions with a view to or following processing (without transfer of ownership)</t>
  </si>
  <si>
    <t>(*) - Transações com transferência de propriedade (com ou sem compensação financeira)</t>
  </si>
  <si>
    <r>
      <t>Unidade / Unit: 10</t>
    </r>
    <r>
      <rPr>
        <vertAlign val="superscript"/>
        <sz val="9"/>
        <color rgb="FF234371"/>
        <rFont val="Calibri"/>
        <family val="2"/>
        <scheme val="minor"/>
      </rPr>
      <t>6</t>
    </r>
    <r>
      <rPr>
        <sz val="9"/>
        <color rgb="FF234371"/>
        <rFont val="Calibri"/>
        <family val="2"/>
        <scheme val="minor"/>
      </rPr>
      <t xml:space="preserve"> euros</t>
    </r>
  </si>
  <si>
    <r>
      <t>Unidade/Unit: 10</t>
    </r>
    <r>
      <rPr>
        <vertAlign val="superscript"/>
        <sz val="9"/>
        <color rgb="FF234371"/>
        <rFont val="Calibri"/>
        <family val="2"/>
        <scheme val="minor"/>
      </rPr>
      <t>6</t>
    </r>
    <r>
      <rPr>
        <sz val="9"/>
        <color rgb="FF234371"/>
        <rFont val="Calibri"/>
        <family val="2"/>
        <scheme val="minor"/>
      </rPr>
      <t xml:space="preserve"> euros</t>
    </r>
  </si>
  <si>
    <r>
      <t xml:space="preserve">IMPORTAÇÕES - COMÉRCIO INTERNACIONAL POR CAPÍTULOS DA NC
</t>
    </r>
    <r>
      <rPr>
        <sz val="9"/>
        <rFont val="Calibri"/>
        <family val="2"/>
        <scheme val="minor"/>
      </rPr>
      <t>IMPORTS - INTERNATIONAL TRADE BY CN CHAPTERS</t>
    </r>
  </si>
  <si>
    <r>
      <t xml:space="preserve">EXPORTAÇÕES - COMÉRCIO INTERNACIONAL POR CAPÍTULOS DA NC
</t>
    </r>
    <r>
      <rPr>
        <sz val="9"/>
        <rFont val="Calibri"/>
        <family val="2"/>
        <scheme val="minor"/>
      </rPr>
      <t>EXPORTS - INTERNATIONAL TRADE BY CN CHAPTERS</t>
    </r>
  </si>
  <si>
    <t>AO</t>
  </si>
  <si>
    <t>ANGOLA / ANGOLA</t>
  </si>
  <si>
    <t>(*)</t>
  </si>
  <si>
    <t>As transações de bens com a Bulgária passaram a ser incluídas na Zona Euro, apenas a partir de janeiro de 2026, mês de referência da informação</t>
  </si>
  <si>
    <t>Transactions of goods with Bulgaria are included in the Eurozone only as of January 2026, reference month of the data</t>
  </si>
  <si>
    <t>ZONA EURO / EURO ZONE (*)</t>
  </si>
  <si>
    <t>DEZ 2024 a FEV 2025
DEC 2024 to FEB 2025</t>
  </si>
  <si>
    <t>DEZ 2025 a FEV 2026
DEC 2025 to FEB 2026</t>
  </si>
  <si>
    <t>FEV 2026
FEB 2026</t>
  </si>
  <si>
    <t>FEV 2025
FEB 2025</t>
  </si>
  <si>
    <t>Período: JANEIRO A FEVEREIRO</t>
  </si>
  <si>
    <t>Period: JANUARY TO FEBRUARY</t>
  </si>
  <si>
    <t>EFTA</t>
  </si>
  <si>
    <t xml:space="preserve">      SUICA</t>
  </si>
  <si>
    <t xml:space="preserve">      ISLANDIA</t>
  </si>
  <si>
    <t xml:space="preserve">      LISTENSTAINE</t>
  </si>
  <si>
    <t xml:space="preserve">      NORUEGA</t>
  </si>
  <si>
    <t>OPEP</t>
  </si>
  <si>
    <t xml:space="preserve">      EMIRATOS ARABES UNIDOS</t>
  </si>
  <si>
    <t xml:space="preserve">      CONGO</t>
  </si>
  <si>
    <t xml:space="preserve">      ARGELIA</t>
  </si>
  <si>
    <t xml:space="preserve">      GABAO</t>
  </si>
  <si>
    <t xml:space="preserve">      GUINE EQUATORIAL</t>
  </si>
  <si>
    <t>x</t>
  </si>
  <si>
    <t xml:space="preserve">      IRAQUE</t>
  </si>
  <si>
    <t xml:space="preserve">      IRAO, REPUBLICA ISLAMICA DO</t>
  </si>
  <si>
    <t xml:space="preserve">      KOWEIT</t>
  </si>
  <si>
    <t xml:space="preserve">      LIBIA</t>
  </si>
  <si>
    <t xml:space="preserve">      NIGERIA</t>
  </si>
  <si>
    <t xml:space="preserve">      ARABIA SAUDITA</t>
  </si>
  <si>
    <t xml:space="preserve">      VENEZUELA, REPUBLICA BOLIVARIANA DA</t>
  </si>
  <si>
    <t>PALOP</t>
  </si>
  <si>
    <t xml:space="preserve">      ANGOLA</t>
  </si>
  <si>
    <t xml:space="preserve">      CABO VERDE</t>
  </si>
  <si>
    <t xml:space="preserve">      GUINE-BISSAU</t>
  </si>
  <si>
    <t xml:space="preserve">      MOCAMBIQUE</t>
  </si>
  <si>
    <t xml:space="preserve">      SAO TOME E PRINCIPE</t>
  </si>
  <si>
    <t>OUTROS PAÍSES</t>
  </si>
  <si>
    <t>EUROPA</t>
  </si>
  <si>
    <t xml:space="preserve">      ANDORRA</t>
  </si>
  <si>
    <t xml:space="preserve">      ALBANIA</t>
  </si>
  <si>
    <t xml:space="preserve">      BOSNIA E HERZEGOVINA</t>
  </si>
  <si>
    <t xml:space="preserve">      BELARUS</t>
  </si>
  <si>
    <t xml:space="preserve">      ILHAS FAROE</t>
  </si>
  <si>
    <t xml:space="preserve">      REINO UNIDO</t>
  </si>
  <si>
    <t xml:space="preserve">      GIBRALTAR</t>
  </si>
  <si>
    <t>Ə</t>
  </si>
  <si>
    <t xml:space="preserve">      MOLDAVIA, REPUBLICA DA</t>
  </si>
  <si>
    <t xml:space="preserve">      MONTENEGRO</t>
  </si>
  <si>
    <t xml:space="preserve">      MACEDONIA DO NORTE</t>
  </si>
  <si>
    <t xml:space="preserve">      RUSSIA</t>
  </si>
  <si>
    <t xml:space="preserve">      SAO MARINHO</t>
  </si>
  <si>
    <t xml:space="preserve">      TURQUIA</t>
  </si>
  <si>
    <t xml:space="preserve">      UCRANIA</t>
  </si>
  <si>
    <t xml:space="preserve">      SANTA SE</t>
  </si>
  <si>
    <t xml:space="preserve">      KOSOVO</t>
  </si>
  <si>
    <t xml:space="preserve">      SERVIA</t>
  </si>
  <si>
    <t>AFRICA</t>
  </si>
  <si>
    <t xml:space="preserve">      BURQUINA FASO</t>
  </si>
  <si>
    <t xml:space="preserve">      BURUNDI</t>
  </si>
  <si>
    <t xml:space="preserve">      BENIM</t>
  </si>
  <si>
    <t xml:space="preserve">      BOTSUANA</t>
  </si>
  <si>
    <t xml:space="preserve">      CONGO, REPUBLICA DEMOCRATICA DO</t>
  </si>
  <si>
    <t xml:space="preserve">      REPUBLICA CENTRO-AFRICANA</t>
  </si>
  <si>
    <t xml:space="preserve">      COSTA DO MARFIM</t>
  </si>
  <si>
    <t xml:space="preserve">      CAMAROES</t>
  </si>
  <si>
    <t xml:space="preserve">      JIBUTI</t>
  </si>
  <si>
    <t xml:space="preserve">      EGITO</t>
  </si>
  <si>
    <t xml:space="preserve">      ETIOPIA</t>
  </si>
  <si>
    <t xml:space="preserve">      GANA</t>
  </si>
  <si>
    <t xml:space="preserve">      GAMBIA</t>
  </si>
  <si>
    <t xml:space="preserve">      GUINE</t>
  </si>
  <si>
    <t xml:space="preserve">      QUENIA</t>
  </si>
  <si>
    <t xml:space="preserve">      COMORES</t>
  </si>
  <si>
    <t xml:space="preserve">      LIBERIA</t>
  </si>
  <si>
    <t xml:space="preserve">      LESOTO</t>
  </si>
  <si>
    <t xml:space="preserve">      MARROCOS</t>
  </si>
  <si>
    <t xml:space="preserve">      MADAGASCAR</t>
  </si>
  <si>
    <t xml:space="preserve">      MALI</t>
  </si>
  <si>
    <t xml:space="preserve">      MAURITANIA</t>
  </si>
  <si>
    <t xml:space="preserve">      MAURICIA</t>
  </si>
  <si>
    <t xml:space="preserve">      MALAUI</t>
  </si>
  <si>
    <t xml:space="preserve">      NAMIBIA</t>
  </si>
  <si>
    <t xml:space="preserve">      NIGER</t>
  </si>
  <si>
    <t xml:space="preserve">      RUANDA</t>
  </si>
  <si>
    <t xml:space="preserve">      SEICHELES</t>
  </si>
  <si>
    <t xml:space="preserve">      SUDAO</t>
  </si>
  <si>
    <t xml:space="preserve">      SERRA LEOA</t>
  </si>
  <si>
    <t xml:space="preserve">      SENEGAL</t>
  </si>
  <si>
    <t xml:space="preserve">      SOMALIA</t>
  </si>
  <si>
    <t xml:space="preserve">      SUDAO DO SUL</t>
  </si>
  <si>
    <t xml:space="preserve">      ESSUATINI</t>
  </si>
  <si>
    <t xml:space="preserve">      CHADE</t>
  </si>
  <si>
    <t xml:space="preserve">      TOGO</t>
  </si>
  <si>
    <t xml:space="preserve">      TUNISIA</t>
  </si>
  <si>
    <t xml:space="preserve">      TANZANIA, REPUBLICA UNIDA DA</t>
  </si>
  <si>
    <t xml:space="preserve">      UGANDA</t>
  </si>
  <si>
    <t xml:space="preserve">      CEUTA</t>
  </si>
  <si>
    <t xml:space="preserve">      MELILHA</t>
  </si>
  <si>
    <t xml:space="preserve">      AFRICA DO SUL</t>
  </si>
  <si>
    <t xml:space="preserve">      ZAMBIA</t>
  </si>
  <si>
    <t xml:space="preserve">      ZIMBABUE</t>
  </si>
  <si>
    <t>AMERICA</t>
  </si>
  <si>
    <t xml:space="preserve">      ANTIGUA E BARBUDA</t>
  </si>
  <si>
    <t xml:space="preserve">      ANGUILA</t>
  </si>
  <si>
    <t xml:space="preserve">      ARGENTINA</t>
  </si>
  <si>
    <t xml:space="preserve">      ARUBA</t>
  </si>
  <si>
    <t xml:space="preserve">      BARBADOS</t>
  </si>
  <si>
    <t xml:space="preserve">      SAO BARTOLOMEU</t>
  </si>
  <si>
    <t xml:space="preserve">      BERMUDAS</t>
  </si>
  <si>
    <t xml:space="preserve">      BOLIVIA, ESTADO PLURINACIONAL DA</t>
  </si>
  <si>
    <t xml:space="preserve">      BONAIRE, SANTO EUSTAQUIO E SABA</t>
  </si>
  <si>
    <t xml:space="preserve">      BRASIL</t>
  </si>
  <si>
    <t xml:space="preserve">      BAAMAS</t>
  </si>
  <si>
    <t xml:space="preserve">      BELIZE</t>
  </si>
  <si>
    <t xml:space="preserve">      CANADA</t>
  </si>
  <si>
    <t xml:space="preserve">      CHILE</t>
  </si>
  <si>
    <t xml:space="preserve">      COLOMBIA</t>
  </si>
  <si>
    <t xml:space="preserve">      COSTA RICA</t>
  </si>
  <si>
    <t xml:space="preserve">      CUBA</t>
  </si>
  <si>
    <t xml:space="preserve">      CURAÇAU</t>
  </si>
  <si>
    <t xml:space="preserve">      DOMINICA</t>
  </si>
  <si>
    <t xml:space="preserve">      REPUBLICA DOMINICANA</t>
  </si>
  <si>
    <t xml:space="preserve">      EQUADOR</t>
  </si>
  <si>
    <t xml:space="preserve">      ILHAS FALKLAND</t>
  </si>
  <si>
    <t xml:space="preserve">      GRANADA</t>
  </si>
  <si>
    <t xml:space="preserve">      GRONELANDIA</t>
  </si>
  <si>
    <t xml:space="preserve">      GUATEMALA</t>
  </si>
  <si>
    <t xml:space="preserve">      GUIANA</t>
  </si>
  <si>
    <t xml:space="preserve">      HONDURAS</t>
  </si>
  <si>
    <t xml:space="preserve">      HAITI</t>
  </si>
  <si>
    <t xml:space="preserve">      JAMAICA</t>
  </si>
  <si>
    <t xml:space="preserve">      SAO CRISTOVAO E NEVES</t>
  </si>
  <si>
    <t xml:space="preserve">      ILHAS CAIMAO</t>
  </si>
  <si>
    <t xml:space="preserve">      SANTA LUCIA</t>
  </si>
  <si>
    <t xml:space="preserve">      MONSERRATE</t>
  </si>
  <si>
    <t xml:space="preserve">      MEXICO</t>
  </si>
  <si>
    <t xml:space="preserve">      NICARAGUA</t>
  </si>
  <si>
    <t xml:space="preserve">      PANAMA</t>
  </si>
  <si>
    <t xml:space="preserve">      PERU</t>
  </si>
  <si>
    <t xml:space="preserve">      PARAGUAI</t>
  </si>
  <si>
    <t xml:space="preserve">      SURINAME</t>
  </si>
  <si>
    <t xml:space="preserve">      SALVADOR</t>
  </si>
  <si>
    <t xml:space="preserve">      SAO MARTINHO (PARTE HOLANDESA)</t>
  </si>
  <si>
    <t xml:space="preserve">      ILHAS TURCAS E CAICOS</t>
  </si>
  <si>
    <t xml:space="preserve">      TRINIDADE E TOBAGO</t>
  </si>
  <si>
    <t xml:space="preserve">      ESTADOS UNIDOS DA AMERICA</t>
  </si>
  <si>
    <t xml:space="preserve">      URUGUAI</t>
  </si>
  <si>
    <t xml:space="preserve">      SAO VICENTE E GRANADINAS</t>
  </si>
  <si>
    <t xml:space="preserve">      ILHAS VIRGENS BRITANICAS</t>
  </si>
  <si>
    <t xml:space="preserve">      ILHAS VIRGENS DOS ESTADOS UNIDOS</t>
  </si>
  <si>
    <t>ASIA</t>
  </si>
  <si>
    <t xml:space="preserve">      AFEGANISTAO</t>
  </si>
  <si>
    <t xml:space="preserve">      ARMENIA</t>
  </si>
  <si>
    <t xml:space="preserve">      AZERBAIJAO</t>
  </si>
  <si>
    <t xml:space="preserve">      BANGLADEXE</t>
  </si>
  <si>
    <t xml:space="preserve">      BAREM</t>
  </si>
  <si>
    <t xml:space="preserve">      BRUNEI DARUSSALA</t>
  </si>
  <si>
    <t xml:space="preserve">      CHINA</t>
  </si>
  <si>
    <t xml:space="preserve">      GEORGIA</t>
  </si>
  <si>
    <t xml:space="preserve">      HONG KONG</t>
  </si>
  <si>
    <t xml:space="preserve">      INDONESIA</t>
  </si>
  <si>
    <t xml:space="preserve">      ISRAEL</t>
  </si>
  <si>
    <t xml:space="preserve">      INDIA</t>
  </si>
  <si>
    <t xml:space="preserve">      JORDANIA</t>
  </si>
  <si>
    <t xml:space="preserve">      JAPAO</t>
  </si>
  <si>
    <t xml:space="preserve">      QUIRGUISTAO</t>
  </si>
  <si>
    <t xml:space="preserve">      CAMBOJA</t>
  </si>
  <si>
    <t xml:space="preserve">      COREIA, REPUBLICA DA</t>
  </si>
  <si>
    <t xml:space="preserve">      CAZAQUISTAO</t>
  </si>
  <si>
    <t xml:space="preserve">      LAOS, REPUBLICA DEMOCRATICA POPULAR</t>
  </si>
  <si>
    <t xml:space="preserve">      LIBANO</t>
  </si>
  <si>
    <t xml:space="preserve">      SERI LANCA</t>
  </si>
  <si>
    <t xml:space="preserve">      MIANMAR/BIRMANIA</t>
  </si>
  <si>
    <t xml:space="preserve">      MONGOLIA</t>
  </si>
  <si>
    <t xml:space="preserve">      MACAU</t>
  </si>
  <si>
    <t xml:space="preserve">      MALDIVAS</t>
  </si>
  <si>
    <t xml:space="preserve">      MALASIA</t>
  </si>
  <si>
    <t xml:space="preserve">      NEPAL</t>
  </si>
  <si>
    <t xml:space="preserve">      OMA</t>
  </si>
  <si>
    <t xml:space="preserve">      FILIPINAS</t>
  </si>
  <si>
    <t xml:space="preserve">      PAQUISTAO</t>
  </si>
  <si>
    <t xml:space="preserve">      TERRITORIO PALESTINO OCUPADO</t>
  </si>
  <si>
    <t xml:space="preserve">      CATAR</t>
  </si>
  <si>
    <t xml:space="preserve">      SINGAPURA</t>
  </si>
  <si>
    <t xml:space="preserve">      REPUBLICA ARABE SIRIA</t>
  </si>
  <si>
    <t xml:space="preserve">      TAILANDIA</t>
  </si>
  <si>
    <t xml:space="preserve">      TAJIQUISTAO</t>
  </si>
  <si>
    <t xml:space="preserve">      TIMOR-LESTE</t>
  </si>
  <si>
    <t xml:space="preserve">      TURQUEMENISTAO</t>
  </si>
  <si>
    <t xml:space="preserve">      TAIWAN</t>
  </si>
  <si>
    <t xml:space="preserve">      USBEQUISTAO</t>
  </si>
  <si>
    <t xml:space="preserve">      VIETNAME</t>
  </si>
  <si>
    <t xml:space="preserve">      IEMEN</t>
  </si>
  <si>
    <t>AUST.OCE.OUT.</t>
  </si>
  <si>
    <t xml:space="preserve">      SAMOA AMERICANA</t>
  </si>
  <si>
    <t xml:space="preserve">      AUSTRALIA</t>
  </si>
  <si>
    <t xml:space="preserve">      ILHAS COOK</t>
  </si>
  <si>
    <t xml:space="preserve">      FIJI</t>
  </si>
  <si>
    <t xml:space="preserve">      MICRONESIA, ESTADOS FEDERADOS DA</t>
  </si>
  <si>
    <t xml:space="preserve">      GUAME</t>
  </si>
  <si>
    <t xml:space="preserve">      ILHAS MARSHALL</t>
  </si>
  <si>
    <t xml:space="preserve">      ILHAS MARIANAS DO NORTE</t>
  </si>
  <si>
    <t xml:space="preserve">      NOVA CALEDONIA</t>
  </si>
  <si>
    <t xml:space="preserve">      NOVA ZELANDIA</t>
  </si>
  <si>
    <t xml:space="preserve">      POLINESIA FRANCESA</t>
  </si>
  <si>
    <t xml:space="preserve">      PAPUA-NOVA GUINE</t>
  </si>
  <si>
    <t xml:space="preserve">      TERRAS AUSTRAIS E ANTARTICAS FRANCE</t>
  </si>
  <si>
    <t xml:space="preserve">      TOQUELAU</t>
  </si>
  <si>
    <t xml:space="preserve">      TONGA</t>
  </si>
  <si>
    <t xml:space="preserve">      ILHAS MENORES AFASTADAS ESTADOS UNI</t>
  </si>
  <si>
    <t>DIV. EXTRA UE</t>
  </si>
  <si>
    <t xml:space="preserve">      ABASTECIMENTO E PROV. BORDO EXTRA-U</t>
  </si>
  <si>
    <t xml:space="preserve">      PAISES E TERRITORIOS NE TC EXTRA-UN</t>
  </si>
  <si>
    <t xml:space="preserve">     SWITZERLAND</t>
  </si>
  <si>
    <t xml:space="preserve">     ICELAND</t>
  </si>
  <si>
    <t xml:space="preserve">     LIECHTENSTEIN</t>
  </si>
  <si>
    <t xml:space="preserve">     NORWAY</t>
  </si>
  <si>
    <t>OPEC</t>
  </si>
  <si>
    <t xml:space="preserve">     UNITED ARAB EMIRATES</t>
  </si>
  <si>
    <t xml:space="preserve">     CONGO</t>
  </si>
  <si>
    <t xml:space="preserve">     ALGERIA</t>
  </si>
  <si>
    <t xml:space="preserve">     GABON</t>
  </si>
  <si>
    <t xml:space="preserve">     EQUATORIAL GUINEA</t>
  </si>
  <si>
    <t xml:space="preserve">     IRAQ</t>
  </si>
  <si>
    <t xml:space="preserve">     IRAN, ISLAMIC REPUBLIC OF</t>
  </si>
  <si>
    <t xml:space="preserve">     KUWAIT</t>
  </si>
  <si>
    <t xml:space="preserve">     LIBYA</t>
  </si>
  <si>
    <t xml:space="preserve">     NIGERIA</t>
  </si>
  <si>
    <t xml:space="preserve">     SAUDI ARABIA</t>
  </si>
  <si>
    <t xml:space="preserve">     VENEZUELA, BOLIVARIAN REPUBLIC OF</t>
  </si>
  <si>
    <t xml:space="preserve">     ANGOLA</t>
  </si>
  <si>
    <t xml:space="preserve">     CAPE VERDE</t>
  </si>
  <si>
    <t xml:space="preserve">     GUINEA-BISSAU</t>
  </si>
  <si>
    <t xml:space="preserve">     MOZAMBIQUE</t>
  </si>
  <si>
    <t xml:space="preserve">     SAO TOME AND PRINCIPE</t>
  </si>
  <si>
    <t>OTHER COUNTRIES</t>
  </si>
  <si>
    <t>EUROPE</t>
  </si>
  <si>
    <t xml:space="preserve">     ANDORRA</t>
  </si>
  <si>
    <t xml:space="preserve">     ALBANIA</t>
  </si>
  <si>
    <t xml:space="preserve">     BOSNIA AND HERZEGOVINA</t>
  </si>
  <si>
    <t xml:space="preserve">     BELARUS</t>
  </si>
  <si>
    <t xml:space="preserve">     FAROE ISLANDS</t>
  </si>
  <si>
    <t xml:space="preserve">     UNITED KINGDOM</t>
  </si>
  <si>
    <t xml:space="preserve">     GIBRALTAR</t>
  </si>
  <si>
    <t xml:space="preserve">     MOLDOVA, REPUBLIC OF</t>
  </si>
  <si>
    <t xml:space="preserve">     MONTENEGRO</t>
  </si>
  <si>
    <t xml:space="preserve">     NORTH MACEDONIA</t>
  </si>
  <si>
    <t xml:space="preserve">     RUSSIA</t>
  </si>
  <si>
    <t xml:space="preserve">     SAN MARINO</t>
  </si>
  <si>
    <t xml:space="preserve">     TURKEY</t>
  </si>
  <si>
    <t xml:space="preserve">     UKRAINE</t>
  </si>
  <si>
    <t xml:space="preserve">     HOLY SEE</t>
  </si>
  <si>
    <t xml:space="preserve">     KOSOVO</t>
  </si>
  <si>
    <t xml:space="preserve">     SERBIA</t>
  </si>
  <si>
    <t xml:space="preserve">     BURKINA FASO</t>
  </si>
  <si>
    <t xml:space="preserve">     BURUNDI</t>
  </si>
  <si>
    <t xml:space="preserve">     BENIN</t>
  </si>
  <si>
    <t xml:space="preserve">     BOTSWANA</t>
  </si>
  <si>
    <t xml:space="preserve">     CONGO, DEMOCRATIC REPUBLIC OF</t>
  </si>
  <si>
    <t xml:space="preserve">     CENTRAL AFRICAN REPUBLIC</t>
  </si>
  <si>
    <t xml:space="preserve">     COTE D'IVOIRE</t>
  </si>
  <si>
    <t xml:space="preserve">     CAMEROON</t>
  </si>
  <si>
    <t xml:space="preserve">     CABO VERDE</t>
  </si>
  <si>
    <t xml:space="preserve">     DJIBOUTI</t>
  </si>
  <si>
    <t xml:space="preserve">     EGYPT</t>
  </si>
  <si>
    <t xml:space="preserve">     ETHIOPIA</t>
  </si>
  <si>
    <t xml:space="preserve">     GHANA</t>
  </si>
  <si>
    <t xml:space="preserve">     GAMBIA</t>
  </si>
  <si>
    <t xml:space="preserve">     GUINEA</t>
  </si>
  <si>
    <t xml:space="preserve">     KENYA</t>
  </si>
  <si>
    <t xml:space="preserve">     COMOROS</t>
  </si>
  <si>
    <t xml:space="preserve">     LIBERIA</t>
  </si>
  <si>
    <t xml:space="preserve">     LESOTHO</t>
  </si>
  <si>
    <t xml:space="preserve">     MOROCCO</t>
  </si>
  <si>
    <t xml:space="preserve">     MADAGASCAR</t>
  </si>
  <si>
    <t xml:space="preserve">     MALI</t>
  </si>
  <si>
    <t xml:space="preserve">     MAURITANIA</t>
  </si>
  <si>
    <t xml:space="preserve">     MAURITIUS</t>
  </si>
  <si>
    <t xml:space="preserve">     MALAWI</t>
  </si>
  <si>
    <t xml:space="preserve">     NAMIBIA</t>
  </si>
  <si>
    <t xml:space="preserve">     NIGER</t>
  </si>
  <si>
    <t xml:space="preserve">     RWANDA</t>
  </si>
  <si>
    <t xml:space="preserve">     SEYCHELLES</t>
  </si>
  <si>
    <t xml:space="preserve">     SUDAN</t>
  </si>
  <si>
    <t xml:space="preserve">     SIERRA LEONE</t>
  </si>
  <si>
    <t xml:space="preserve">     SENEGAL</t>
  </si>
  <si>
    <t xml:space="preserve">     SOMALIA</t>
  </si>
  <si>
    <t xml:space="preserve">     SOUTH SUDAN</t>
  </si>
  <si>
    <t xml:space="preserve">     ESWATINI</t>
  </si>
  <si>
    <t xml:space="preserve">     CHAD</t>
  </si>
  <si>
    <t xml:space="preserve">     TOGO</t>
  </si>
  <si>
    <t xml:space="preserve">     TUNISIA</t>
  </si>
  <si>
    <t xml:space="preserve">     TANZANIA, UNITED REPUBLIC OF</t>
  </si>
  <si>
    <t xml:space="preserve">     UGANDA</t>
  </si>
  <si>
    <t xml:space="preserve">     CEUTA</t>
  </si>
  <si>
    <t xml:space="preserve">     MELILLA</t>
  </si>
  <si>
    <t xml:space="preserve">     SOUTH AFRICA</t>
  </si>
  <si>
    <t xml:space="preserve">     ZAMBIA</t>
  </si>
  <si>
    <t xml:space="preserve">     ZIMBABWE</t>
  </si>
  <si>
    <t xml:space="preserve">     ANTIGUA AND BARBUDA</t>
  </si>
  <si>
    <t xml:space="preserve">     ANGUILLA</t>
  </si>
  <si>
    <t xml:space="preserve">     ARGENTINA</t>
  </si>
  <si>
    <t xml:space="preserve">     ARUBA</t>
  </si>
  <si>
    <t xml:space="preserve">     BARBADOS</t>
  </si>
  <si>
    <t xml:space="preserve">     SAINT BARTHELEMY</t>
  </si>
  <si>
    <t xml:space="preserve">     BERMUDA</t>
  </si>
  <si>
    <t xml:space="preserve">     BOLIVIA, PLURINATIONAL STATE OF</t>
  </si>
  <si>
    <t xml:space="preserve">     BONAIRE, SINT EUSTATIUS AND SABA</t>
  </si>
  <si>
    <t xml:space="preserve">     BRAZIL</t>
  </si>
  <si>
    <t xml:space="preserve">     BAHAMAS</t>
  </si>
  <si>
    <t xml:space="preserve">     BELIZE</t>
  </si>
  <si>
    <t xml:space="preserve">     CANADA</t>
  </si>
  <si>
    <t xml:space="preserve">     CHILE</t>
  </si>
  <si>
    <t xml:space="preserve">     COLOMBIA</t>
  </si>
  <si>
    <t xml:space="preserve">     COSTA RICA</t>
  </si>
  <si>
    <t xml:space="preserve">     CUBA</t>
  </si>
  <si>
    <t xml:space="preserve">     CURAÇAO</t>
  </si>
  <si>
    <t xml:space="preserve">     DOMINICA</t>
  </si>
  <si>
    <t xml:space="preserve">     DOMINICAN REPUBLIC</t>
  </si>
  <si>
    <t xml:space="preserve">     ECUADOR</t>
  </si>
  <si>
    <t xml:space="preserve">     FALKLAND ISLANDS</t>
  </si>
  <si>
    <t xml:space="preserve">     GRENADA</t>
  </si>
  <si>
    <t xml:space="preserve">     GREENLAND</t>
  </si>
  <si>
    <t xml:space="preserve">     GUATEMALA</t>
  </si>
  <si>
    <t xml:space="preserve">     GUYANA</t>
  </si>
  <si>
    <t xml:space="preserve">     HONDURAS</t>
  </si>
  <si>
    <t xml:space="preserve">     HAITI</t>
  </si>
  <si>
    <t xml:space="preserve">     JAMAICA</t>
  </si>
  <si>
    <t xml:space="preserve">     ST KITTS AND NEVIS</t>
  </si>
  <si>
    <t xml:space="preserve">     CAYMAN ISLANDS</t>
  </si>
  <si>
    <t xml:space="preserve">     ST LUCIA</t>
  </si>
  <si>
    <t xml:space="preserve">     MONTSERRAT</t>
  </si>
  <si>
    <t xml:space="preserve">     MEXICO</t>
  </si>
  <si>
    <t xml:space="preserve">     NICARAGUA</t>
  </si>
  <si>
    <t xml:space="preserve">     PANAMA</t>
  </si>
  <si>
    <t xml:space="preserve">     PERU</t>
  </si>
  <si>
    <t xml:space="preserve">     PARAGUAY</t>
  </si>
  <si>
    <t xml:space="preserve">     SURINAME</t>
  </si>
  <si>
    <t xml:space="preserve">     EL SALVADOR</t>
  </si>
  <si>
    <t xml:space="preserve">     SINT MAARTEN (DUTCH PART)</t>
  </si>
  <si>
    <t xml:space="preserve">     TURKS AND CAICOS ISLANDS</t>
  </si>
  <si>
    <t xml:space="preserve">     TRINIDAD AND TOBAGO</t>
  </si>
  <si>
    <t xml:space="preserve">     UNITED STATES</t>
  </si>
  <si>
    <t xml:space="preserve">     URUGUAY</t>
  </si>
  <si>
    <t xml:space="preserve">     ST VINCENT AND THE GRENADINES</t>
  </si>
  <si>
    <t xml:space="preserve">     VIRGIN ISLANDS, BRITISH</t>
  </si>
  <si>
    <t xml:space="preserve">     VIRGIN ISLANDS, UNITED STATES</t>
  </si>
  <si>
    <t xml:space="preserve">     AFGHANISTAN</t>
  </si>
  <si>
    <t xml:space="preserve">     ARMENIA</t>
  </si>
  <si>
    <t xml:space="preserve">     AZERBAIJAN</t>
  </si>
  <si>
    <t xml:space="preserve">     BANGLADESH</t>
  </si>
  <si>
    <t xml:space="preserve">     BAHRAIN</t>
  </si>
  <si>
    <t xml:space="preserve">     BRUNEI DARUSSALAM</t>
  </si>
  <si>
    <t xml:space="preserve">     CHINA</t>
  </si>
  <si>
    <t xml:space="preserve">     GEORGIA</t>
  </si>
  <si>
    <t xml:space="preserve">     HONG KONG</t>
  </si>
  <si>
    <t xml:space="preserve">     INDONESIA</t>
  </si>
  <si>
    <t xml:space="preserve">     ISRAEL</t>
  </si>
  <si>
    <t xml:space="preserve">     INDIA</t>
  </si>
  <si>
    <t xml:space="preserve">     JORDAN</t>
  </si>
  <si>
    <t xml:space="preserve">     JAPAN</t>
  </si>
  <si>
    <t xml:space="preserve">     KYRGYZSTAN</t>
  </si>
  <si>
    <t xml:space="preserve">     CAMBODIA</t>
  </si>
  <si>
    <t xml:space="preserve">     KOREA, REPUBLIC OF</t>
  </si>
  <si>
    <t xml:space="preserve">     KAZAKHSTAN</t>
  </si>
  <si>
    <t xml:space="preserve">     LAO PEOPLE'S DEMOCRATIC REPUBLIC</t>
  </si>
  <si>
    <t xml:space="preserve">     LEBANON</t>
  </si>
  <si>
    <t xml:space="preserve">     SRI LANKA</t>
  </si>
  <si>
    <t xml:space="preserve">     MYANMAR</t>
  </si>
  <si>
    <t xml:space="preserve">     MONGOLIA</t>
  </si>
  <si>
    <t xml:space="preserve">     MACAO</t>
  </si>
  <si>
    <t xml:space="preserve">     MALDIVES</t>
  </si>
  <si>
    <t xml:space="preserve">     MALAYSIA</t>
  </si>
  <si>
    <t xml:space="preserve">     NEPAL</t>
  </si>
  <si>
    <t xml:space="preserve">     OMAN</t>
  </si>
  <si>
    <t xml:space="preserve">     PHILIPPINES</t>
  </si>
  <si>
    <t xml:space="preserve">     PAKISTAN</t>
  </si>
  <si>
    <t xml:space="preserve">     OCCUPIED PALESTINIAN TERRITORY</t>
  </si>
  <si>
    <t xml:space="preserve">     QATAR</t>
  </si>
  <si>
    <t xml:space="preserve">     SINGAPORE</t>
  </si>
  <si>
    <t xml:space="preserve">     SYRIAN ARAB REPUBLIC</t>
  </si>
  <si>
    <t xml:space="preserve">     THAILAND</t>
  </si>
  <si>
    <t xml:space="preserve">     TAJIKISTAN</t>
  </si>
  <si>
    <t xml:space="preserve">     TIMOR-LESTE</t>
  </si>
  <si>
    <t xml:space="preserve">     TURKMENISTAN</t>
  </si>
  <si>
    <t xml:space="preserve">     TAIWAN</t>
  </si>
  <si>
    <t xml:space="preserve">     UZBEKISTAN</t>
  </si>
  <si>
    <t xml:space="preserve">     VIET NAM</t>
  </si>
  <si>
    <t xml:space="preserve">     YEMEN</t>
  </si>
  <si>
    <t>AUST.OCE.OTH.</t>
  </si>
  <si>
    <t xml:space="preserve">     AMERICAN SAMOA</t>
  </si>
  <si>
    <t xml:space="preserve">     AUSTRALIA</t>
  </si>
  <si>
    <t xml:space="preserve">     COOK ISLANDS</t>
  </si>
  <si>
    <t xml:space="preserve">     FIJI</t>
  </si>
  <si>
    <t xml:space="preserve">     MICRONESIA, FEDERATED STATES OF</t>
  </si>
  <si>
    <t xml:space="preserve">     GUAM</t>
  </si>
  <si>
    <t xml:space="preserve">     MARSHALL ISLANDS</t>
  </si>
  <si>
    <t xml:space="preserve">     NORTHERN MARIANA ISLANDS</t>
  </si>
  <si>
    <t xml:space="preserve">     NEW CALEDONIA</t>
  </si>
  <si>
    <t xml:space="preserve">     NEW ZEALAND</t>
  </si>
  <si>
    <t xml:space="preserve">     FRENCH POLYNESIA</t>
  </si>
  <si>
    <t xml:space="preserve">     PAPUA NEW GUINEA</t>
  </si>
  <si>
    <t xml:space="preserve">     FRENCH SOUTHERN TERRITORIES</t>
  </si>
  <si>
    <t xml:space="preserve">     TOKELAU</t>
  </si>
  <si>
    <t xml:space="preserve">     TONGA</t>
  </si>
  <si>
    <t xml:space="preserve">     UNITED STATES MINOR OUTLYING ISLAND</t>
  </si>
  <si>
    <t>DIV. EXTRA EU</t>
  </si>
  <si>
    <t xml:space="preserve">     STORES AND PROVISIONS OF EXT-UNION </t>
  </si>
  <si>
    <t xml:space="preserve">     COUNTRIES AND TERRIT NS FW EXTRA-UN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</si>
</sst>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0.0"/>
    <numFmt numFmtId="166" formatCode="#,##0.000"/>
  </numFmts>
  <fonts count="45" x14ac:knownFonts="1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sz val="6"/>
      <name val="Arial"/>
      <family val="2"/>
    </font>
    <font>
      <sz val="10"/>
      <name val="MS Sans Serif"/>
      <family val="2"/>
    </font>
    <font>
      <sz val="10"/>
      <color indexed="8"/>
      <name val="MS Sans Serif"/>
      <family val="2"/>
    </font>
    <font>
      <sz val="10"/>
      <name val="Arial"/>
      <family val="2"/>
    </font>
    <font>
      <b/>
      <sz val="8"/>
      <color rgb="FF234371"/>
      <name val="Arial"/>
      <family val="2"/>
    </font>
    <font>
      <sz val="8"/>
      <color rgb="FF234371"/>
      <name val="Arial"/>
      <family val="2"/>
    </font>
    <font>
      <sz val="10"/>
      <name val="Calibri"/>
      <family val="2"/>
      <scheme val="minor"/>
    </font>
    <font>
      <b/>
      <sz val="10"/>
      <color rgb="FF234371"/>
      <name val="Calibri"/>
      <family val="2"/>
      <scheme val="minor"/>
    </font>
    <font>
      <sz val="9"/>
      <name val="Calibri"/>
      <family val="2"/>
      <scheme val="minor"/>
    </font>
    <font>
      <b/>
      <sz val="11"/>
      <color rgb="FF234371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9"/>
      <name val="Calibri"/>
      <family val="2"/>
      <scheme val="minor"/>
    </font>
    <font>
      <u/>
      <sz val="11"/>
      <color indexed="12"/>
      <name val="Calibri"/>
      <family val="2"/>
      <scheme val="minor"/>
    </font>
    <font>
      <u/>
      <sz val="10"/>
      <color indexed="12"/>
      <name val="Calibri"/>
      <family val="2"/>
      <scheme val="minor"/>
    </font>
    <font>
      <b/>
      <sz val="9"/>
      <color rgb="FF234371"/>
      <name val="Calibri"/>
      <family val="2"/>
      <scheme val="minor"/>
    </font>
    <font>
      <sz val="10"/>
      <color rgb="FF234371"/>
      <name val="Calibri"/>
      <family val="2"/>
      <scheme val="minor"/>
    </font>
    <font>
      <b/>
      <sz val="10"/>
      <name val="Calibri"/>
      <family val="2"/>
      <scheme val="minor"/>
    </font>
    <font>
      <sz val="9"/>
      <color rgb="FF234371"/>
      <name val="Calibri"/>
      <family val="2"/>
      <scheme val="minor"/>
    </font>
    <font>
      <b/>
      <sz val="9"/>
      <color theme="3"/>
      <name val="Calibri"/>
      <family val="2"/>
      <scheme val="minor"/>
    </font>
    <font>
      <b/>
      <vertAlign val="superscript"/>
      <sz val="9"/>
      <color rgb="FF234371"/>
      <name val="Calibri"/>
      <family val="2"/>
      <scheme val="minor"/>
    </font>
    <font>
      <i/>
      <sz val="10"/>
      <name val="Calibri"/>
      <family val="2"/>
      <scheme val="minor"/>
    </font>
    <font>
      <b/>
      <sz val="10"/>
      <color indexed="10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sz val="7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7"/>
      <color rgb="FF234371"/>
      <name val="Calibri"/>
      <family val="2"/>
      <scheme val="minor"/>
    </font>
    <font>
      <b/>
      <sz val="7"/>
      <name val="Calibri"/>
      <family val="2"/>
      <scheme val="minor"/>
    </font>
    <font>
      <sz val="10"/>
      <color theme="4" tint="-0.499984740745262"/>
      <name val="Calibri"/>
      <family val="2"/>
      <scheme val="minor"/>
    </font>
    <font>
      <b/>
      <sz val="10"/>
      <color theme="4" tint="-0.499984740745262"/>
      <name val="Calibri"/>
      <family val="2"/>
      <scheme val="minor"/>
    </font>
    <font>
      <sz val="7"/>
      <color indexed="8"/>
      <name val="Calibri"/>
      <family val="2"/>
      <scheme val="minor"/>
    </font>
    <font>
      <b/>
      <sz val="8"/>
      <color rgb="FF234371"/>
      <name val="Calibri"/>
      <family val="2"/>
      <scheme val="minor"/>
    </font>
    <font>
      <b/>
      <sz val="8"/>
      <color theme="3"/>
      <name val="Calibri"/>
      <family val="2"/>
      <scheme val="minor"/>
    </font>
    <font>
      <sz val="8"/>
      <color rgb="FF234371"/>
      <name val="Calibri"/>
      <family val="2"/>
      <scheme val="minor"/>
    </font>
    <font>
      <b/>
      <vertAlign val="superscript"/>
      <sz val="8"/>
      <color rgb="FF234371"/>
      <name val="Calibri"/>
      <family val="2"/>
      <scheme val="minor"/>
    </font>
    <font>
      <b/>
      <vertAlign val="superscript"/>
      <sz val="8"/>
      <name val="Calibri"/>
      <family val="2"/>
      <scheme val="minor"/>
    </font>
    <font>
      <vertAlign val="superscript"/>
      <sz val="9"/>
      <color rgb="FF234371"/>
      <name val="Calibri"/>
      <family val="2"/>
      <scheme val="minor"/>
    </font>
    <font>
      <b/>
      <sz val="9"/>
      <name val="Calibri"/>
      <family val="2"/>
      <scheme val="minor"/>
    </font>
    <font>
      <sz val="9"/>
      <color theme="3"/>
      <name val="Calibri"/>
      <family val="2"/>
      <scheme val="minor"/>
    </font>
    <font>
      <sz val="9"/>
      <color indexed="8"/>
      <name val="Calibri"/>
      <family val="2"/>
      <scheme val="minor"/>
    </font>
    <font>
      <u/>
      <sz val="9"/>
      <color indexed="12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22"/>
      </patternFill>
    </fill>
    <fill>
      <patternFill patternType="solid">
        <fgColor theme="3" tint="-0.249977111117893"/>
        <bgColor indexed="22"/>
      </patternFill>
    </fill>
    <fill>
      <patternFill patternType="solid">
        <fgColor rgb="FFCEDCF0"/>
        <bgColor indexed="64"/>
      </patternFill>
    </fill>
    <fill>
      <patternFill patternType="solid">
        <fgColor rgb="FFCEDCF0"/>
        <bgColor indexed="22"/>
      </patternFill>
    </fill>
  </fills>
  <borders count="26">
    <border>
      <left/>
      <right/>
      <top/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/>
      <top style="thin">
        <color indexed="9"/>
      </top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5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6" fillId="0" borderId="0"/>
    <xf numFmtId="0" fontId="7" fillId="0" borderId="0"/>
  </cellStyleXfs>
  <cellXfs count="272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/>
    <xf numFmtId="0" fontId="4" fillId="0" borderId="0" xfId="2" applyFont="1"/>
    <xf numFmtId="0" fontId="3" fillId="0" borderId="0" xfId="0" applyFont="1"/>
    <xf numFmtId="0" fontId="7" fillId="0" borderId="0" xfId="0" applyFont="1"/>
    <xf numFmtId="0" fontId="8" fillId="10" borderId="1" xfId="0" applyFont="1" applyFill="1" applyBorder="1" applyAlignment="1">
      <alignment horizontal="center" vertical="center"/>
    </xf>
    <xf numFmtId="0" fontId="10" fillId="0" borderId="0" xfId="0" applyFont="1"/>
    <xf numFmtId="0" fontId="10" fillId="0" borderId="0" xfId="0" applyFont="1" applyAlignment="1">
      <alignment vertical="center"/>
    </xf>
    <xf numFmtId="0" fontId="13" fillId="10" borderId="0" xfId="0" applyFont="1" applyFill="1" applyAlignment="1">
      <alignment horizontal="center" vertical="center"/>
    </xf>
    <xf numFmtId="0" fontId="14" fillId="0" borderId="0" xfId="0" applyFont="1"/>
    <xf numFmtId="0" fontId="15" fillId="5" borderId="0" xfId="0" applyFont="1" applyFill="1" applyAlignment="1">
      <alignment horizontal="center" vertical="center"/>
    </xf>
    <xf numFmtId="0" fontId="14" fillId="0" borderId="0" xfId="0" applyFont="1" applyAlignment="1">
      <alignment horizontal="center"/>
    </xf>
    <xf numFmtId="0" fontId="13" fillId="10" borderId="0" xfId="0" applyFont="1" applyFill="1" applyAlignment="1">
      <alignment horizontal="center"/>
    </xf>
    <xf numFmtId="0" fontId="14" fillId="0" borderId="0" xfId="0" applyFont="1" applyAlignment="1">
      <alignment vertical="center"/>
    </xf>
    <xf numFmtId="0" fontId="15" fillId="5" borderId="0" xfId="0" applyFont="1" applyFill="1" applyAlignment="1">
      <alignment horizontal="center"/>
    </xf>
    <xf numFmtId="0" fontId="15" fillId="0" borderId="0" xfId="0" applyFont="1" applyAlignment="1">
      <alignment horizontal="center" vertical="center"/>
    </xf>
    <xf numFmtId="0" fontId="16" fillId="0" borderId="0" xfId="1" applyFont="1" applyAlignment="1" applyProtection="1">
      <alignment vertical="center"/>
    </xf>
    <xf numFmtId="0" fontId="20" fillId="5" borderId="0" xfId="0" applyFont="1" applyFill="1" applyAlignment="1">
      <alignment horizontal="center"/>
    </xf>
    <xf numFmtId="0" fontId="10" fillId="6" borderId="0" xfId="0" applyFont="1" applyFill="1"/>
    <xf numFmtId="0" fontId="20" fillId="6" borderId="0" xfId="0" applyFont="1" applyFill="1" applyAlignment="1">
      <alignment horizontal="center"/>
    </xf>
    <xf numFmtId="0" fontId="22" fillId="2" borderId="0" xfId="0" applyFont="1" applyFill="1"/>
    <xf numFmtId="0" fontId="22" fillId="2" borderId="0" xfId="0" applyFont="1" applyFill="1" applyAlignment="1">
      <alignment horizontal="center" vertical="center" wrapText="1"/>
    </xf>
    <xf numFmtId="2" fontId="18" fillId="10" borderId="0" xfId="0" applyNumberFormat="1" applyFont="1" applyFill="1" applyAlignment="1">
      <alignment horizontal="center" vertical="center" wrapText="1"/>
    </xf>
    <xf numFmtId="2" fontId="22" fillId="2" borderId="0" xfId="0" applyNumberFormat="1" applyFont="1" applyFill="1" applyAlignment="1">
      <alignment horizontal="center" vertical="center" wrapText="1"/>
    </xf>
    <xf numFmtId="0" fontId="22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/>
    </xf>
    <xf numFmtId="0" fontId="18" fillId="10" borderId="0" xfId="0" applyFont="1" applyFill="1" applyAlignment="1">
      <alignment horizontal="center" vertical="center" wrapText="1"/>
    </xf>
    <xf numFmtId="0" fontId="17" fillId="0" borderId="0" xfId="1" applyFont="1" applyAlignment="1" applyProtection="1"/>
    <xf numFmtId="0" fontId="10" fillId="2" borderId="0" xfId="0" applyFont="1" applyFill="1"/>
    <xf numFmtId="0" fontId="10" fillId="2" borderId="0" xfId="0" quotePrefix="1" applyFont="1" applyFill="1" applyAlignment="1">
      <alignment horizontal="center"/>
    </xf>
    <xf numFmtId="0" fontId="10" fillId="2" borderId="0" xfId="0" applyFont="1" applyFill="1" applyAlignment="1">
      <alignment vertical="center"/>
    </xf>
    <xf numFmtId="0" fontId="10" fillId="10" borderId="0" xfId="0" applyFont="1" applyFill="1"/>
    <xf numFmtId="164" fontId="10" fillId="10" borderId="0" xfId="0" applyNumberFormat="1" applyFont="1" applyFill="1"/>
    <xf numFmtId="164" fontId="10" fillId="2" borderId="0" xfId="0" applyNumberFormat="1" applyFont="1" applyFill="1"/>
    <xf numFmtId="165" fontId="10" fillId="10" borderId="0" xfId="0" applyNumberFormat="1" applyFont="1" applyFill="1"/>
    <xf numFmtId="165" fontId="10" fillId="2" borderId="0" xfId="0" applyNumberFormat="1" applyFont="1" applyFill="1"/>
    <xf numFmtId="165" fontId="10" fillId="2" borderId="0" xfId="0" applyNumberFormat="1" applyFont="1" applyFill="1" applyAlignment="1">
      <alignment horizontal="right"/>
    </xf>
    <xf numFmtId="0" fontId="10" fillId="10" borderId="0" xfId="0" applyFont="1" applyFill="1" applyAlignment="1">
      <alignment vertical="center"/>
    </xf>
    <xf numFmtId="164" fontId="10" fillId="10" borderId="0" xfId="0" applyNumberFormat="1" applyFont="1" applyFill="1" applyAlignment="1">
      <alignment vertical="center"/>
    </xf>
    <xf numFmtId="164" fontId="10" fillId="2" borderId="0" xfId="0" applyNumberFormat="1" applyFont="1" applyFill="1" applyAlignment="1">
      <alignment vertical="center"/>
    </xf>
    <xf numFmtId="165" fontId="10" fillId="10" borderId="0" xfId="0" applyNumberFormat="1" applyFont="1" applyFill="1" applyAlignment="1">
      <alignment horizontal="right" vertical="center"/>
    </xf>
    <xf numFmtId="164" fontId="10" fillId="0" borderId="0" xfId="0" applyNumberFormat="1" applyFont="1"/>
    <xf numFmtId="165" fontId="10" fillId="0" borderId="0" xfId="0" applyNumberFormat="1" applyFont="1"/>
    <xf numFmtId="164" fontId="10" fillId="0" borderId="0" xfId="0" applyNumberFormat="1" applyFont="1" applyAlignment="1">
      <alignment vertical="justify"/>
    </xf>
    <xf numFmtId="165" fontId="10" fillId="0" borderId="0" xfId="0" applyNumberFormat="1" applyFont="1" applyAlignment="1">
      <alignment horizontal="right"/>
    </xf>
    <xf numFmtId="164" fontId="10" fillId="0" borderId="0" xfId="0" applyNumberFormat="1" applyFont="1" applyAlignment="1">
      <alignment vertical="center"/>
    </xf>
    <xf numFmtId="0" fontId="10" fillId="10" borderId="0" xfId="0" applyFont="1" applyFill="1" applyAlignment="1">
      <alignment horizontal="left" vertical="center"/>
    </xf>
    <xf numFmtId="165" fontId="10" fillId="10" borderId="0" xfId="0" applyNumberFormat="1" applyFont="1" applyFill="1" applyAlignment="1">
      <alignment horizontal="right"/>
    </xf>
    <xf numFmtId="0" fontId="10" fillId="6" borderId="25" xfId="0" applyFont="1" applyFill="1" applyBorder="1"/>
    <xf numFmtId="0" fontId="20" fillId="0" borderId="0" xfId="0" applyFont="1"/>
    <xf numFmtId="17" fontId="18" fillId="10" borderId="0" xfId="0" applyNumberFormat="1" applyFont="1" applyFill="1" applyAlignment="1">
      <alignment horizontal="center" vertical="center" wrapText="1"/>
    </xf>
    <xf numFmtId="0" fontId="20" fillId="0" borderId="0" xfId="0" applyFont="1" applyAlignment="1">
      <alignment horizontal="center"/>
    </xf>
    <xf numFmtId="0" fontId="12" fillId="2" borderId="0" xfId="0" applyFont="1" applyFill="1"/>
    <xf numFmtId="0" fontId="18" fillId="10" borderId="0" xfId="0" applyFont="1" applyFill="1" applyAlignment="1">
      <alignment horizontal="center" vertical="center"/>
    </xf>
    <xf numFmtId="0" fontId="20" fillId="2" borderId="15" xfId="0" applyFont="1" applyFill="1" applyBorder="1" applyAlignment="1">
      <alignment horizontal="center"/>
    </xf>
    <xf numFmtId="0" fontId="10" fillId="2" borderId="15" xfId="0" applyFont="1" applyFill="1" applyBorder="1"/>
    <xf numFmtId="3" fontId="20" fillId="2" borderId="15" xfId="0" applyNumberFormat="1" applyFont="1" applyFill="1" applyBorder="1"/>
    <xf numFmtId="0" fontId="20" fillId="2" borderId="15" xfId="0" applyFont="1" applyFill="1" applyBorder="1"/>
    <xf numFmtId="164" fontId="20" fillId="2" borderId="15" xfId="0" applyNumberFormat="1" applyFont="1" applyFill="1" applyBorder="1"/>
    <xf numFmtId="0" fontId="25" fillId="0" borderId="0" xfId="0" applyFont="1"/>
    <xf numFmtId="1" fontId="10" fillId="2" borderId="0" xfId="0" applyNumberFormat="1" applyFont="1" applyFill="1"/>
    <xf numFmtId="3" fontId="10" fillId="2" borderId="0" xfId="0" applyNumberFormat="1" applyFont="1" applyFill="1"/>
    <xf numFmtId="0" fontId="10" fillId="0" borderId="25" xfId="0" applyFont="1" applyBorder="1"/>
    <xf numFmtId="3" fontId="10" fillId="2" borderId="25" xfId="0" applyNumberFormat="1" applyFont="1" applyFill="1" applyBorder="1"/>
    <xf numFmtId="3" fontId="10" fillId="0" borderId="0" xfId="0" applyNumberFormat="1" applyFont="1"/>
    <xf numFmtId="0" fontId="26" fillId="2" borderId="0" xfId="0" applyFont="1" applyFill="1"/>
    <xf numFmtId="0" fontId="26" fillId="5" borderId="0" xfId="0" applyFont="1" applyFill="1"/>
    <xf numFmtId="0" fontId="10" fillId="5" borderId="0" xfId="0" applyFont="1" applyFill="1"/>
    <xf numFmtId="0" fontId="11" fillId="10" borderId="0" xfId="0" applyFont="1" applyFill="1" applyAlignment="1">
      <alignment horizontal="center" vertical="center"/>
    </xf>
    <xf numFmtId="0" fontId="19" fillId="10" borderId="0" xfId="0" applyFont="1" applyFill="1" applyAlignment="1">
      <alignment vertical="center"/>
    </xf>
    <xf numFmtId="3" fontId="11" fillId="10" borderId="0" xfId="0" applyNumberFormat="1" applyFont="1" applyFill="1" applyAlignment="1">
      <alignment vertical="center"/>
    </xf>
    <xf numFmtId="3" fontId="19" fillId="10" borderId="0" xfId="0" applyNumberFormat="1" applyFont="1" applyFill="1" applyAlignment="1">
      <alignment vertical="center"/>
    </xf>
    <xf numFmtId="164" fontId="11" fillId="10" borderId="0" xfId="0" applyNumberFormat="1" applyFont="1" applyFill="1" applyAlignment="1">
      <alignment horizontal="center" vertical="center"/>
    </xf>
    <xf numFmtId="3" fontId="19" fillId="10" borderId="0" xfId="0" applyNumberFormat="1" applyFont="1" applyFill="1" applyAlignment="1">
      <alignment horizontal="center" vertical="center"/>
    </xf>
    <xf numFmtId="164" fontId="19" fillId="10" borderId="0" xfId="0" applyNumberFormat="1" applyFont="1" applyFill="1" applyAlignment="1">
      <alignment horizontal="center" vertical="center"/>
    </xf>
    <xf numFmtId="0" fontId="10" fillId="5" borderId="0" xfId="0" applyFont="1" applyFill="1" applyAlignment="1">
      <alignment vertical="center"/>
    </xf>
    <xf numFmtId="164" fontId="10" fillId="2" borderId="0" xfId="0" applyNumberFormat="1" applyFont="1" applyFill="1" applyAlignment="1">
      <alignment horizontal="center"/>
    </xf>
    <xf numFmtId="3" fontId="10" fillId="2" borderId="0" xfId="0" applyNumberFormat="1" applyFont="1" applyFill="1" applyAlignment="1">
      <alignment horizontal="center"/>
    </xf>
    <xf numFmtId="0" fontId="12" fillId="0" borderId="0" xfId="0" applyFont="1"/>
    <xf numFmtId="0" fontId="10" fillId="2" borderId="25" xfId="0" applyFont="1" applyFill="1" applyBorder="1"/>
    <xf numFmtId="0" fontId="10" fillId="5" borderId="25" xfId="0" applyFont="1" applyFill="1" applyBorder="1"/>
    <xf numFmtId="3" fontId="11" fillId="10" borderId="0" xfId="0" applyNumberFormat="1" applyFont="1" applyFill="1" applyAlignment="1">
      <alignment horizontal="center" vertical="center"/>
    </xf>
    <xf numFmtId="0" fontId="27" fillId="0" borderId="0" xfId="0" applyFont="1" applyAlignment="1">
      <alignment horizontal="center"/>
    </xf>
    <xf numFmtId="0" fontId="27" fillId="0" borderId="0" xfId="0" applyFont="1"/>
    <xf numFmtId="0" fontId="27" fillId="0" borderId="0" xfId="0" applyFont="1" applyAlignment="1">
      <alignment horizontal="center" vertical="center"/>
    </xf>
    <xf numFmtId="3" fontId="27" fillId="0" borderId="0" xfId="0" applyNumberFormat="1" applyFont="1"/>
    <xf numFmtId="0" fontId="29" fillId="0" borderId="0" xfId="0" applyFont="1" applyAlignment="1">
      <alignment vertical="center"/>
    </xf>
    <xf numFmtId="0" fontId="12" fillId="3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 wrapText="1"/>
    </xf>
    <xf numFmtId="0" fontId="12" fillId="3" borderId="0" xfId="0" applyFont="1" applyFill="1" applyAlignment="1">
      <alignment horizontal="center" wrapText="1"/>
    </xf>
    <xf numFmtId="0" fontId="12" fillId="2" borderId="0" xfId="0" applyFont="1" applyFill="1" applyAlignment="1">
      <alignment horizontal="center" wrapText="1"/>
    </xf>
    <xf numFmtId="17" fontId="19" fillId="10" borderId="0" xfId="0" applyNumberFormat="1" applyFont="1" applyFill="1" applyAlignment="1">
      <alignment horizontal="center" vertical="center" wrapText="1"/>
    </xf>
    <xf numFmtId="164" fontId="10" fillId="3" borderId="0" xfId="0" applyNumberFormat="1" applyFont="1" applyFill="1"/>
    <xf numFmtId="0" fontId="19" fillId="11" borderId="0" xfId="0" applyFont="1" applyFill="1"/>
    <xf numFmtId="3" fontId="19" fillId="11" borderId="0" xfId="0" applyNumberFormat="1" applyFont="1" applyFill="1" applyAlignment="1">
      <alignment horizontal="right" vertical="center" wrapText="1"/>
    </xf>
    <xf numFmtId="1" fontId="19" fillId="11" borderId="0" xfId="0" applyNumberFormat="1" applyFont="1" applyFill="1" applyAlignment="1">
      <alignment horizontal="center" vertical="center" wrapText="1"/>
    </xf>
    <xf numFmtId="165" fontId="19" fillId="11" borderId="0" xfId="0" applyNumberFormat="1" applyFont="1" applyFill="1" applyAlignment="1">
      <alignment horizontal="center" vertical="center" wrapText="1"/>
    </xf>
    <xf numFmtId="3" fontId="10" fillId="9" borderId="0" xfId="0" applyNumberFormat="1" applyFont="1" applyFill="1" applyAlignment="1">
      <alignment horizontal="right" vertical="center" wrapText="1"/>
    </xf>
    <xf numFmtId="1" fontId="10" fillId="2" borderId="0" xfId="0" applyNumberFormat="1" applyFont="1" applyFill="1" applyAlignment="1">
      <alignment horizontal="center"/>
    </xf>
    <xf numFmtId="165" fontId="10" fillId="2" borderId="0" xfId="0" applyNumberFormat="1" applyFont="1" applyFill="1" applyAlignment="1">
      <alignment horizontal="center"/>
    </xf>
    <xf numFmtId="0" fontId="10" fillId="0" borderId="0" xfId="2" applyFont="1"/>
    <xf numFmtId="0" fontId="19" fillId="10" borderId="0" xfId="0" applyFont="1" applyFill="1"/>
    <xf numFmtId="3" fontId="19" fillId="11" borderId="0" xfId="0" applyNumberFormat="1" applyFont="1" applyFill="1" applyAlignment="1">
      <alignment horizontal="center" vertical="center" wrapText="1"/>
    </xf>
    <xf numFmtId="3" fontId="10" fillId="2" borderId="0" xfId="0" applyNumberFormat="1" applyFont="1" applyFill="1" applyAlignment="1">
      <alignment vertical="center"/>
    </xf>
    <xf numFmtId="3" fontId="10" fillId="2" borderId="0" xfId="0" applyNumberFormat="1" applyFont="1" applyFill="1" applyAlignment="1">
      <alignment horizontal="center" vertical="center"/>
    </xf>
    <xf numFmtId="164" fontId="10" fillId="2" borderId="0" xfId="0" applyNumberFormat="1" applyFont="1" applyFill="1" applyAlignment="1">
      <alignment horizontal="center" vertical="center"/>
    </xf>
    <xf numFmtId="0" fontId="10" fillId="3" borderId="0" xfId="0" applyFont="1" applyFill="1" applyAlignment="1">
      <alignment vertical="center"/>
    </xf>
    <xf numFmtId="165" fontId="10" fillId="0" borderId="0" xfId="0" applyNumberFormat="1" applyFont="1" applyAlignment="1">
      <alignment vertical="center"/>
    </xf>
    <xf numFmtId="0" fontId="10" fillId="3" borderId="0" xfId="0" applyFont="1" applyFill="1"/>
    <xf numFmtId="0" fontId="10" fillId="5" borderId="0" xfId="0" quotePrefix="1" applyFont="1" applyFill="1"/>
    <xf numFmtId="0" fontId="10" fillId="0" borderId="0" xfId="0" quotePrefix="1" applyFont="1"/>
    <xf numFmtId="0" fontId="10" fillId="0" borderId="24" xfId="0" applyFont="1" applyBorder="1"/>
    <xf numFmtId="0" fontId="10" fillId="8" borderId="0" xfId="0" applyFont="1" applyFill="1"/>
    <xf numFmtId="3" fontId="10" fillId="8" borderId="0" xfId="0" applyNumberFormat="1" applyFont="1" applyFill="1" applyAlignment="1">
      <alignment horizontal="right" vertical="center" wrapText="1"/>
    </xf>
    <xf numFmtId="1" fontId="10" fillId="8" borderId="0" xfId="0" applyNumberFormat="1" applyFont="1" applyFill="1" applyAlignment="1">
      <alignment horizontal="center" vertical="center" wrapText="1"/>
    </xf>
    <xf numFmtId="165" fontId="10" fillId="8" borderId="0" xfId="0" applyNumberFormat="1" applyFont="1" applyFill="1" applyAlignment="1">
      <alignment horizontal="center" vertical="center" wrapText="1"/>
    </xf>
    <xf numFmtId="3" fontId="34" fillId="0" borderId="0" xfId="3" applyNumberFormat="1" applyFont="1" applyAlignment="1">
      <alignment horizontal="right" wrapText="1"/>
    </xf>
    <xf numFmtId="0" fontId="28" fillId="0" borderId="0" xfId="0" applyFont="1" applyAlignment="1">
      <alignment horizontal="center" vertical="center"/>
    </xf>
    <xf numFmtId="0" fontId="17" fillId="0" borderId="0" xfId="1" applyFont="1" applyAlignment="1" applyProtection="1">
      <alignment horizontal="center"/>
    </xf>
    <xf numFmtId="0" fontId="29" fillId="2" borderId="0" xfId="0" applyFont="1" applyFill="1" applyAlignment="1">
      <alignment horizontal="left"/>
    </xf>
    <xf numFmtId="0" fontId="29" fillId="2" borderId="0" xfId="0" applyFont="1" applyFill="1" applyAlignment="1">
      <alignment horizontal="centerContinuous" vertical="center"/>
    </xf>
    <xf numFmtId="0" fontId="29" fillId="2" borderId="0" xfId="0" applyFont="1" applyFill="1" applyAlignment="1">
      <alignment horizontal="right"/>
    </xf>
    <xf numFmtId="0" fontId="35" fillId="10" borderId="18" xfId="0" applyFont="1" applyFill="1" applyBorder="1" applyAlignment="1">
      <alignment horizontal="center" vertical="center"/>
    </xf>
    <xf numFmtId="0" fontId="35" fillId="10" borderId="5" xfId="0" applyFont="1" applyFill="1" applyBorder="1" applyAlignment="1">
      <alignment horizontal="center" vertical="center" wrapText="1"/>
    </xf>
    <xf numFmtId="0" fontId="35" fillId="10" borderId="19" xfId="0" applyFont="1" applyFill="1" applyBorder="1" applyAlignment="1">
      <alignment horizontal="center" vertical="center" wrapText="1"/>
    </xf>
    <xf numFmtId="0" fontId="35" fillId="10" borderId="5" xfId="0" quotePrefix="1" applyFont="1" applyFill="1" applyBorder="1" applyAlignment="1">
      <alignment horizontal="center" vertical="center"/>
    </xf>
    <xf numFmtId="0" fontId="35" fillId="10" borderId="5" xfId="0" quotePrefix="1" applyFont="1" applyFill="1" applyBorder="1" applyAlignment="1">
      <alignment horizontal="centerContinuous" vertical="center"/>
    </xf>
    <xf numFmtId="0" fontId="35" fillId="10" borderId="5" xfId="0" applyFont="1" applyFill="1" applyBorder="1" applyAlignment="1">
      <alignment horizontal="centerContinuous" vertical="center"/>
    </xf>
    <xf numFmtId="0" fontId="35" fillId="10" borderId="20" xfId="0" applyFont="1" applyFill="1" applyBorder="1" applyAlignment="1">
      <alignment horizontal="centerContinuous" vertical="center"/>
    </xf>
    <xf numFmtId="0" fontId="28" fillId="2" borderId="0" xfId="0" applyFont="1" applyFill="1" applyAlignment="1">
      <alignment horizontal="left" vertical="center"/>
    </xf>
    <xf numFmtId="164" fontId="28" fillId="0" borderId="0" xfId="0" applyNumberFormat="1" applyFont="1"/>
    <xf numFmtId="0" fontId="10" fillId="0" borderId="0" xfId="0" applyFont="1" applyAlignment="1">
      <alignment horizontal="left"/>
    </xf>
    <xf numFmtId="0" fontId="29" fillId="2" borderId="0" xfId="0" quotePrefix="1" applyFont="1" applyFill="1" applyAlignment="1">
      <alignment horizontal="left" vertical="center"/>
    </xf>
    <xf numFmtId="0" fontId="29" fillId="0" borderId="0" xfId="0" applyFont="1"/>
    <xf numFmtId="0" fontId="29" fillId="2" borderId="0" xfId="0" applyFont="1" applyFill="1"/>
    <xf numFmtId="164" fontId="29" fillId="2" borderId="0" xfId="0" applyNumberFormat="1" applyFont="1" applyFill="1"/>
    <xf numFmtId="0" fontId="29" fillId="2" borderId="0" xfId="0" applyFont="1" applyFill="1" applyAlignment="1">
      <alignment horizontal="centerContinuous"/>
    </xf>
    <xf numFmtId="164" fontId="29" fillId="2" borderId="0" xfId="0" applyNumberFormat="1" applyFont="1" applyFill="1" applyAlignment="1">
      <alignment horizontal="centerContinuous"/>
    </xf>
    <xf numFmtId="0" fontId="28" fillId="2" borderId="0" xfId="0" applyFont="1" applyFill="1" applyAlignment="1">
      <alignment horizontal="right"/>
    </xf>
    <xf numFmtId="0" fontId="35" fillId="10" borderId="22" xfId="0" applyFont="1" applyFill="1" applyBorder="1" applyAlignment="1">
      <alignment horizontal="center" vertical="center"/>
    </xf>
    <xf numFmtId="0" fontId="28" fillId="2" borderId="0" xfId="0" applyFont="1" applyFill="1"/>
    <xf numFmtId="0" fontId="35" fillId="10" borderId="5" xfId="0" applyFont="1" applyFill="1" applyBorder="1" applyAlignment="1">
      <alignment horizontal="center" vertical="center"/>
    </xf>
    <xf numFmtId="0" fontId="35" fillId="10" borderId="19" xfId="0" applyFont="1" applyFill="1" applyBorder="1" applyAlignment="1">
      <alignment horizontal="centerContinuous" vertical="center"/>
    </xf>
    <xf numFmtId="164" fontId="35" fillId="10" borderId="5" xfId="0" applyNumberFormat="1" applyFont="1" applyFill="1" applyBorder="1" applyAlignment="1">
      <alignment horizontal="center" vertical="center"/>
    </xf>
    <xf numFmtId="0" fontId="35" fillId="10" borderId="23" xfId="0" applyFont="1" applyFill="1" applyBorder="1" applyAlignment="1">
      <alignment horizontal="center" vertical="center"/>
    </xf>
    <xf numFmtId="0" fontId="17" fillId="0" borderId="19" xfId="1" applyFont="1" applyBorder="1" applyAlignment="1" applyProtection="1"/>
    <xf numFmtId="0" fontId="36" fillId="0" borderId="0" xfId="0" applyFont="1" applyAlignment="1">
      <alignment horizontal="center" vertical="center" wrapText="1"/>
    </xf>
    <xf numFmtId="164" fontId="36" fillId="0" borderId="0" xfId="0" applyNumberFormat="1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28" fillId="0" borderId="0" xfId="0" applyFont="1"/>
    <xf numFmtId="3" fontId="28" fillId="0" borderId="0" xfId="0" applyNumberFormat="1" applyFont="1" applyAlignment="1">
      <alignment vertical="center" wrapText="1"/>
    </xf>
    <xf numFmtId="164" fontId="28" fillId="0" borderId="0" xfId="0" applyNumberFormat="1" applyFont="1" applyAlignment="1">
      <alignment horizontal="center" vertical="center"/>
    </xf>
    <xf numFmtId="3" fontId="28" fillId="0" borderId="0" xfId="0" applyNumberFormat="1" applyFont="1" applyAlignment="1">
      <alignment horizontal="right"/>
    </xf>
    <xf numFmtId="0" fontId="31" fillId="2" borderId="0" xfId="0" applyFont="1" applyFill="1"/>
    <xf numFmtId="3" fontId="28" fillId="0" borderId="0" xfId="0" applyNumberFormat="1" applyFont="1" applyAlignment="1">
      <alignment horizontal="center" vertical="center" wrapText="1"/>
    </xf>
    <xf numFmtId="164" fontId="28" fillId="0" borderId="0" xfId="0" applyNumberFormat="1" applyFont="1" applyAlignment="1">
      <alignment horizontal="right"/>
    </xf>
    <xf numFmtId="3" fontId="29" fillId="0" borderId="0" xfId="0" applyNumberFormat="1" applyFont="1" applyAlignment="1">
      <alignment horizontal="right"/>
    </xf>
    <xf numFmtId="164" fontId="29" fillId="0" borderId="0" xfId="0" applyNumberFormat="1" applyFont="1" applyAlignment="1">
      <alignment horizontal="right"/>
    </xf>
    <xf numFmtId="0" fontId="10" fillId="0" borderId="0" xfId="0" applyFont="1" applyAlignment="1">
      <alignment horizontal="right"/>
    </xf>
    <xf numFmtId="4" fontId="10" fillId="10" borderId="0" xfId="0" applyNumberFormat="1" applyFont="1" applyFill="1" applyAlignment="1">
      <alignment wrapText="1"/>
    </xf>
    <xf numFmtId="4" fontId="19" fillId="10" borderId="0" xfId="0" applyNumberFormat="1" applyFont="1" applyFill="1"/>
    <xf numFmtId="166" fontId="10" fillId="0" borderId="0" xfId="0" applyNumberFormat="1" applyFont="1"/>
    <xf numFmtId="0" fontId="21" fillId="10" borderId="1" xfId="0" applyFont="1" applyFill="1" applyBorder="1" applyAlignment="1">
      <alignment horizontal="center" vertical="center" wrapText="1"/>
    </xf>
    <xf numFmtId="0" fontId="4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3" fontId="12" fillId="0" borderId="0" xfId="0" applyNumberFormat="1" applyFont="1" applyAlignment="1">
      <alignment horizontal="right"/>
    </xf>
    <xf numFmtId="3" fontId="12" fillId="0" borderId="0" xfId="0" applyNumberFormat="1" applyFont="1"/>
    <xf numFmtId="0" fontId="12" fillId="0" borderId="0" xfId="0" applyFont="1" applyAlignment="1">
      <alignment horizontal="center" vertical="center"/>
    </xf>
    <xf numFmtId="0" fontId="18" fillId="10" borderId="1" xfId="3" applyFont="1" applyFill="1" applyBorder="1" applyAlignment="1">
      <alignment horizontal="center" vertical="center"/>
    </xf>
    <xf numFmtId="3" fontId="43" fillId="0" borderId="0" xfId="3" applyNumberFormat="1" applyFont="1" applyAlignment="1">
      <alignment horizontal="right" wrapText="1"/>
    </xf>
    <xf numFmtId="0" fontId="12" fillId="0" borderId="25" xfId="0" applyFont="1" applyBorder="1" applyAlignment="1">
      <alignment horizontal="center"/>
    </xf>
    <xf numFmtId="0" fontId="12" fillId="0" borderId="25" xfId="0" applyFont="1" applyBorder="1"/>
    <xf numFmtId="3" fontId="43" fillId="0" borderId="25" xfId="3" applyNumberFormat="1" applyFont="1" applyBorder="1" applyAlignment="1">
      <alignment horizontal="right" wrapText="1"/>
    </xf>
    <xf numFmtId="0" fontId="18" fillId="10" borderId="1" xfId="0" applyFont="1" applyFill="1" applyBorder="1" applyAlignment="1">
      <alignment horizontal="center" vertical="center"/>
    </xf>
    <xf numFmtId="0" fontId="41" fillId="0" borderId="0" xfId="0" applyFont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22" fillId="0" borderId="6" xfId="0" applyFont="1" applyBorder="1" applyAlignment="1">
      <alignment vertical="center"/>
    </xf>
    <xf numFmtId="0" fontId="41" fillId="0" borderId="0" xfId="0" applyFont="1"/>
    <xf numFmtId="0" fontId="41" fillId="0" borderId="0" xfId="2" applyFont="1"/>
    <xf numFmtId="0" fontId="44" fillId="0" borderId="0" xfId="1" applyFont="1" applyAlignment="1" applyProtection="1"/>
    <xf numFmtId="0" fontId="12" fillId="0" borderId="0" xfId="2" applyFont="1"/>
    <xf numFmtId="3" fontId="42" fillId="0" borderId="6" xfId="0" applyNumberFormat="1" applyFont="1" applyBorder="1"/>
    <xf numFmtId="3" fontId="42" fillId="0" borderId="7" xfId="0" applyNumberFormat="1" applyFont="1" applyBorder="1"/>
    <xf numFmtId="3" fontId="42" fillId="0" borderId="8" xfId="0" applyNumberFormat="1" applyFont="1" applyBorder="1"/>
    <xf numFmtId="0" fontId="12" fillId="0" borderId="0" xfId="0" applyFont="1" applyAlignment="1">
      <alignment vertical="center"/>
    </xf>
    <xf numFmtId="0" fontId="21" fillId="10" borderId="1" xfId="0" applyFont="1" applyFill="1" applyBorder="1" applyAlignment="1">
      <alignment horizontal="center" vertical="center"/>
    </xf>
    <xf numFmtId="0" fontId="44" fillId="0" borderId="0" xfId="1" applyFont="1" applyAlignment="1" applyProtection="1">
      <alignment horizontal="center"/>
    </xf>
    <xf numFmtId="0" fontId="41" fillId="0" borderId="0" xfId="0" applyFont="1" applyAlignment="1">
      <alignment vertical="center" wrapText="1"/>
    </xf>
    <xf numFmtId="0" fontId="19" fillId="10" borderId="0" xfId="0" applyFont="1" applyFill="1" applyAlignment="1">
      <alignment horizontal="center" vertical="center" wrapText="1"/>
    </xf>
    <xf numFmtId="0" fontId="19" fillId="10" borderId="0" xfId="0" applyFont="1" applyFill="1" applyAlignment="1">
      <alignment horizontal="center" vertical="center"/>
    </xf>
    <xf numFmtId="0" fontId="10" fillId="10" borderId="0" xfId="0" applyFont="1" applyFill="1" applyAlignment="1">
      <alignment wrapText="1"/>
    </xf>
    <xf numFmtId="0" fontId="18" fillId="10" borderId="0" xfId="0" applyFont="1" applyFill="1" applyAlignment="1">
      <alignment horizontal="center" vertical="center" wrapText="1"/>
    </xf>
    <xf numFmtId="0" fontId="18" fillId="10" borderId="0" xfId="0" applyFont="1" applyFill="1" applyAlignment="1">
      <alignment horizontal="center" vertical="center"/>
    </xf>
    <xf numFmtId="0" fontId="11" fillId="10" borderId="0" xfId="0" applyFont="1" applyFill="1" applyAlignment="1">
      <alignment horizontal="center"/>
    </xf>
    <xf numFmtId="0" fontId="11" fillId="10" borderId="0" xfId="0" applyFont="1" applyFill="1" applyAlignment="1">
      <alignment horizontal="center" vertical="center" textRotation="90"/>
    </xf>
    <xf numFmtId="0" fontId="19" fillId="10" borderId="0" xfId="0" applyFont="1" applyFill="1" applyAlignment="1">
      <alignment horizontal="center" wrapText="1"/>
    </xf>
    <xf numFmtId="0" fontId="19" fillId="10" borderId="0" xfId="0" applyFont="1" applyFill="1" applyAlignment="1">
      <alignment horizontal="center"/>
    </xf>
    <xf numFmtId="0" fontId="17" fillId="0" borderId="0" xfId="1" applyFont="1" applyAlignment="1" applyProtection="1">
      <alignment horizontal="center"/>
    </xf>
    <xf numFmtId="0" fontId="11" fillId="10" borderId="0" xfId="0" applyFont="1" applyFill="1" applyAlignment="1">
      <alignment horizontal="center" wrapText="1"/>
    </xf>
    <xf numFmtId="0" fontId="28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0" fontId="21" fillId="10" borderId="3" xfId="0" applyFont="1" applyFill="1" applyBorder="1" applyAlignment="1">
      <alignment horizontal="center" vertical="center"/>
    </xf>
    <xf numFmtId="0" fontId="21" fillId="10" borderId="4" xfId="0" applyFont="1" applyFill="1" applyBorder="1" applyAlignment="1">
      <alignment horizontal="center" vertical="center"/>
    </xf>
    <xf numFmtId="0" fontId="30" fillId="10" borderId="3" xfId="0" applyFont="1" applyFill="1" applyBorder="1" applyAlignment="1">
      <alignment horizontal="center" vertical="center"/>
    </xf>
    <xf numFmtId="0" fontId="30" fillId="10" borderId="4" xfId="0" applyFont="1" applyFill="1" applyBorder="1" applyAlignment="1">
      <alignment horizontal="center" vertical="center"/>
    </xf>
    <xf numFmtId="3" fontId="21" fillId="10" borderId="6" xfId="0" applyNumberFormat="1" applyFont="1" applyFill="1" applyBorder="1" applyAlignment="1">
      <alignment horizontal="right"/>
    </xf>
    <xf numFmtId="3" fontId="21" fillId="10" borderId="7" xfId="0" applyNumberFormat="1" applyFont="1" applyFill="1" applyBorder="1" applyAlignment="1">
      <alignment horizontal="right"/>
    </xf>
    <xf numFmtId="3" fontId="21" fillId="10" borderId="8" xfId="0" applyNumberFormat="1" applyFont="1" applyFill="1" applyBorder="1" applyAlignment="1">
      <alignment horizontal="right"/>
    </xf>
    <xf numFmtId="3" fontId="21" fillId="10" borderId="6" xfId="0" applyNumberFormat="1" applyFont="1" applyFill="1" applyBorder="1" applyAlignment="1">
      <alignment horizontal="center"/>
    </xf>
    <xf numFmtId="3" fontId="21" fillId="10" borderId="7" xfId="0" applyNumberFormat="1" applyFont="1" applyFill="1" applyBorder="1" applyAlignment="1">
      <alignment horizontal="center"/>
    </xf>
    <xf numFmtId="3" fontId="21" fillId="10" borderId="8" xfId="0" applyNumberFormat="1" applyFont="1" applyFill="1" applyBorder="1" applyAlignment="1">
      <alignment horizontal="center"/>
    </xf>
    <xf numFmtId="0" fontId="12" fillId="0" borderId="2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vertical="center" wrapText="1"/>
    </xf>
    <xf numFmtId="0" fontId="27" fillId="0" borderId="2" xfId="0" applyFont="1" applyBorder="1" applyAlignment="1">
      <alignment horizontal="center" vertical="center"/>
    </xf>
    <xf numFmtId="0" fontId="41" fillId="0" borderId="0" xfId="0" applyFont="1" applyAlignment="1">
      <alignment horizontal="left" vertical="top" wrapText="1"/>
    </xf>
    <xf numFmtId="3" fontId="10" fillId="2" borderId="0" xfId="0" applyNumberFormat="1" applyFont="1" applyFill="1" applyAlignment="1">
      <alignment vertical="center" wrapText="1"/>
    </xf>
    <xf numFmtId="2" fontId="11" fillId="10" borderId="0" xfId="0" applyNumberFormat="1" applyFont="1" applyFill="1" applyAlignment="1">
      <alignment horizontal="left" vertical="center" wrapText="1"/>
    </xf>
    <xf numFmtId="0" fontId="19" fillId="10" borderId="0" xfId="0" applyFont="1" applyFill="1" applyAlignment="1">
      <alignment horizontal="left" vertical="center" wrapText="1"/>
    </xf>
    <xf numFmtId="0" fontId="11" fillId="0" borderId="0" xfId="0" applyFont="1" applyAlignment="1">
      <alignment horizontal="center" vertical="center"/>
    </xf>
    <xf numFmtId="0" fontId="32" fillId="4" borderId="0" xfId="0" applyFont="1" applyFill="1" applyAlignment="1">
      <alignment horizontal="center" vertical="center" wrapText="1"/>
    </xf>
    <xf numFmtId="0" fontId="32" fillId="4" borderId="0" xfId="0" applyFont="1" applyFill="1" applyAlignment="1">
      <alignment horizontal="center" vertical="center"/>
    </xf>
    <xf numFmtId="17" fontId="18" fillId="10" borderId="0" xfId="0" applyNumberFormat="1" applyFont="1" applyFill="1" applyAlignment="1">
      <alignment horizontal="center" vertical="center" wrapText="1"/>
    </xf>
    <xf numFmtId="2" fontId="10" fillId="10" borderId="24" xfId="0" applyNumberFormat="1" applyFont="1" applyFill="1" applyBorder="1" applyAlignment="1">
      <alignment horizontal="left" vertical="center" wrapText="1"/>
    </xf>
    <xf numFmtId="0" fontId="10" fillId="10" borderId="24" xfId="0" applyFont="1" applyFill="1" applyBorder="1" applyAlignment="1">
      <alignment vertical="center" wrapText="1"/>
    </xf>
    <xf numFmtId="3" fontId="10" fillId="2" borderId="24" xfId="0" applyNumberFormat="1" applyFont="1" applyFill="1" applyBorder="1" applyAlignment="1">
      <alignment vertical="center" wrapText="1"/>
    </xf>
    <xf numFmtId="3" fontId="10" fillId="0" borderId="24" xfId="0" applyNumberFormat="1" applyFont="1" applyBorder="1" applyAlignment="1">
      <alignment vertical="center" wrapText="1"/>
    </xf>
    <xf numFmtId="0" fontId="10" fillId="10" borderId="24" xfId="0" applyFont="1" applyFill="1" applyBorder="1" applyAlignment="1">
      <alignment horizontal="left" vertical="center" wrapText="1"/>
    </xf>
    <xf numFmtId="3" fontId="42" fillId="0" borderId="6" xfId="0" applyNumberFormat="1" applyFont="1" applyBorder="1" applyAlignment="1">
      <alignment horizontal="center"/>
    </xf>
    <xf numFmtId="3" fontId="42" fillId="0" borderId="7" xfId="0" applyNumberFormat="1" applyFont="1" applyBorder="1" applyAlignment="1">
      <alignment horizontal="center"/>
    </xf>
    <xf numFmtId="3" fontId="42" fillId="0" borderId="8" xfId="0" applyNumberFormat="1" applyFont="1" applyBorder="1" applyAlignment="1">
      <alignment horizontal="center"/>
    </xf>
    <xf numFmtId="0" fontId="10" fillId="7" borderId="0" xfId="0" applyFont="1" applyFill="1" applyAlignment="1">
      <alignment horizontal="left" vertical="center" wrapText="1"/>
    </xf>
    <xf numFmtId="0" fontId="20" fillId="0" borderId="0" xfId="0" applyFont="1" applyAlignment="1">
      <alignment horizontal="center" vertical="center"/>
    </xf>
    <xf numFmtId="0" fontId="12" fillId="0" borderId="0" xfId="0" applyFont="1" applyAlignment="1">
      <alignment wrapText="1"/>
    </xf>
    <xf numFmtId="0" fontId="18" fillId="10" borderId="6" xfId="0" applyFont="1" applyFill="1" applyBorder="1" applyAlignment="1">
      <alignment horizontal="center" vertical="center"/>
    </xf>
    <xf numFmtId="0" fontId="18" fillId="10" borderId="7" xfId="0" applyFont="1" applyFill="1" applyBorder="1" applyAlignment="1">
      <alignment horizontal="center" vertical="center"/>
    </xf>
    <xf numFmtId="0" fontId="18" fillId="10" borderId="8" xfId="0" applyFont="1" applyFill="1" applyBorder="1" applyAlignment="1">
      <alignment horizontal="center" vertical="center"/>
    </xf>
    <xf numFmtId="0" fontId="29" fillId="0" borderId="2" xfId="0" applyFont="1" applyBorder="1" applyAlignment="1">
      <alignment horizontal="center" vertical="center"/>
    </xf>
    <xf numFmtId="0" fontId="18" fillId="10" borderId="3" xfId="0" applyFont="1" applyFill="1" applyBorder="1" applyAlignment="1">
      <alignment horizontal="center" vertical="center"/>
    </xf>
    <xf numFmtId="0" fontId="18" fillId="10" borderId="4" xfId="0" applyFont="1" applyFill="1" applyBorder="1" applyAlignment="1">
      <alignment horizontal="center" vertical="center"/>
    </xf>
    <xf numFmtId="0" fontId="21" fillId="10" borderId="6" xfId="0" applyFont="1" applyFill="1" applyBorder="1" applyAlignment="1">
      <alignment horizontal="right" vertical="center"/>
    </xf>
    <xf numFmtId="0" fontId="21" fillId="10" borderId="7" xfId="0" applyFont="1" applyFill="1" applyBorder="1" applyAlignment="1">
      <alignment horizontal="right" vertical="center"/>
    </xf>
    <xf numFmtId="0" fontId="21" fillId="10" borderId="8" xfId="0" applyFont="1" applyFill="1" applyBorder="1" applyAlignment="1">
      <alignment horizontal="right" vertical="center"/>
    </xf>
    <xf numFmtId="0" fontId="41" fillId="0" borderId="0" xfId="0" applyFont="1" applyAlignment="1">
      <alignment horizontal="center" vertical="center" wrapText="1"/>
    </xf>
    <xf numFmtId="0" fontId="35" fillId="10" borderId="16" xfId="0" applyFont="1" applyFill="1" applyBorder="1" applyAlignment="1">
      <alignment horizontal="center" vertical="center"/>
    </xf>
    <xf numFmtId="0" fontId="35" fillId="10" borderId="21" xfId="0" applyFont="1" applyFill="1" applyBorder="1" applyAlignment="1">
      <alignment horizontal="center" vertical="center"/>
    </xf>
    <xf numFmtId="0" fontId="35" fillId="10" borderId="17" xfId="0" applyFont="1" applyFill="1" applyBorder="1" applyAlignment="1">
      <alignment horizontal="center" vertical="center"/>
    </xf>
    <xf numFmtId="0" fontId="28" fillId="2" borderId="0" xfId="0" applyFont="1" applyFill="1" applyAlignment="1">
      <alignment horizontal="center" vertical="center" wrapText="1"/>
    </xf>
    <xf numFmtId="0" fontId="35" fillId="10" borderId="9" xfId="0" applyFont="1" applyFill="1" applyBorder="1" applyAlignment="1">
      <alignment horizontal="center" vertical="center"/>
    </xf>
    <xf numFmtId="0" fontId="35" fillId="10" borderId="10" xfId="0" applyFont="1" applyFill="1" applyBorder="1" applyAlignment="1">
      <alignment horizontal="center" vertical="center"/>
    </xf>
    <xf numFmtId="0" fontId="35" fillId="10" borderId="11" xfId="0" applyFont="1" applyFill="1" applyBorder="1" applyAlignment="1">
      <alignment horizontal="center" vertical="center"/>
    </xf>
    <xf numFmtId="0" fontId="35" fillId="10" borderId="12" xfId="0" applyFont="1" applyFill="1" applyBorder="1" applyAlignment="1">
      <alignment horizontal="center" vertical="center" wrapText="1"/>
    </xf>
    <xf numFmtId="0" fontId="35" fillId="10" borderId="13" xfId="0" applyFont="1" applyFill="1" applyBorder="1" applyAlignment="1">
      <alignment horizontal="center" vertical="center"/>
    </xf>
    <xf numFmtId="0" fontId="35" fillId="10" borderId="14" xfId="0" applyFont="1" applyFill="1" applyBorder="1" applyAlignment="1">
      <alignment horizontal="center" vertical="center"/>
    </xf>
    <xf numFmtId="0" fontId="35" fillId="10" borderId="12" xfId="0" quotePrefix="1" applyFont="1" applyFill="1" applyBorder="1" applyAlignment="1">
      <alignment horizontal="center" vertical="center" wrapText="1"/>
    </xf>
    <xf numFmtId="0" fontId="35" fillId="10" borderId="14" xfId="0" quotePrefix="1" applyFont="1" applyFill="1" applyBorder="1" applyAlignment="1">
      <alignment horizontal="center" vertical="center" wrapText="1"/>
    </xf>
    <xf numFmtId="0" fontId="35" fillId="10" borderId="12" xfId="0" quotePrefix="1" applyFont="1" applyFill="1" applyBorder="1" applyAlignment="1">
      <alignment horizontal="center" vertical="center"/>
    </xf>
    <xf numFmtId="0" fontId="35" fillId="10" borderId="14" xfId="0" quotePrefix="1" applyFont="1" applyFill="1" applyBorder="1" applyAlignment="1">
      <alignment horizontal="center" vertical="center"/>
    </xf>
    <xf numFmtId="0" fontId="35" fillId="10" borderId="12" xfId="0" applyFont="1" applyFill="1" applyBorder="1" applyAlignment="1">
      <alignment horizontal="center" vertical="center"/>
    </xf>
    <xf numFmtId="0" fontId="35" fillId="10" borderId="14" xfId="0" applyFont="1" applyFill="1" applyBorder="1" applyAlignment="1">
      <alignment horizontal="center" vertical="center" wrapText="1"/>
    </xf>
    <xf numFmtId="0" fontId="35" fillId="10" borderId="5" xfId="0" applyFont="1" applyFill="1" applyBorder="1" applyAlignment="1">
      <alignment horizontal="center" vertical="center" wrapText="1"/>
    </xf>
    <xf numFmtId="0" fontId="2" fillId="0" borderId="0" xfId="1" applyAlignment="1" applyProtection="1">
      <alignment horizontal="center"/>
    </xf>
    <xf numFmtId="0" fontId="8" fillId="10" borderId="6" xfId="0" applyFont="1" applyFill="1" applyBorder="1" applyAlignment="1">
      <alignment horizontal="center" vertical="center"/>
    </xf>
    <xf numFmtId="0" fontId="8" fillId="10" borderId="7" xfId="0" applyFont="1" applyFill="1" applyBorder="1" applyAlignment="1">
      <alignment horizontal="center" vertical="center"/>
    </xf>
    <xf numFmtId="0" fontId="8" fillId="10" borderId="8" xfId="0" applyFont="1" applyFill="1" applyBorder="1" applyAlignment="1">
      <alignment horizontal="center" vertical="center"/>
    </xf>
    <xf numFmtId="0" fontId="9" fillId="10" borderId="6" xfId="0" applyFont="1" applyFill="1" applyBorder="1" applyAlignment="1">
      <alignment horizontal="center" vertical="center"/>
    </xf>
    <xf numFmtId="0" fontId="9" fillId="10" borderId="7" xfId="0" applyFont="1" applyFill="1" applyBorder="1" applyAlignment="1">
      <alignment horizontal="center" vertical="center"/>
    </xf>
    <xf numFmtId="0" fontId="9" fillId="10" borderId="8" xfId="0" applyFont="1" applyFill="1" applyBorder="1" applyAlignment="1">
      <alignment horizontal="center" vertical="center"/>
    </xf>
  </cellXfs>
  <cellStyles count="5">
    <cellStyle name="Hyperlink" xfId="1" builtinId="8"/>
    <cellStyle name="Normal" xfId="0" builtinId="0"/>
    <cellStyle name="Normal 2 5 2" xfId="4" xr:uid="{00000000-0005-0000-0000-000002000000}"/>
    <cellStyle name="Normal_marco_1digito" xfId="2" xr:uid="{00000000-0005-0000-0000-000003000000}"/>
    <cellStyle name="Normal_Sheet3" xfId="3" xr:uid="{00000000-0005-0000-0000-000004000000}"/>
  </cellStyles>
  <dxfs count="0"/>
  <tableStyles count="0" defaultTableStyle="TableStyleMedium9" defaultPivotStyle="PivotStyleLight16"/>
  <colors>
    <mruColors>
      <color rgb="FF234371"/>
      <color rgb="FFCEDCF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5BF-44B3-B209-8591D1AF6026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5BF-44B3-B209-8591D1AF60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201984"/>
        <c:axId val="80211968"/>
      </c:barChart>
      <c:catAx>
        <c:axId val="802019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119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2119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0198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3F7C-4818-80EB-BB62E6C5FCD2}"/>
            </c:ext>
          </c:extLst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3F7C-4818-80EB-BB62E6C5FC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773696"/>
        <c:axId val="83783680"/>
      </c:barChart>
      <c:catAx>
        <c:axId val="8377369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836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378368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7369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B4A4-4333-9B3A-20D382840137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B4A4-4333-9B3A-20D3828401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41664"/>
        <c:axId val="82643200"/>
      </c:barChart>
      <c:catAx>
        <c:axId val="826416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432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6432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4166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73B6-4BD8-9B9D-31CDCD5E0356}"/>
            </c:ext>
          </c:extLst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73B6-4BD8-9B9D-31CDCD5E03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72256"/>
        <c:axId val="82702720"/>
      </c:barChart>
      <c:catAx>
        <c:axId val="82672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7027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70272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722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CC53-42EA-B8DB-8FC98BEC0CEE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CC53-42EA-B8DB-8FC98BEC0C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08416"/>
        <c:axId val="84109952"/>
      </c:barChart>
      <c:catAx>
        <c:axId val="841084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099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099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08416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67C3-4BE2-856B-97F210B67400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67C3-4BE2-856B-97F210B674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34912"/>
        <c:axId val="84153088"/>
      </c:barChart>
      <c:catAx>
        <c:axId val="84134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530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5308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3491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C4D-4CD9-B827-A56C522904F7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C4D-4CD9-B827-A56C522904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98912"/>
        <c:axId val="84200448"/>
      </c:barChart>
      <c:catAx>
        <c:axId val="84198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200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2004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9891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2DB4-4F93-B44D-8B88C3B98350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2DB4-4F93-B44D-8B88C3B983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543808"/>
        <c:axId val="93570176"/>
      </c:barChart>
      <c:catAx>
        <c:axId val="935438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5701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57017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54380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E1C-4307-B7E3-75DAB5992D00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E1C-4307-B7E3-75DAB5992D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82912"/>
        <c:axId val="84184448"/>
      </c:barChart>
      <c:catAx>
        <c:axId val="84182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84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844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8291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BD5-4DC6-9A9E-4CCB185BFD0C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BD5-4DC6-9A9E-4CCB185BFD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618176"/>
        <c:axId val="93619712"/>
      </c:barChart>
      <c:catAx>
        <c:axId val="936181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197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6197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1817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053C-4378-99D6-A9552EB7B849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053C-4378-99D6-A9552EB7B8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2301568"/>
        <c:axId val="92311552"/>
      </c:barChart>
      <c:catAx>
        <c:axId val="923015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115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23115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0156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88C-4465-9138-919C74433961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88C-4465-9138-919C744339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192256"/>
        <c:axId val="80193792"/>
      </c:barChart>
      <c:catAx>
        <c:axId val="80192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1937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1937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1922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495A-4AC8-8A3D-14F4359BF65A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495A-4AC8-8A3D-14F4359BF6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25056"/>
        <c:axId val="93726592"/>
      </c:barChart>
      <c:catAx>
        <c:axId val="937250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265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7265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250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2D6-47D1-AD30-59B383492836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2D6-47D1-AD30-59B3834928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56032"/>
        <c:axId val="93774208"/>
      </c:barChart>
      <c:catAx>
        <c:axId val="93756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742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77420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5603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1FF-405B-8636-391C4B023BC7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1FF-405B-8636-391C4B023B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676288"/>
        <c:axId val="93677824"/>
      </c:barChart>
      <c:catAx>
        <c:axId val="93676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778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6778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7628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A9C-468E-827E-CB79377F181D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A9C-468E-827E-CB79377F18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11360"/>
        <c:axId val="94044928"/>
      </c:barChart>
      <c:catAx>
        <c:axId val="937113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449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0449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11360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015-497E-B42B-CDA9460456F8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015-497E-B42B-CDA9460456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094464"/>
        <c:axId val="94096000"/>
      </c:barChart>
      <c:catAx>
        <c:axId val="940944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960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0960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94464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23F6-401A-875C-DD1B921C9D0E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23F6-401A-875C-DD1B921C9D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117248"/>
        <c:axId val="94135424"/>
      </c:barChart>
      <c:catAx>
        <c:axId val="941172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354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1354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1724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9445-47EA-BEA1-DF60B3F5B337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9445-47EA-BEA1-DF60B3F5B3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176768"/>
        <c:axId val="94178304"/>
      </c:barChart>
      <c:catAx>
        <c:axId val="94176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783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1783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7676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FBB-4EC0-B01A-2152CB233A99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FBB-4EC0-B01A-2152CB233A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804288"/>
        <c:axId val="81818368"/>
      </c:barChart>
      <c:catAx>
        <c:axId val="81804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183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18183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0428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0FEC-4211-B597-A68598CE998E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FEC-4211-B597-A68598CE9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130048"/>
        <c:axId val="82131584"/>
      </c:barChart>
      <c:catAx>
        <c:axId val="821300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315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13158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3004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033-4CBA-92DA-C6EE37091A39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033-4CBA-92DA-C6EE37091A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173312"/>
        <c:axId val="82175104"/>
      </c:barChart>
      <c:catAx>
        <c:axId val="821733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751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1751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7331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578D-4ECC-A783-DDBCD2E9EDD5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578D-4ECC-A783-DDBCD2E9ED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848192"/>
        <c:axId val="81849728"/>
      </c:barChart>
      <c:catAx>
        <c:axId val="818481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49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18497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4819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6EC1-463B-998A-077E5D4CDB58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6EC1-463B-998A-077E5D4CDB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88032"/>
        <c:axId val="82589568"/>
      </c:barChart>
      <c:catAx>
        <c:axId val="82588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895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895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8803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BFCD-4EAB-8AC4-7F75D9A7D394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BFCD-4EAB-8AC4-7F75D9A7D3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35008"/>
        <c:axId val="82518016"/>
      </c:barChart>
      <c:catAx>
        <c:axId val="82635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180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1801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3500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84B4-4E88-85EE-4C135D3FABAB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84B4-4E88-85EE-4C135D3FAB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55264"/>
        <c:axId val="82556800"/>
      </c:barChart>
      <c:catAx>
        <c:axId val="825552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568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568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5526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1297" name="Chart 1">
          <a:extLst>
            <a:ext uri="{FF2B5EF4-FFF2-40B4-BE49-F238E27FC236}">
              <a16:creationId xmlns:a16="http://schemas.microsoft.com/office/drawing/2014/main" id="{00000000-0008-0000-0200-00001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10</xdr:col>
      <xdr:colOff>542925</xdr:colOff>
      <xdr:row>26</xdr:row>
      <xdr:rowOff>0</xdr:rowOff>
    </xdr:to>
    <xdr:graphicFrame macro="">
      <xdr:nvGraphicFramePr>
        <xdr:cNvPr id="1298" name="Chart 2">
          <a:extLst>
            <a:ext uri="{FF2B5EF4-FFF2-40B4-BE49-F238E27FC236}">
              <a16:creationId xmlns:a16="http://schemas.microsoft.com/office/drawing/2014/main" id="{00000000-0008-0000-0200-000012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1299" name="Chart 3">
          <a:extLst>
            <a:ext uri="{FF2B5EF4-FFF2-40B4-BE49-F238E27FC236}">
              <a16:creationId xmlns:a16="http://schemas.microsoft.com/office/drawing/2014/main" id="{00000000-0008-0000-0200-00001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10</xdr:col>
      <xdr:colOff>542925</xdr:colOff>
      <xdr:row>20</xdr:row>
      <xdr:rowOff>0</xdr:rowOff>
    </xdr:to>
    <xdr:graphicFrame macro="">
      <xdr:nvGraphicFramePr>
        <xdr:cNvPr id="1300" name="Chart 4">
          <a:extLst>
            <a:ext uri="{FF2B5EF4-FFF2-40B4-BE49-F238E27FC236}">
              <a16:creationId xmlns:a16="http://schemas.microsoft.com/office/drawing/2014/main" id="{00000000-0008-0000-0200-00001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0</xdr:colOff>
      <xdr:row>26</xdr:row>
      <xdr:rowOff>0</xdr:rowOff>
    </xdr:from>
    <xdr:to>
      <xdr:col>12</xdr:col>
      <xdr:colOff>542925</xdr:colOff>
      <xdr:row>26</xdr:row>
      <xdr:rowOff>0</xdr:rowOff>
    </xdr:to>
    <xdr:graphicFrame macro="">
      <xdr:nvGraphicFramePr>
        <xdr:cNvPr id="1302" name="Chart 10">
          <a:extLst>
            <a:ext uri="{FF2B5EF4-FFF2-40B4-BE49-F238E27FC236}">
              <a16:creationId xmlns:a16="http://schemas.microsoft.com/office/drawing/2014/main" id="{00000000-0008-0000-0200-00001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0</xdr:colOff>
      <xdr:row>20</xdr:row>
      <xdr:rowOff>0</xdr:rowOff>
    </xdr:from>
    <xdr:to>
      <xdr:col>12</xdr:col>
      <xdr:colOff>542925</xdr:colOff>
      <xdr:row>20</xdr:row>
      <xdr:rowOff>0</xdr:rowOff>
    </xdr:to>
    <xdr:graphicFrame macro="">
      <xdr:nvGraphicFramePr>
        <xdr:cNvPr id="1304" name="Chart 12">
          <a:extLst>
            <a:ext uri="{FF2B5EF4-FFF2-40B4-BE49-F238E27FC236}">
              <a16:creationId xmlns:a16="http://schemas.microsoft.com/office/drawing/2014/main" id="{00000000-0008-0000-0200-00001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8" name="Chart 3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9" name="Chart 4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10" name="Chart 5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11" name="Chart 6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66675</xdr:colOff>
      <xdr:row>17</xdr:row>
      <xdr:rowOff>0</xdr:rowOff>
    </xdr:from>
    <xdr:to>
      <xdr:col>5</xdr:col>
      <xdr:colOff>38100</xdr:colOff>
      <xdr:row>17</xdr:row>
      <xdr:rowOff>0</xdr:rowOff>
    </xdr:to>
    <xdr:graphicFrame macro="">
      <xdr:nvGraphicFramePr>
        <xdr:cNvPr id="12" name="Chart 7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238125</xdr:colOff>
      <xdr:row>17</xdr:row>
      <xdr:rowOff>0</xdr:rowOff>
    </xdr:from>
    <xdr:to>
      <xdr:col>10</xdr:col>
      <xdr:colOff>542925</xdr:colOff>
      <xdr:row>17</xdr:row>
      <xdr:rowOff>0</xdr:rowOff>
    </xdr:to>
    <xdr:graphicFrame macro="">
      <xdr:nvGraphicFramePr>
        <xdr:cNvPr id="13" name="Chart 8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66675</xdr:colOff>
      <xdr:row>29</xdr:row>
      <xdr:rowOff>0</xdr:rowOff>
    </xdr:from>
    <xdr:to>
      <xdr:col>5</xdr:col>
      <xdr:colOff>38100</xdr:colOff>
      <xdr:row>29</xdr:row>
      <xdr:rowOff>0</xdr:rowOff>
    </xdr:to>
    <xdr:graphicFrame macro="">
      <xdr:nvGraphicFramePr>
        <xdr:cNvPr id="14" name="Chart 7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238125</xdr:colOff>
      <xdr:row>29</xdr:row>
      <xdr:rowOff>0</xdr:rowOff>
    </xdr:from>
    <xdr:to>
      <xdr:col>10</xdr:col>
      <xdr:colOff>542925</xdr:colOff>
      <xdr:row>29</xdr:row>
      <xdr:rowOff>0</xdr:rowOff>
    </xdr:to>
    <xdr:graphicFrame macro="">
      <xdr:nvGraphicFramePr>
        <xdr:cNvPr id="15" name="Chart 8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28" name="Chart 3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11</xdr:col>
      <xdr:colOff>542925</xdr:colOff>
      <xdr:row>26</xdr:row>
      <xdr:rowOff>0</xdr:rowOff>
    </xdr:to>
    <xdr:graphicFrame macro="">
      <xdr:nvGraphicFramePr>
        <xdr:cNvPr id="29" name="Chart 4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30" name="Chart 5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11</xdr:col>
      <xdr:colOff>542925</xdr:colOff>
      <xdr:row>20</xdr:row>
      <xdr:rowOff>0</xdr:rowOff>
    </xdr:to>
    <xdr:graphicFrame macro="">
      <xdr:nvGraphicFramePr>
        <xdr:cNvPr id="31" name="Chart 6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66675</xdr:colOff>
      <xdr:row>31</xdr:row>
      <xdr:rowOff>0</xdr:rowOff>
    </xdr:from>
    <xdr:to>
      <xdr:col>5</xdr:col>
      <xdr:colOff>38100</xdr:colOff>
      <xdr:row>31</xdr:row>
      <xdr:rowOff>0</xdr:rowOff>
    </xdr:to>
    <xdr:graphicFrame macro="">
      <xdr:nvGraphicFramePr>
        <xdr:cNvPr id="32" name="Chart 5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5</xdr:col>
      <xdr:colOff>238125</xdr:colOff>
      <xdr:row>31</xdr:row>
      <xdr:rowOff>0</xdr:rowOff>
    </xdr:from>
    <xdr:to>
      <xdr:col>11</xdr:col>
      <xdr:colOff>542925</xdr:colOff>
      <xdr:row>31</xdr:row>
      <xdr:rowOff>0</xdr:rowOff>
    </xdr:to>
    <xdr:graphicFrame macro="">
      <xdr:nvGraphicFramePr>
        <xdr:cNvPr id="33" name="Chart 6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66675</xdr:colOff>
      <xdr:row>28</xdr:row>
      <xdr:rowOff>0</xdr:rowOff>
    </xdr:from>
    <xdr:to>
      <xdr:col>6</xdr:col>
      <xdr:colOff>38100</xdr:colOff>
      <xdr:row>28</xdr:row>
      <xdr:rowOff>0</xdr:rowOff>
    </xdr:to>
    <xdr:graphicFrame macro="">
      <xdr:nvGraphicFramePr>
        <xdr:cNvPr id="34" name="Chart 3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6</xdr:col>
      <xdr:colOff>238125</xdr:colOff>
      <xdr:row>28</xdr:row>
      <xdr:rowOff>0</xdr:rowOff>
    </xdr:from>
    <xdr:to>
      <xdr:col>11</xdr:col>
      <xdr:colOff>542925</xdr:colOff>
      <xdr:row>28</xdr:row>
      <xdr:rowOff>0</xdr:rowOff>
    </xdr:to>
    <xdr:graphicFrame macro="">
      <xdr:nvGraphicFramePr>
        <xdr:cNvPr id="35" name="Chart 4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0</xdr:col>
      <xdr:colOff>66675</xdr:colOff>
      <xdr:row>22</xdr:row>
      <xdr:rowOff>0</xdr:rowOff>
    </xdr:from>
    <xdr:to>
      <xdr:col>6</xdr:col>
      <xdr:colOff>38100</xdr:colOff>
      <xdr:row>22</xdr:row>
      <xdr:rowOff>0</xdr:rowOff>
    </xdr:to>
    <xdr:graphicFrame macro="">
      <xdr:nvGraphicFramePr>
        <xdr:cNvPr id="36" name="Chart 5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6</xdr:col>
      <xdr:colOff>238125</xdr:colOff>
      <xdr:row>22</xdr:row>
      <xdr:rowOff>0</xdr:rowOff>
    </xdr:from>
    <xdr:to>
      <xdr:col>11</xdr:col>
      <xdr:colOff>542925</xdr:colOff>
      <xdr:row>22</xdr:row>
      <xdr:rowOff>0</xdr:rowOff>
    </xdr:to>
    <xdr:graphicFrame macro="">
      <xdr:nvGraphicFramePr>
        <xdr:cNvPr id="37" name="Chart 6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0</xdr:col>
      <xdr:colOff>66675</xdr:colOff>
      <xdr:row>33</xdr:row>
      <xdr:rowOff>0</xdr:rowOff>
    </xdr:from>
    <xdr:to>
      <xdr:col>6</xdr:col>
      <xdr:colOff>38100</xdr:colOff>
      <xdr:row>33</xdr:row>
      <xdr:rowOff>0</xdr:rowOff>
    </xdr:to>
    <xdr:graphicFrame macro="">
      <xdr:nvGraphicFramePr>
        <xdr:cNvPr id="38" name="Chart 5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6</xdr:col>
      <xdr:colOff>238125</xdr:colOff>
      <xdr:row>33</xdr:row>
      <xdr:rowOff>0</xdr:rowOff>
    </xdr:from>
    <xdr:to>
      <xdr:col>11</xdr:col>
      <xdr:colOff>542925</xdr:colOff>
      <xdr:row>33</xdr:row>
      <xdr:rowOff>0</xdr:rowOff>
    </xdr:to>
    <xdr:graphicFrame macro="">
      <xdr:nvGraphicFramePr>
        <xdr:cNvPr id="39" name="Chart 6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B24"/>
  <sheetViews>
    <sheetView showGridLines="0" showRowColHeaders="0" tabSelected="1" zoomScaleNormal="100" workbookViewId="0">
      <selection activeCell="B1" sqref="B1"/>
    </sheetView>
  </sheetViews>
  <sheetFormatPr defaultColWidth="9.109375" defaultRowHeight="14.4" x14ac:dyDescent="0.3"/>
  <cols>
    <col min="1" max="1" width="2.5546875" style="10" customWidth="1"/>
    <col min="2" max="2" width="104.44140625" style="10" bestFit="1" customWidth="1"/>
    <col min="3" max="16384" width="9.109375" style="10"/>
  </cols>
  <sheetData>
    <row r="1" spans="2:2" ht="27" customHeight="1" x14ac:dyDescent="0.3">
      <c r="B1" s="9" t="s">
        <v>385</v>
      </c>
    </row>
    <row r="2" spans="2:2" ht="3.75" customHeight="1" x14ac:dyDescent="0.3">
      <c r="B2" s="11"/>
    </row>
    <row r="3" spans="2:2" x14ac:dyDescent="0.3">
      <c r="B3" s="12"/>
    </row>
    <row r="4" spans="2:2" s="14" customFormat="1" ht="14.25" customHeight="1" x14ac:dyDescent="0.3">
      <c r="B4" s="13" t="s">
        <v>386</v>
      </c>
    </row>
    <row r="5" spans="2:2" s="14" customFormat="1" ht="3.75" customHeight="1" x14ac:dyDescent="0.3">
      <c r="B5" s="15"/>
    </row>
    <row r="6" spans="2:2" s="14" customFormat="1" ht="18" customHeight="1" x14ac:dyDescent="0.25">
      <c r="B6" s="16"/>
    </row>
    <row r="7" spans="2:2" s="14" customFormat="1" ht="18" customHeight="1" x14ac:dyDescent="0.25">
      <c r="B7" s="17" t="s">
        <v>387</v>
      </c>
    </row>
    <row r="8" spans="2:2" s="14" customFormat="1" ht="18" customHeight="1" x14ac:dyDescent="0.25">
      <c r="B8" s="17" t="s">
        <v>388</v>
      </c>
    </row>
    <row r="9" spans="2:2" s="14" customFormat="1" ht="18" customHeight="1" x14ac:dyDescent="0.25">
      <c r="B9" s="17" t="s">
        <v>389</v>
      </c>
    </row>
    <row r="10" spans="2:2" s="14" customFormat="1" ht="18" customHeight="1" x14ac:dyDescent="0.25">
      <c r="B10" s="17" t="s">
        <v>384</v>
      </c>
    </row>
    <row r="11" spans="2:2" s="14" customFormat="1" ht="18" customHeight="1" x14ac:dyDescent="0.25">
      <c r="B11" s="17" t="s">
        <v>381</v>
      </c>
    </row>
    <row r="12" spans="2:2" s="14" customFormat="1" ht="18" customHeight="1" x14ac:dyDescent="0.25">
      <c r="B12" s="17" t="s">
        <v>380</v>
      </c>
    </row>
    <row r="13" spans="2:2" s="14" customFormat="1" ht="18" customHeight="1" x14ac:dyDescent="0.25">
      <c r="B13" s="17" t="s">
        <v>379</v>
      </c>
    </row>
    <row r="14" spans="2:2" s="14" customFormat="1" ht="18" customHeight="1" x14ac:dyDescent="0.25">
      <c r="B14" s="17" t="s">
        <v>382</v>
      </c>
    </row>
    <row r="15" spans="2:2" s="14" customFormat="1" ht="18" customHeight="1" x14ac:dyDescent="0.25">
      <c r="B15" s="17" t="s">
        <v>378</v>
      </c>
    </row>
    <row r="16" spans="2:2" s="14" customFormat="1" ht="18" customHeight="1" x14ac:dyDescent="0.25">
      <c r="B16" s="17" t="s">
        <v>383</v>
      </c>
    </row>
    <row r="17" spans="2:2" s="14" customFormat="1" ht="18" customHeight="1" x14ac:dyDescent="0.25">
      <c r="B17" s="17" t="s">
        <v>377</v>
      </c>
    </row>
    <row r="18" spans="2:2" s="14" customFormat="1" ht="18" customHeight="1" x14ac:dyDescent="0.25">
      <c r="B18" s="17" t="s">
        <v>376</v>
      </c>
    </row>
    <row r="19" spans="2:2" ht="18" customHeight="1" x14ac:dyDescent="0.3">
      <c r="B19" s="17" t="s">
        <v>375</v>
      </c>
    </row>
    <row r="20" spans="2:2" ht="18" customHeight="1" x14ac:dyDescent="0.3">
      <c r="B20" s="17" t="s">
        <v>374</v>
      </c>
    </row>
    <row r="21" spans="2:2" ht="18" customHeight="1" x14ac:dyDescent="0.3">
      <c r="B21" s="17" t="s">
        <v>390</v>
      </c>
    </row>
    <row r="22" spans="2:2" ht="18" customHeight="1" x14ac:dyDescent="0.3">
      <c r="B22" s="17" t="s">
        <v>391</v>
      </c>
    </row>
    <row r="23" spans="2:2" ht="18" customHeight="1" x14ac:dyDescent="0.3"/>
    <row r="24" spans="2:2" ht="18" customHeight="1" x14ac:dyDescent="0.3">
      <c r="B24" s="17" t="s">
        <v>0</v>
      </c>
    </row>
  </sheetData>
  <phoneticPr fontId="0" type="noConversion"/>
  <hyperlinks>
    <hyperlink ref="B13" location="'Q007'!A1" display="Q007_ENT_PAISES - IMPORTAÇÕES COMÉRCIO INTERNACIONAL POR PAÍSES" xr:uid="{00000000-0004-0000-0000-000000000000}"/>
    <hyperlink ref="B15" location="'Q009'!A1" display="Q009_SAI_PAISES - EXPORTAÇÕES COMÉRCIO INTERNACIONAL POR PAÍSES" xr:uid="{00000000-0004-0000-0000-000001000000}"/>
    <hyperlink ref="B17" location="'Q011'!A1" display="Q011_ENT_CGCE - IMPORTAÇÕES - COMÉRCIO INTERNACIONAL POR CGCE" xr:uid="{00000000-0004-0000-0000-000002000000}"/>
    <hyperlink ref="B18" location="'Q012'!A1" display="Q012_SAI_CGCE - EXPORTAÇÕES - COMÉRCIO INTERNACIONAL POR CGCE" xr:uid="{00000000-0004-0000-0000-000003000000}"/>
    <hyperlink ref="B19" location="'Q013'!A1" display="Q013_ENT_CAP - IMPORTAÇÕES - COMÉRCIO INTERNACIONAL POR CAPÍTULOS DA NC" xr:uid="{00000000-0004-0000-0000-000004000000}"/>
    <hyperlink ref="B20" location="'Q014'!A1" display="Q014_SAI_CAP - EXPORTAÇÕES - COMÉRCIO INTERNACIONAL POR CAPÍTULOS DA NC" xr:uid="{00000000-0004-0000-0000-000005000000}"/>
    <hyperlink ref="B22" location="'Q016'!A1" display="Q016_ZN_ECON - REPARTIÇÃO POR ZONAS ECONÓMICAS E PAÍSES DO COMÉRCIO INTERNACIONAL - TOTAL DO PAÍS" xr:uid="{00000000-0004-0000-0000-000006000000}"/>
    <hyperlink ref="B7" location="'Q001'!A1" display="Q001_RESUL_GLOBAIS - RESULTADOS GLOBAIS" xr:uid="{00000000-0004-0000-0000-000007000000}"/>
    <hyperlink ref="B8" location="'Q002'!A1" display="Q002_ENT_MES - IMPORTAÇÕES COMÉRCIO INTERNACIONAL POR MÊS" xr:uid="{00000000-0004-0000-0000-000008000000}"/>
    <hyperlink ref="B10" location="'Q004'!A1" display="Q004_SAI_MES - EXPORTAÇÕES COMÉRCIO INTERNACIONAL POR MÊS" xr:uid="{00000000-0004-0000-0000-000009000000}"/>
    <hyperlink ref="B9" location="'Q003'!A1" display="Q003_IMP_RESULT_MES - IMPORTAÇÕES COMÉRCIO INTERNACIONAL POR MÊS COM E SEM COMBUSTÍVEIS" xr:uid="{00000000-0004-0000-0000-00000A000000}"/>
    <hyperlink ref="B11" location="'Q005'!A1" display="Q005_EXP_RESULT_MES - EXPORTAÇÕES COMÉRCIO INTERNACIONAL POR MÊS COM E SEM COMBUSTÍVEIS" xr:uid="{00000000-0004-0000-0000-00000B000000}"/>
    <hyperlink ref="B12" location="'Q006'!A1" display="Q006_SALDO - SALDO DA BALANÇA COMERCIAL COM E SEM COMBUSTÍVEIS" xr:uid="{00000000-0004-0000-0000-00000C000000}"/>
    <hyperlink ref="B14" location="'Q008'!A1" display="Q008_IMP_PRINC_PAISES - IMPORTAÇÕES COMÉRCIO INTERNACIONAL POR PRINCIPAIS PAÍSES E ZONAS ECONÓMICAS" xr:uid="{00000000-0004-0000-0000-00000D000000}"/>
    <hyperlink ref="B16" location="'Q010'!A1" display="Q010_EXP_PRINC_PAISES - EXPORTAÇÕES COMÉRCIO INTERNACIONAL POR PRINCIPAIS PAÍSES E ZONAS ECONÓMICAS" xr:uid="{00000000-0004-0000-0000-00000E000000}"/>
    <hyperlink ref="B24" location="'Nomenclatura Combinada'!A2" display="Nomenclatura Combinada - Descritivo dos Capítulos da NC" xr:uid="{00000000-0004-0000-0000-00000F000000}"/>
    <hyperlink ref="B21" location="'Q015'!A1" display="Q015_IMP_EXP_GRP_PROD - IMPORTAÇÕES E EXPORTAÇÕES DO COMÉRCIO INTERNACIONAL POR GRUPOS DE PRODUTOS" xr:uid="{00000000-0004-0000-0000-000010000000}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X38"/>
  <sheetViews>
    <sheetView showGridLines="0" zoomScale="90" zoomScaleNormal="90" workbookViewId="0">
      <selection sqref="A1:T1"/>
    </sheetView>
  </sheetViews>
  <sheetFormatPr defaultColWidth="9.109375" defaultRowHeight="13.8" x14ac:dyDescent="0.3"/>
  <cols>
    <col min="1" max="2" width="3.109375" style="7" customWidth="1"/>
    <col min="3" max="3" width="2.5546875" style="7" customWidth="1"/>
    <col min="4" max="4" width="46.6640625" style="7" customWidth="1"/>
    <col min="5" max="5" width="0.44140625" style="7" customWidth="1"/>
    <col min="6" max="6" width="11.109375" style="7" customWidth="1"/>
    <col min="7" max="7" width="0.44140625" style="7" customWidth="1"/>
    <col min="8" max="8" width="11.109375" style="7" customWidth="1"/>
    <col min="9" max="9" width="0.44140625" style="7" customWidth="1"/>
    <col min="10" max="10" width="10.6640625" style="7" customWidth="1"/>
    <col min="11" max="11" width="0.44140625" style="7" customWidth="1"/>
    <col min="12" max="12" width="16" style="7" customWidth="1"/>
    <col min="13" max="13" width="0.44140625" style="7" customWidth="1"/>
    <col min="14" max="14" width="11.109375" style="7" customWidth="1"/>
    <col min="15" max="15" width="0.44140625" style="7" customWidth="1"/>
    <col min="16" max="16" width="11.109375" style="7" customWidth="1"/>
    <col min="17" max="17" width="0.44140625" style="7" customWidth="1"/>
    <col min="18" max="18" width="10.6640625" style="7" customWidth="1"/>
    <col min="19" max="19" width="0.44140625" style="7" customWidth="1"/>
    <col min="20" max="20" width="16" style="7" customWidth="1"/>
    <col min="21" max="21" width="8.33203125" style="7" customWidth="1"/>
    <col min="22" max="23" width="9.88671875" style="7" customWidth="1"/>
    <col min="24" max="24" width="8.44140625" style="7" customWidth="1"/>
    <col min="25" max="16384" width="9.109375" style="7"/>
  </cols>
  <sheetData>
    <row r="1" spans="1:24" ht="4.5" customHeight="1" x14ac:dyDescent="0.3">
      <c r="A1" s="223"/>
      <c r="B1" s="223"/>
      <c r="C1" s="223"/>
      <c r="D1" s="223"/>
      <c r="E1" s="223"/>
      <c r="F1" s="223"/>
      <c r="G1" s="223"/>
      <c r="H1" s="223"/>
      <c r="I1" s="223"/>
      <c r="J1" s="223"/>
      <c r="K1" s="223"/>
      <c r="L1" s="223"/>
      <c r="M1" s="223"/>
      <c r="N1" s="223"/>
      <c r="O1" s="223"/>
      <c r="P1" s="223"/>
      <c r="Q1" s="223"/>
      <c r="R1" s="223"/>
      <c r="S1" s="223"/>
      <c r="T1" s="223"/>
    </row>
    <row r="2" spans="1:24" ht="29.25" customHeight="1" x14ac:dyDescent="0.3">
      <c r="A2" s="224" t="s">
        <v>662</v>
      </c>
      <c r="B2" s="225"/>
      <c r="C2" s="225"/>
      <c r="D2" s="225"/>
      <c r="E2" s="225"/>
      <c r="F2" s="225"/>
      <c r="G2" s="225"/>
      <c r="H2" s="225"/>
      <c r="I2" s="225"/>
      <c r="J2" s="225"/>
      <c r="K2" s="225"/>
      <c r="L2" s="225"/>
      <c r="M2" s="225"/>
      <c r="N2" s="225"/>
      <c r="O2" s="225"/>
      <c r="P2" s="225"/>
      <c r="Q2" s="225"/>
      <c r="R2" s="225"/>
      <c r="S2" s="225"/>
      <c r="T2" s="225"/>
    </row>
    <row r="3" spans="1:24" ht="3.6" customHeigh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</row>
    <row r="4" spans="1:24" ht="3.6" customHeight="1" x14ac:dyDescent="0.3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</row>
    <row r="5" spans="1:24" ht="26.25" customHeight="1" x14ac:dyDescent="0.3">
      <c r="A5" s="194" t="s">
        <v>663</v>
      </c>
      <c r="B5" s="194"/>
      <c r="C5" s="194"/>
      <c r="D5" s="194"/>
      <c r="E5" s="53"/>
      <c r="F5" s="226" t="s">
        <v>664</v>
      </c>
      <c r="G5" s="194"/>
      <c r="H5" s="194"/>
      <c r="I5" s="194"/>
      <c r="J5" s="194"/>
      <c r="K5" s="194"/>
      <c r="L5" s="194"/>
      <c r="M5" s="88"/>
      <c r="N5" s="194" t="s">
        <v>665</v>
      </c>
      <c r="O5" s="194"/>
      <c r="P5" s="194"/>
      <c r="Q5" s="194"/>
      <c r="R5" s="194"/>
      <c r="S5" s="194"/>
      <c r="T5" s="194"/>
      <c r="W5" s="28"/>
      <c r="X5" s="28"/>
    </row>
    <row r="6" spans="1:24" ht="2.25" customHeight="1" x14ac:dyDescent="0.3">
      <c r="A6" s="194"/>
      <c r="B6" s="194"/>
      <c r="C6" s="194"/>
      <c r="D6" s="194"/>
      <c r="E6" s="53"/>
      <c r="F6" s="89"/>
      <c r="G6" s="89"/>
      <c r="H6" s="89"/>
      <c r="I6" s="89"/>
      <c r="J6" s="89"/>
      <c r="K6" s="89"/>
      <c r="L6" s="89"/>
      <c r="M6" s="88"/>
      <c r="N6" s="53"/>
      <c r="O6" s="53"/>
      <c r="P6" s="53"/>
      <c r="Q6" s="89"/>
      <c r="R6" s="89"/>
      <c r="S6" s="53"/>
      <c r="T6" s="53"/>
    </row>
    <row r="7" spans="1:24" ht="24.75" customHeight="1" x14ac:dyDescent="0.3">
      <c r="A7" s="194"/>
      <c r="B7" s="194"/>
      <c r="C7" s="194"/>
      <c r="D7" s="194"/>
      <c r="E7" s="90"/>
      <c r="F7" s="195" t="s">
        <v>642</v>
      </c>
      <c r="G7" s="195"/>
      <c r="H7" s="195"/>
      <c r="I7" s="195"/>
      <c r="J7" s="195"/>
      <c r="K7" s="91"/>
      <c r="L7" s="27" t="s">
        <v>650</v>
      </c>
      <c r="M7" s="92"/>
      <c r="N7" s="195" t="s">
        <v>642</v>
      </c>
      <c r="O7" s="195"/>
      <c r="P7" s="195"/>
      <c r="Q7" s="195"/>
      <c r="R7" s="195"/>
      <c r="S7" s="91"/>
      <c r="T7" s="27" t="s">
        <v>650</v>
      </c>
    </row>
    <row r="8" spans="1:24" ht="2.25" customHeight="1" x14ac:dyDescent="0.3">
      <c r="A8" s="194"/>
      <c r="B8" s="194"/>
      <c r="C8" s="194"/>
      <c r="D8" s="194"/>
      <c r="E8" s="90"/>
      <c r="F8" s="91"/>
      <c r="G8" s="91"/>
      <c r="H8" s="91"/>
      <c r="I8" s="91"/>
      <c r="J8" s="91"/>
      <c r="K8" s="91"/>
      <c r="L8" s="93"/>
      <c r="M8" s="92"/>
      <c r="N8" s="91"/>
      <c r="O8" s="91"/>
      <c r="P8" s="91"/>
      <c r="Q8" s="91"/>
      <c r="R8" s="91"/>
      <c r="S8" s="91"/>
      <c r="T8" s="91"/>
    </row>
    <row r="9" spans="1:24" ht="34.5" customHeight="1" x14ac:dyDescent="0.3">
      <c r="A9" s="194"/>
      <c r="B9" s="194"/>
      <c r="C9" s="194"/>
      <c r="D9" s="194"/>
      <c r="E9" s="53"/>
      <c r="F9" s="94" t="s">
        <v>723</v>
      </c>
      <c r="G9" s="89"/>
      <c r="H9" s="94" t="s">
        <v>724</v>
      </c>
      <c r="I9" s="89"/>
      <c r="J9" s="27" t="s">
        <v>666</v>
      </c>
      <c r="K9" s="89"/>
      <c r="L9" s="27" t="s">
        <v>295</v>
      </c>
      <c r="M9" s="88"/>
      <c r="N9" s="94" t="s">
        <v>723</v>
      </c>
      <c r="O9" s="89"/>
      <c r="P9" s="94" t="s">
        <v>724</v>
      </c>
      <c r="Q9" s="89"/>
      <c r="R9" s="27" t="s">
        <v>666</v>
      </c>
      <c r="S9" s="89"/>
      <c r="T9" s="27" t="s">
        <v>295</v>
      </c>
    </row>
    <row r="10" spans="1:24" ht="13.2" customHeight="1" x14ac:dyDescent="0.3">
      <c r="F10" s="29"/>
      <c r="G10" s="29"/>
      <c r="H10" s="29"/>
      <c r="I10" s="29"/>
      <c r="J10" s="36"/>
      <c r="K10" s="29"/>
      <c r="L10" s="36"/>
      <c r="M10" s="95"/>
      <c r="N10" s="29"/>
      <c r="O10" s="29"/>
      <c r="P10" s="29"/>
      <c r="Q10" s="29"/>
      <c r="R10" s="36"/>
      <c r="S10" s="29"/>
      <c r="T10" s="36"/>
    </row>
    <row r="11" spans="1:24" ht="27.75" customHeight="1" x14ac:dyDescent="0.3">
      <c r="A11" s="222" t="s">
        <v>705</v>
      </c>
      <c r="B11" s="222"/>
      <c r="C11" s="222"/>
      <c r="D11" s="222"/>
      <c r="E11" s="96"/>
      <c r="F11" s="97"/>
      <c r="G11" s="97"/>
      <c r="H11" s="97"/>
      <c r="I11" s="97"/>
      <c r="J11" s="98"/>
      <c r="K11" s="97"/>
      <c r="L11" s="99"/>
      <c r="M11" s="100"/>
      <c r="N11" s="97"/>
      <c r="O11" s="97"/>
      <c r="P11" s="97"/>
      <c r="Q11" s="97"/>
      <c r="R11" s="98"/>
      <c r="S11" s="97"/>
      <c r="T11" s="99"/>
      <c r="W11" s="28"/>
      <c r="X11" s="28"/>
    </row>
    <row r="12" spans="1:24" ht="12.75" customHeight="1" x14ac:dyDescent="0.3">
      <c r="A12" s="62"/>
      <c r="B12" s="62" t="s">
        <v>365</v>
      </c>
      <c r="C12" s="62" t="s">
        <v>613</v>
      </c>
      <c r="D12" s="62"/>
      <c r="E12" s="62"/>
      <c r="F12" s="62">
        <v>2859.886501</v>
      </c>
      <c r="G12" s="62"/>
      <c r="H12" s="62">
        <v>2937.6552689999999</v>
      </c>
      <c r="I12" s="62"/>
      <c r="J12" s="101">
        <f t="shared" ref="J12:J21" si="0">F12-H12</f>
        <v>-77.768767999999909</v>
      </c>
      <c r="K12" s="62"/>
      <c r="L12" s="102">
        <f t="shared" ref="L12:L21" si="1">F12/H12*100-100</f>
        <v>-2.6473074911364023</v>
      </c>
      <c r="M12" s="95"/>
      <c r="N12" s="62">
        <v>8793.5242199999993</v>
      </c>
      <c r="O12" s="62"/>
      <c r="P12" s="62">
        <v>8817.2025160000012</v>
      </c>
      <c r="Q12" s="62"/>
      <c r="R12" s="101">
        <f>N12-P12</f>
        <v>-23.678296000001865</v>
      </c>
      <c r="S12" s="62"/>
      <c r="T12" s="102">
        <f t="shared" ref="T12:T21" si="2">N12/P12*100-100</f>
        <v>-0.26854658217312988</v>
      </c>
    </row>
    <row r="13" spans="1:24" ht="12.75" customHeight="1" x14ac:dyDescent="0.3">
      <c r="B13" s="62" t="s">
        <v>366</v>
      </c>
      <c r="C13" s="62" t="s">
        <v>614</v>
      </c>
      <c r="D13" s="103"/>
      <c r="F13" s="62">
        <v>1141.3531419999999</v>
      </c>
      <c r="G13" s="62"/>
      <c r="H13" s="62">
        <v>1079.4145920000001</v>
      </c>
      <c r="I13" s="62"/>
      <c r="J13" s="101">
        <f t="shared" si="0"/>
        <v>61.93854999999985</v>
      </c>
      <c r="K13" s="62"/>
      <c r="L13" s="102">
        <f t="shared" si="1"/>
        <v>5.7381612643605706</v>
      </c>
      <c r="M13" s="95"/>
      <c r="N13" s="62">
        <v>3206.6623970000001</v>
      </c>
      <c r="O13" s="62"/>
      <c r="P13" s="62">
        <v>3013.7917580000003</v>
      </c>
      <c r="Q13" s="62"/>
      <c r="R13" s="101">
        <f>N13-P13</f>
        <v>192.87063899999976</v>
      </c>
      <c r="S13" s="62"/>
      <c r="T13" s="102">
        <f t="shared" si="2"/>
        <v>6.3996007185311186</v>
      </c>
    </row>
    <row r="14" spans="1:24" ht="12.75" customHeight="1" x14ac:dyDescent="0.3">
      <c r="A14" s="62"/>
      <c r="B14" s="62" t="s">
        <v>367</v>
      </c>
      <c r="C14" s="62" t="s">
        <v>615</v>
      </c>
      <c r="D14" s="62"/>
      <c r="E14" s="62"/>
      <c r="F14" s="62">
        <v>661.95447999999999</v>
      </c>
      <c r="G14" s="62"/>
      <c r="H14" s="62">
        <v>702.45026900000005</v>
      </c>
      <c r="I14" s="62"/>
      <c r="J14" s="101">
        <f t="shared" si="0"/>
        <v>-40.495789000000059</v>
      </c>
      <c r="K14" s="62"/>
      <c r="L14" s="102">
        <f t="shared" si="1"/>
        <v>-5.764933232590181</v>
      </c>
      <c r="M14" s="95"/>
      <c r="N14" s="62">
        <v>1977.9674069999999</v>
      </c>
      <c r="O14" s="62"/>
      <c r="P14" s="62">
        <v>1969.1387589999999</v>
      </c>
      <c r="Q14" s="62"/>
      <c r="R14" s="101">
        <f t="shared" ref="R14:R21" si="3">N14-P14</f>
        <v>8.8286479999999301</v>
      </c>
      <c r="S14" s="62"/>
      <c r="T14" s="102">
        <f t="shared" si="2"/>
        <v>0.44835072996498582</v>
      </c>
      <c r="V14" s="43"/>
      <c r="W14" s="43"/>
    </row>
    <row r="15" spans="1:24" ht="12.75" customHeight="1" x14ac:dyDescent="0.3">
      <c r="B15" s="62" t="s">
        <v>369</v>
      </c>
      <c r="C15" s="62" t="s">
        <v>617</v>
      </c>
      <c r="D15" s="103"/>
      <c r="F15" s="62">
        <v>528.41747299999997</v>
      </c>
      <c r="G15" s="62"/>
      <c r="H15" s="62">
        <v>518.52844000000005</v>
      </c>
      <c r="I15" s="62"/>
      <c r="J15" s="101">
        <f t="shared" si="0"/>
        <v>9.8890329999999267</v>
      </c>
      <c r="K15" s="62"/>
      <c r="L15" s="102">
        <f t="shared" si="1"/>
        <v>1.9071341583501038</v>
      </c>
      <c r="M15" s="95"/>
      <c r="N15" s="62">
        <v>1709.3674339999998</v>
      </c>
      <c r="O15" s="62"/>
      <c r="P15" s="62">
        <v>1480.22469</v>
      </c>
      <c r="Q15" s="62"/>
      <c r="R15" s="101">
        <f t="shared" si="3"/>
        <v>229.14274399999977</v>
      </c>
      <c r="S15" s="62"/>
      <c r="T15" s="102">
        <f t="shared" si="2"/>
        <v>15.480267661256192</v>
      </c>
      <c r="V15" s="43"/>
      <c r="W15" s="43"/>
    </row>
    <row r="16" spans="1:24" ht="12.75" customHeight="1" x14ac:dyDescent="0.3">
      <c r="B16" s="62" t="s">
        <v>370</v>
      </c>
      <c r="C16" s="62" t="s">
        <v>618</v>
      </c>
      <c r="D16" s="103"/>
      <c r="F16" s="62">
        <v>471.59682800000002</v>
      </c>
      <c r="G16" s="62"/>
      <c r="H16" s="62">
        <v>501.515602</v>
      </c>
      <c r="I16" s="62"/>
      <c r="J16" s="101">
        <f t="shared" si="0"/>
        <v>-29.918773999999985</v>
      </c>
      <c r="K16" s="62"/>
      <c r="L16" s="102">
        <f t="shared" si="1"/>
        <v>-5.9656716322855345</v>
      </c>
      <c r="M16" s="95"/>
      <c r="N16" s="62">
        <v>1479.1642380000001</v>
      </c>
      <c r="O16" s="62"/>
      <c r="P16" s="62">
        <v>1323.4502179999999</v>
      </c>
      <c r="Q16" s="62"/>
      <c r="R16" s="101">
        <f t="shared" si="3"/>
        <v>155.71402000000012</v>
      </c>
      <c r="S16" s="62"/>
      <c r="T16" s="102">
        <f t="shared" si="2"/>
        <v>11.765763296734761</v>
      </c>
      <c r="V16" s="43"/>
      <c r="W16" s="43"/>
    </row>
    <row r="17" spans="1:23" ht="12.75" customHeight="1" x14ac:dyDescent="0.3">
      <c r="B17" s="62" t="s">
        <v>368</v>
      </c>
      <c r="C17" s="62" t="s">
        <v>616</v>
      </c>
      <c r="D17" s="103"/>
      <c r="F17" s="62">
        <v>465.35811100000001</v>
      </c>
      <c r="G17" s="62"/>
      <c r="H17" s="62">
        <v>510.648709</v>
      </c>
      <c r="I17" s="62"/>
      <c r="J17" s="101">
        <f t="shared" si="0"/>
        <v>-45.290597999999989</v>
      </c>
      <c r="K17" s="62"/>
      <c r="L17" s="102">
        <f t="shared" si="1"/>
        <v>-8.8692279451155827</v>
      </c>
      <c r="M17" s="95"/>
      <c r="N17" s="62">
        <v>1304.194585</v>
      </c>
      <c r="O17" s="62"/>
      <c r="P17" s="62">
        <v>1384.725052</v>
      </c>
      <c r="Q17" s="62"/>
      <c r="R17" s="101">
        <f t="shared" si="3"/>
        <v>-80.530467000000044</v>
      </c>
      <c r="S17" s="62"/>
      <c r="T17" s="102">
        <f t="shared" si="2"/>
        <v>-5.8156286609885086</v>
      </c>
      <c r="V17" s="43"/>
      <c r="W17" s="43"/>
    </row>
    <row r="18" spans="1:23" ht="12.75" customHeight="1" x14ac:dyDescent="0.3">
      <c r="B18" s="62" t="s">
        <v>371</v>
      </c>
      <c r="C18" s="62" t="s">
        <v>619</v>
      </c>
      <c r="D18" s="103"/>
      <c r="F18" s="62">
        <v>301.08660800000001</v>
      </c>
      <c r="G18" s="62"/>
      <c r="H18" s="62">
        <v>309.00453599999997</v>
      </c>
      <c r="I18" s="62"/>
      <c r="J18" s="101">
        <f t="shared" si="0"/>
        <v>-7.9179279999999608</v>
      </c>
      <c r="K18" s="62"/>
      <c r="L18" s="102">
        <f t="shared" si="1"/>
        <v>-2.5623986309378779</v>
      </c>
      <c r="M18" s="95"/>
      <c r="N18" s="62">
        <v>874.94419199999993</v>
      </c>
      <c r="O18" s="62"/>
      <c r="P18" s="62">
        <v>881.31254200000001</v>
      </c>
      <c r="Q18" s="62"/>
      <c r="R18" s="101">
        <f t="shared" si="3"/>
        <v>-6.3683500000000777</v>
      </c>
      <c r="S18" s="62"/>
      <c r="T18" s="102">
        <f t="shared" si="2"/>
        <v>-0.7225983628405146</v>
      </c>
      <c r="V18" s="43"/>
      <c r="W18" s="43"/>
    </row>
    <row r="19" spans="1:23" ht="12.75" customHeight="1" x14ac:dyDescent="0.3">
      <c r="B19" s="62" t="s">
        <v>703</v>
      </c>
      <c r="C19" s="62" t="s">
        <v>704</v>
      </c>
      <c r="D19" s="103"/>
      <c r="F19" s="62">
        <v>78.612001000000006</v>
      </c>
      <c r="G19" s="62"/>
      <c r="H19" s="62">
        <v>251.30807300000001</v>
      </c>
      <c r="I19" s="62"/>
      <c r="J19" s="101">
        <f t="shared" si="0"/>
        <v>-172.69607200000002</v>
      </c>
      <c r="K19" s="62"/>
      <c r="L19" s="102">
        <f t="shared" si="1"/>
        <v>-68.718871597889333</v>
      </c>
      <c r="M19" s="95"/>
      <c r="N19" s="62">
        <v>206.38381700000002</v>
      </c>
      <c r="O19" s="62"/>
      <c r="P19" s="62">
        <v>744.67273499999999</v>
      </c>
      <c r="Q19" s="62"/>
      <c r="R19" s="101">
        <f t="shared" si="3"/>
        <v>-538.28891799999997</v>
      </c>
      <c r="S19" s="62"/>
      <c r="T19" s="102">
        <f t="shared" si="2"/>
        <v>-72.285299662542371</v>
      </c>
      <c r="V19" s="43"/>
      <c r="W19" s="43"/>
    </row>
    <row r="20" spans="1:23" ht="12.75" customHeight="1" x14ac:dyDescent="0.3">
      <c r="B20" s="62" t="s">
        <v>694</v>
      </c>
      <c r="C20" s="62" t="s">
        <v>695</v>
      </c>
      <c r="D20" s="103"/>
      <c r="F20" s="62">
        <v>336.58935500000001</v>
      </c>
      <c r="G20" s="62"/>
      <c r="H20" s="62">
        <v>138.27398700000001</v>
      </c>
      <c r="I20" s="62"/>
      <c r="J20" s="101">
        <f t="shared" si="0"/>
        <v>198.31536800000001</v>
      </c>
      <c r="K20" s="62"/>
      <c r="L20" s="102">
        <f t="shared" si="1"/>
        <v>143.42203642395876</v>
      </c>
      <c r="M20" s="95"/>
      <c r="N20" s="62">
        <v>717.00538800000004</v>
      </c>
      <c r="O20" s="62"/>
      <c r="P20" s="62">
        <v>803.60714599999994</v>
      </c>
      <c r="Q20" s="62"/>
      <c r="R20" s="101">
        <f t="shared" si="3"/>
        <v>-86.601757999999904</v>
      </c>
      <c r="S20" s="62"/>
      <c r="T20" s="102">
        <f t="shared" si="2"/>
        <v>-10.776628658799893</v>
      </c>
      <c r="V20" s="43"/>
      <c r="W20" s="43"/>
    </row>
    <row r="21" spans="1:23" ht="12.75" customHeight="1" x14ac:dyDescent="0.3">
      <c r="B21" s="62" t="s">
        <v>373</v>
      </c>
      <c r="C21" s="62" t="s">
        <v>621</v>
      </c>
      <c r="D21" s="103"/>
      <c r="F21" s="62">
        <v>166.41016500000001</v>
      </c>
      <c r="G21" s="62"/>
      <c r="H21" s="62">
        <v>267.58277099999998</v>
      </c>
      <c r="I21" s="62"/>
      <c r="J21" s="101">
        <f t="shared" si="0"/>
        <v>-101.17260599999997</v>
      </c>
      <c r="K21" s="62"/>
      <c r="L21" s="102">
        <f t="shared" si="1"/>
        <v>-37.809835671370628</v>
      </c>
      <c r="M21" s="95"/>
      <c r="N21" s="62">
        <v>476.74659900000006</v>
      </c>
      <c r="O21" s="62"/>
      <c r="P21" s="62">
        <v>582.12092400000006</v>
      </c>
      <c r="Q21" s="62"/>
      <c r="R21" s="101">
        <f t="shared" si="3"/>
        <v>-105.374325</v>
      </c>
      <c r="S21" s="62"/>
      <c r="T21" s="102">
        <f t="shared" si="2"/>
        <v>-18.101793056316936</v>
      </c>
      <c r="V21" s="43"/>
      <c r="W21" s="43"/>
    </row>
    <row r="22" spans="1:23" ht="4.5" customHeight="1" x14ac:dyDescent="0.3">
      <c r="B22" s="103"/>
      <c r="C22" s="103"/>
      <c r="F22" s="62"/>
      <c r="G22" s="62"/>
      <c r="H22" s="62"/>
      <c r="I22" s="62"/>
      <c r="J22" s="101"/>
      <c r="K22" s="62"/>
      <c r="L22" s="102"/>
      <c r="M22" s="95"/>
      <c r="N22" s="62"/>
      <c r="P22" s="62"/>
      <c r="Q22" s="62"/>
      <c r="R22" s="101"/>
      <c r="S22" s="62"/>
      <c r="T22" s="102"/>
      <c r="V22" s="43"/>
      <c r="W22" s="43"/>
    </row>
    <row r="23" spans="1:23" ht="30" customHeight="1" x14ac:dyDescent="0.3">
      <c r="A23" s="222" t="s">
        <v>667</v>
      </c>
      <c r="B23" s="222"/>
      <c r="C23" s="222"/>
      <c r="D23" s="222"/>
      <c r="E23" s="104"/>
      <c r="F23" s="97">
        <v>6232.2683399999987</v>
      </c>
      <c r="G23" s="97"/>
      <c r="H23" s="97">
        <v>6502.6239829999959</v>
      </c>
      <c r="I23" s="97"/>
      <c r="J23" s="98">
        <f>F23-H23</f>
        <v>-270.35564299999714</v>
      </c>
      <c r="K23" s="105"/>
      <c r="L23" s="99">
        <f>F23/H23*100-100</f>
        <v>-4.1576391885306094</v>
      </c>
      <c r="M23" s="100"/>
      <c r="N23" s="97">
        <v>18634.989306000007</v>
      </c>
      <c r="O23" s="97"/>
      <c r="P23" s="97">
        <v>18835.552137999992</v>
      </c>
      <c r="Q23" s="97"/>
      <c r="R23" s="98">
        <f>N23-P23</f>
        <v>-200.56283199998506</v>
      </c>
      <c r="S23" s="105"/>
      <c r="T23" s="99">
        <f>N23/P23*100-100</f>
        <v>-1.0648099430828921</v>
      </c>
      <c r="V23" s="43"/>
      <c r="W23" s="43"/>
    </row>
    <row r="24" spans="1:23" s="8" customFormat="1" ht="30" customHeight="1" x14ac:dyDescent="0.25">
      <c r="A24" s="220" t="s">
        <v>668</v>
      </c>
      <c r="B24" s="220"/>
      <c r="C24" s="220"/>
      <c r="D24" s="220"/>
      <c r="E24" s="106"/>
      <c r="F24" s="106">
        <v>6655.4137719999999</v>
      </c>
      <c r="G24" s="106"/>
      <c r="H24" s="106">
        <v>6946.2183900000009</v>
      </c>
      <c r="I24" s="106"/>
      <c r="J24" s="107">
        <f>F24-H24</f>
        <v>-290.80461800000103</v>
      </c>
      <c r="K24" s="107"/>
      <c r="L24" s="108">
        <f>F24/H24*100-100</f>
        <v>-4.1865170611199432</v>
      </c>
      <c r="M24" s="109"/>
      <c r="N24" s="106">
        <v>19918.729007999998</v>
      </c>
      <c r="O24" s="106"/>
      <c r="P24" s="106">
        <v>20115.984220999999</v>
      </c>
      <c r="Q24" s="106"/>
      <c r="R24" s="107">
        <f>N24-P24</f>
        <v>-197.25521300000037</v>
      </c>
      <c r="S24" s="107"/>
      <c r="T24" s="108">
        <f>N24/P24*100-100</f>
        <v>-0.98058942000001537</v>
      </c>
      <c r="V24" s="110"/>
      <c r="W24" s="110"/>
    </row>
    <row r="25" spans="1:23" ht="30" customHeight="1" x14ac:dyDescent="0.3">
      <c r="A25" s="222" t="s">
        <v>669</v>
      </c>
      <c r="B25" s="222"/>
      <c r="C25" s="222"/>
      <c r="D25" s="222"/>
      <c r="E25" s="163"/>
      <c r="F25" s="97">
        <v>6739.4153729999998</v>
      </c>
      <c r="G25" s="97"/>
      <c r="H25" s="97">
        <v>7063.298283000001</v>
      </c>
      <c r="I25" s="97"/>
      <c r="J25" s="98">
        <f>F25-H25</f>
        <v>-323.88291000000117</v>
      </c>
      <c r="K25" s="105"/>
      <c r="L25" s="99">
        <f>F25/H25*100-100</f>
        <v>-4.5854344107132619</v>
      </c>
      <c r="M25" s="100"/>
      <c r="N25" s="97">
        <v>20160.448433999998</v>
      </c>
      <c r="O25" s="97"/>
      <c r="P25" s="97">
        <v>20451.853440999999</v>
      </c>
      <c r="Q25" s="97"/>
      <c r="R25" s="98">
        <f>N25-P25</f>
        <v>-291.40500700000121</v>
      </c>
      <c r="S25" s="105"/>
      <c r="T25" s="99">
        <f>N25/P25*100-100</f>
        <v>-1.4248342226813548</v>
      </c>
      <c r="V25" s="43"/>
      <c r="W25" s="43"/>
    </row>
    <row r="26" spans="1:23" ht="30" customHeight="1" x14ac:dyDescent="0.3">
      <c r="A26" s="220" t="s">
        <v>670</v>
      </c>
      <c r="B26" s="220"/>
      <c r="C26" s="220"/>
      <c r="D26" s="220"/>
      <c r="E26" s="106"/>
      <c r="F26" s="106">
        <v>2064.6230569999998</v>
      </c>
      <c r="G26" s="106"/>
      <c r="H26" s="106">
        <v>2363.6648710000013</v>
      </c>
      <c r="I26" s="62"/>
      <c r="J26" s="107">
        <f>F26-H26</f>
        <v>-299.04181400000152</v>
      </c>
      <c r="K26" s="78"/>
      <c r="L26" s="108">
        <f>F26/H26*100-100</f>
        <v>-12.651616465133031</v>
      </c>
      <c r="M26" s="111"/>
      <c r="N26" s="106">
        <v>5920.7634579999994</v>
      </c>
      <c r="O26" s="106"/>
      <c r="P26" s="106">
        <v>6683.8173600000018</v>
      </c>
      <c r="Q26" s="62"/>
      <c r="R26" s="107">
        <f>N26-P26</f>
        <v>-763.05390200000238</v>
      </c>
      <c r="S26" s="107"/>
      <c r="T26" s="108">
        <f>N26/P26*100-100</f>
        <v>-11.416438554508943</v>
      </c>
      <c r="V26" s="43"/>
      <c r="W26" s="43"/>
    </row>
    <row r="27" spans="1:23" ht="30" customHeight="1" x14ac:dyDescent="0.3">
      <c r="A27" s="221" t="s">
        <v>671</v>
      </c>
      <c r="B27" s="221"/>
      <c r="C27" s="221"/>
      <c r="D27" s="221"/>
      <c r="E27" s="104"/>
      <c r="F27" s="97">
        <v>1980.6214560000001</v>
      </c>
      <c r="G27" s="97"/>
      <c r="H27" s="97">
        <v>2246.5849780000012</v>
      </c>
      <c r="I27" s="97"/>
      <c r="J27" s="98">
        <f>F27-H27</f>
        <v>-265.96352200000115</v>
      </c>
      <c r="K27" s="105"/>
      <c r="L27" s="99">
        <f>F27/H27*100-100</f>
        <v>-11.838569411105581</v>
      </c>
      <c r="M27" s="100"/>
      <c r="N27" s="97">
        <v>5679.0440319999998</v>
      </c>
      <c r="O27" s="97"/>
      <c r="P27" s="97">
        <v>6347.9481400000013</v>
      </c>
      <c r="Q27" s="97"/>
      <c r="R27" s="98">
        <f>N27-P27</f>
        <v>-668.90410800000154</v>
      </c>
      <c r="S27" s="105"/>
      <c r="T27" s="99">
        <f>N27/P27*100-100</f>
        <v>-10.537327861660856</v>
      </c>
      <c r="V27" s="43"/>
      <c r="W27" s="43"/>
    </row>
    <row r="28" spans="1:23" ht="3" customHeight="1" x14ac:dyDescent="0.3">
      <c r="A28" s="112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V28" s="43"/>
      <c r="W28" s="43"/>
    </row>
    <row r="29" spans="1:23" ht="3.75" customHeight="1" x14ac:dyDescent="0.3">
      <c r="A29" s="113"/>
      <c r="V29" s="43"/>
      <c r="W29" s="43"/>
    </row>
    <row r="33" spans="1:16" x14ac:dyDescent="0.3">
      <c r="F33" s="65"/>
      <c r="H33" s="65"/>
      <c r="N33" s="65"/>
      <c r="P33" s="65"/>
    </row>
    <row r="34" spans="1:16" ht="30" customHeight="1" x14ac:dyDescent="0.3">
      <c r="A34" s="229" t="s">
        <v>628</v>
      </c>
      <c r="B34" s="229"/>
      <c r="C34" s="229"/>
      <c r="D34" s="229"/>
      <c r="E34" s="114"/>
      <c r="F34" s="230" t="s">
        <v>629</v>
      </c>
      <c r="G34" s="230"/>
      <c r="H34" s="230"/>
      <c r="I34" s="230"/>
      <c r="J34" s="230"/>
      <c r="K34" s="230"/>
      <c r="L34" s="230"/>
      <c r="N34" s="65"/>
      <c r="P34" s="65"/>
    </row>
    <row r="35" spans="1:16" ht="30" customHeight="1" x14ac:dyDescent="0.3">
      <c r="A35" s="231" t="s">
        <v>630</v>
      </c>
      <c r="B35" s="231"/>
      <c r="C35" s="231"/>
      <c r="D35" s="231"/>
      <c r="E35" s="114"/>
      <c r="F35" s="228" t="s">
        <v>631</v>
      </c>
      <c r="G35" s="228"/>
      <c r="H35" s="228"/>
      <c r="I35" s="228"/>
      <c r="J35" s="228"/>
      <c r="K35" s="228"/>
      <c r="L35" s="228"/>
    </row>
    <row r="36" spans="1:16" ht="30" customHeight="1" x14ac:dyDescent="0.3">
      <c r="A36" s="229" t="s">
        <v>632</v>
      </c>
      <c r="B36" s="229"/>
      <c r="C36" s="229"/>
      <c r="D36" s="229"/>
      <c r="E36" s="114"/>
      <c r="F36" s="230" t="s">
        <v>631</v>
      </c>
      <c r="G36" s="230"/>
      <c r="H36" s="230"/>
      <c r="I36" s="230"/>
      <c r="J36" s="230"/>
      <c r="K36" s="230"/>
      <c r="L36" s="230"/>
    </row>
    <row r="37" spans="1:16" ht="30" customHeight="1" x14ac:dyDescent="0.3">
      <c r="A37" s="227" t="s">
        <v>633</v>
      </c>
      <c r="B37" s="227"/>
      <c r="C37" s="227"/>
      <c r="D37" s="227"/>
      <c r="E37" s="114"/>
      <c r="F37" s="228" t="s">
        <v>629</v>
      </c>
      <c r="G37" s="228"/>
      <c r="H37" s="228"/>
      <c r="I37" s="228"/>
      <c r="J37" s="228"/>
      <c r="K37" s="228"/>
      <c r="L37" s="228"/>
    </row>
    <row r="38" spans="1:16" x14ac:dyDescent="0.3">
      <c r="F38" s="65"/>
      <c r="H38" s="65"/>
      <c r="N38" s="65"/>
      <c r="P38" s="65"/>
    </row>
  </sheetData>
  <mergeCells count="21">
    <mergeCell ref="A37:D37"/>
    <mergeCell ref="F37:L37"/>
    <mergeCell ref="A34:D34"/>
    <mergeCell ref="F34:L34"/>
    <mergeCell ref="A35:D35"/>
    <mergeCell ref="F35:L35"/>
    <mergeCell ref="A36:D36"/>
    <mergeCell ref="F36:L36"/>
    <mergeCell ref="A1:T1"/>
    <mergeCell ref="A2:T2"/>
    <mergeCell ref="A5:D9"/>
    <mergeCell ref="F5:L5"/>
    <mergeCell ref="N5:T5"/>
    <mergeCell ref="F7:J7"/>
    <mergeCell ref="N7:R7"/>
    <mergeCell ref="A26:D26"/>
    <mergeCell ref="A27:D27"/>
    <mergeCell ref="A11:D11"/>
    <mergeCell ref="A23:D23"/>
    <mergeCell ref="A24:D24"/>
    <mergeCell ref="A25:D25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68"/>
  <sheetViews>
    <sheetView showGridLines="0" topLeftCell="A2" zoomScale="90" zoomScaleNormal="90" workbookViewId="0">
      <selection activeCell="A2" sqref="A2:S2"/>
    </sheetView>
  </sheetViews>
  <sheetFormatPr defaultColWidth="9.109375" defaultRowHeight="9.6" x14ac:dyDescent="0.2"/>
  <cols>
    <col min="1" max="1" width="6.5546875" style="83" customWidth="1"/>
    <col min="2" max="2" width="9.33203125" style="84" customWidth="1"/>
    <col min="3" max="17" width="10.109375" style="84" customWidth="1"/>
    <col min="18" max="18" width="6.5546875" style="84" customWidth="1"/>
    <col min="19" max="19" width="9.109375" style="84"/>
    <col min="20" max="20" width="2.88671875" style="84" customWidth="1"/>
    <col min="21" max="16384" width="9.109375" style="84"/>
  </cols>
  <sheetData>
    <row r="1" spans="1:21" hidden="1" x14ac:dyDescent="0.2"/>
    <row r="2" spans="1:21" ht="24" customHeight="1" x14ac:dyDescent="0.3">
      <c r="A2" s="202" t="s">
        <v>672</v>
      </c>
      <c r="B2" s="203"/>
      <c r="C2" s="203"/>
      <c r="D2" s="203"/>
      <c r="E2" s="203"/>
      <c r="F2" s="203"/>
      <c r="G2" s="203"/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8"/>
    </row>
    <row r="3" spans="1:21" s="85" customFormat="1" ht="6.75" customHeight="1" thickBot="1" x14ac:dyDescent="0.3">
      <c r="A3" s="218"/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</row>
    <row r="4" spans="1:21" ht="12" customHeight="1" thickBot="1" x14ac:dyDescent="0.35">
      <c r="A4" s="204" t="s">
        <v>162</v>
      </c>
      <c r="B4" s="204" t="s">
        <v>163</v>
      </c>
      <c r="C4" s="208" t="s">
        <v>711</v>
      </c>
      <c r="D4" s="209"/>
      <c r="E4" s="209"/>
      <c r="F4" s="209"/>
      <c r="G4" s="209"/>
      <c r="H4" s="209"/>
      <c r="I4" s="209"/>
      <c r="J4" s="209"/>
      <c r="K4" s="209"/>
      <c r="L4" s="209"/>
      <c r="M4" s="209"/>
      <c r="N4" s="209"/>
      <c r="O4" s="209"/>
      <c r="P4" s="209"/>
      <c r="Q4" s="210"/>
      <c r="R4" s="204" t="s">
        <v>532</v>
      </c>
      <c r="S4" s="204" t="s">
        <v>519</v>
      </c>
      <c r="U4" s="28"/>
    </row>
    <row r="5" spans="1:21" ht="21.75" customHeight="1" thickBot="1" x14ac:dyDescent="0.25">
      <c r="A5" s="205"/>
      <c r="B5" s="205"/>
      <c r="C5" s="165" t="s">
        <v>164</v>
      </c>
      <c r="D5" s="165" t="s">
        <v>165</v>
      </c>
      <c r="E5" s="165" t="s">
        <v>166</v>
      </c>
      <c r="F5" s="165" t="s">
        <v>167</v>
      </c>
      <c r="G5" s="165" t="s">
        <v>168</v>
      </c>
      <c r="H5" s="165" t="s">
        <v>352</v>
      </c>
      <c r="I5" s="165" t="s">
        <v>169</v>
      </c>
      <c r="J5" s="165" t="s">
        <v>170</v>
      </c>
      <c r="K5" s="165" t="s">
        <v>171</v>
      </c>
      <c r="L5" s="165" t="s">
        <v>172</v>
      </c>
      <c r="M5" s="165" t="s">
        <v>173</v>
      </c>
      <c r="N5" s="165" t="s">
        <v>174</v>
      </c>
      <c r="O5" s="165" t="s">
        <v>175</v>
      </c>
      <c r="P5" s="165" t="s">
        <v>176</v>
      </c>
      <c r="Q5" s="165" t="s">
        <v>177</v>
      </c>
      <c r="R5" s="205"/>
      <c r="S5" s="205"/>
    </row>
    <row r="6" spans="1:21" ht="13.8" x14ac:dyDescent="0.3">
      <c r="A6" s="166">
        <v>2025</v>
      </c>
      <c r="B6" s="79" t="s">
        <v>338</v>
      </c>
      <c r="C6" s="168">
        <v>1385.337841</v>
      </c>
      <c r="D6" s="168">
        <v>43.226708000000002</v>
      </c>
      <c r="E6" s="168">
        <v>190.369741</v>
      </c>
      <c r="F6" s="168">
        <v>7.490996</v>
      </c>
      <c r="G6" s="168">
        <v>3.7226669999999999</v>
      </c>
      <c r="H6" s="168">
        <v>5.5354890000000001</v>
      </c>
      <c r="I6" s="168">
        <v>63.207104000000001</v>
      </c>
      <c r="J6" s="168">
        <v>42.044767</v>
      </c>
      <c r="K6" s="168">
        <v>6.427905</v>
      </c>
      <c r="L6" s="168">
        <v>1719.851234</v>
      </c>
      <c r="M6" s="168">
        <v>9.8251080000000002</v>
      </c>
      <c r="N6" s="168">
        <v>26.993207999999999</v>
      </c>
      <c r="O6" s="168">
        <v>808.33666900000003</v>
      </c>
      <c r="P6" s="168">
        <v>17.276322</v>
      </c>
      <c r="Q6" s="168">
        <v>39.017079000000003</v>
      </c>
      <c r="R6" s="166">
        <v>2025</v>
      </c>
      <c r="S6" s="79" t="s">
        <v>535</v>
      </c>
      <c r="U6" s="28"/>
    </row>
    <row r="7" spans="1:21" ht="12" x14ac:dyDescent="0.25">
      <c r="A7" s="167"/>
      <c r="B7" s="79" t="s">
        <v>339</v>
      </c>
      <c r="C7" s="168">
        <v>1294.4791029999999</v>
      </c>
      <c r="D7" s="168">
        <v>38.960211999999999</v>
      </c>
      <c r="E7" s="168">
        <v>187.77062599999999</v>
      </c>
      <c r="F7" s="168">
        <v>10.406784999999999</v>
      </c>
      <c r="G7" s="168">
        <v>6.0391360000000001</v>
      </c>
      <c r="H7" s="168">
        <v>6.0120440000000004</v>
      </c>
      <c r="I7" s="168">
        <v>43.272069000000002</v>
      </c>
      <c r="J7" s="168">
        <v>40.994714000000002</v>
      </c>
      <c r="K7" s="168">
        <v>8.0162119999999994</v>
      </c>
      <c r="L7" s="168">
        <v>1799.187553</v>
      </c>
      <c r="M7" s="168">
        <v>4.473732</v>
      </c>
      <c r="N7" s="168">
        <v>25.824508000000002</v>
      </c>
      <c r="O7" s="168">
        <v>814.09575400000006</v>
      </c>
      <c r="P7" s="168">
        <v>18.129256999999999</v>
      </c>
      <c r="Q7" s="168">
        <v>37.940781999999999</v>
      </c>
      <c r="R7" s="167"/>
      <c r="S7" s="79" t="s">
        <v>536</v>
      </c>
    </row>
    <row r="8" spans="1:21" ht="12" x14ac:dyDescent="0.25">
      <c r="A8" s="167"/>
      <c r="B8" s="79" t="s">
        <v>340</v>
      </c>
      <c r="C8" s="168">
        <v>741.80026899999996</v>
      </c>
      <c r="D8" s="168">
        <v>40.007299000000003</v>
      </c>
      <c r="E8" s="168">
        <v>134.91565900000001</v>
      </c>
      <c r="F8" s="168">
        <v>7.7338699999999996</v>
      </c>
      <c r="G8" s="168">
        <v>6.2938539999999996</v>
      </c>
      <c r="H8" s="168">
        <v>7.2796310000000002</v>
      </c>
      <c r="I8" s="168">
        <v>51.623531</v>
      </c>
      <c r="J8" s="168">
        <v>43.073182000000003</v>
      </c>
      <c r="K8" s="168">
        <v>6.8102390000000002</v>
      </c>
      <c r="L8" s="168">
        <v>1812.7861370000001</v>
      </c>
      <c r="M8" s="168">
        <v>5.3200560000000001</v>
      </c>
      <c r="N8" s="168">
        <v>21.080711000000001</v>
      </c>
      <c r="O8" s="168">
        <v>839.45189200000004</v>
      </c>
      <c r="P8" s="168">
        <v>21.840681</v>
      </c>
      <c r="Q8" s="168">
        <v>52.755752999999999</v>
      </c>
      <c r="R8" s="167"/>
      <c r="S8" s="79" t="s">
        <v>537</v>
      </c>
    </row>
    <row r="9" spans="1:21" ht="12" x14ac:dyDescent="0.25">
      <c r="A9" s="167"/>
      <c r="B9" s="79" t="s">
        <v>341</v>
      </c>
      <c r="C9" s="168">
        <v>762.86522500000001</v>
      </c>
      <c r="D9" s="168">
        <v>35.533760000000001</v>
      </c>
      <c r="E9" s="168">
        <v>184.628131</v>
      </c>
      <c r="F9" s="168">
        <v>16.679031999999999</v>
      </c>
      <c r="G9" s="168">
        <v>7.2338940000000003</v>
      </c>
      <c r="H9" s="168">
        <v>6.0234680000000003</v>
      </c>
      <c r="I9" s="168">
        <v>47.723590000000002</v>
      </c>
      <c r="J9" s="168">
        <v>42.342916000000002</v>
      </c>
      <c r="K9" s="168">
        <v>6.4658800000000003</v>
      </c>
      <c r="L9" s="168">
        <v>1694.4950329999999</v>
      </c>
      <c r="M9" s="168">
        <v>6.2439010000000001</v>
      </c>
      <c r="N9" s="168">
        <v>31.530889999999999</v>
      </c>
      <c r="O9" s="168">
        <v>789.85738500000002</v>
      </c>
      <c r="P9" s="168">
        <v>18.195744999999999</v>
      </c>
      <c r="Q9" s="168">
        <v>40.858441999999997</v>
      </c>
      <c r="R9" s="167"/>
      <c r="S9" s="79" t="s">
        <v>538</v>
      </c>
    </row>
    <row r="10" spans="1:21" ht="12" x14ac:dyDescent="0.25">
      <c r="A10" s="167"/>
      <c r="B10" s="79" t="s">
        <v>342</v>
      </c>
      <c r="C10" s="168">
        <v>845.17577600000004</v>
      </c>
      <c r="D10" s="168">
        <v>37.637459</v>
      </c>
      <c r="E10" s="168">
        <v>160.21363400000001</v>
      </c>
      <c r="F10" s="168">
        <v>9.0186189999999993</v>
      </c>
      <c r="G10" s="168">
        <v>5.6740329999999997</v>
      </c>
      <c r="H10" s="168">
        <v>7.4376569999999997</v>
      </c>
      <c r="I10" s="168">
        <v>45.154263999999998</v>
      </c>
      <c r="J10" s="168">
        <v>42.455692999999997</v>
      </c>
      <c r="K10" s="168">
        <v>10.012167</v>
      </c>
      <c r="L10" s="168">
        <v>1879.7609629999999</v>
      </c>
      <c r="M10" s="168">
        <v>9.3313760000000006</v>
      </c>
      <c r="N10" s="168">
        <v>26.134836</v>
      </c>
      <c r="O10" s="168">
        <v>873.44723999999997</v>
      </c>
      <c r="P10" s="168">
        <v>18.051167</v>
      </c>
      <c r="Q10" s="168">
        <v>59.570093999999997</v>
      </c>
      <c r="R10" s="167"/>
      <c r="S10" s="79" t="s">
        <v>539</v>
      </c>
    </row>
    <row r="11" spans="1:21" ht="12" x14ac:dyDescent="0.25">
      <c r="A11" s="167"/>
      <c r="B11" s="79" t="s">
        <v>343</v>
      </c>
      <c r="C11" s="168">
        <v>812.86785899999995</v>
      </c>
      <c r="D11" s="168">
        <v>35.066946999999999</v>
      </c>
      <c r="E11" s="168">
        <v>224.595381</v>
      </c>
      <c r="F11" s="168">
        <v>7.6609389999999999</v>
      </c>
      <c r="G11" s="168">
        <v>5.7100590000000002</v>
      </c>
      <c r="H11" s="168">
        <v>5.689667</v>
      </c>
      <c r="I11" s="168">
        <v>46.369593000000002</v>
      </c>
      <c r="J11" s="168">
        <v>38.648944</v>
      </c>
      <c r="K11" s="168">
        <v>5.7281149999999998</v>
      </c>
      <c r="L11" s="168">
        <v>1732.5589239999999</v>
      </c>
      <c r="M11" s="168">
        <v>3.327772</v>
      </c>
      <c r="N11" s="168">
        <v>31.960175</v>
      </c>
      <c r="O11" s="168">
        <v>803.19050200000004</v>
      </c>
      <c r="P11" s="168">
        <v>17.965384</v>
      </c>
      <c r="Q11" s="168">
        <v>37.376981999999998</v>
      </c>
      <c r="R11" s="167"/>
      <c r="S11" s="79" t="s">
        <v>540</v>
      </c>
    </row>
    <row r="12" spans="1:21" ht="12" x14ac:dyDescent="0.25">
      <c r="A12" s="167"/>
      <c r="B12" s="79" t="s">
        <v>344</v>
      </c>
      <c r="C12" s="168">
        <v>825.60094500000002</v>
      </c>
      <c r="D12" s="168">
        <v>45.321244</v>
      </c>
      <c r="E12" s="168">
        <v>148.46496400000001</v>
      </c>
      <c r="F12" s="168">
        <v>9.8804780000000001</v>
      </c>
      <c r="G12" s="168">
        <v>5.848808</v>
      </c>
      <c r="H12" s="168">
        <v>8.5488</v>
      </c>
      <c r="I12" s="168">
        <v>62.820312000000001</v>
      </c>
      <c r="J12" s="168">
        <v>32.512340999999999</v>
      </c>
      <c r="K12" s="168">
        <v>8.4640120000000003</v>
      </c>
      <c r="L12" s="168">
        <v>1845.047787</v>
      </c>
      <c r="M12" s="168">
        <v>8.9866080000000004</v>
      </c>
      <c r="N12" s="168">
        <v>15.859750999999999</v>
      </c>
      <c r="O12" s="168">
        <v>874.64346699999999</v>
      </c>
      <c r="P12" s="168">
        <v>25.319210999999999</v>
      </c>
      <c r="Q12" s="168">
        <v>36.614545</v>
      </c>
      <c r="R12" s="167"/>
      <c r="S12" s="79" t="s">
        <v>541</v>
      </c>
    </row>
    <row r="13" spans="1:21" ht="12" x14ac:dyDescent="0.25">
      <c r="A13" s="167"/>
      <c r="B13" s="79" t="s">
        <v>345</v>
      </c>
      <c r="C13" s="168">
        <v>548.85674100000006</v>
      </c>
      <c r="D13" s="168">
        <v>31.975104999999999</v>
      </c>
      <c r="E13" s="168">
        <v>121.522364</v>
      </c>
      <c r="F13" s="168">
        <v>5.4757720000000001</v>
      </c>
      <c r="G13" s="168">
        <v>4.0377859999999997</v>
      </c>
      <c r="H13" s="168">
        <v>5.2487740000000001</v>
      </c>
      <c r="I13" s="168">
        <v>35.776097</v>
      </c>
      <c r="J13" s="168">
        <v>30.70851</v>
      </c>
      <c r="K13" s="168">
        <v>4.7452899999999998</v>
      </c>
      <c r="L13" s="168">
        <v>1247.000575</v>
      </c>
      <c r="M13" s="168">
        <v>3.1685970000000001</v>
      </c>
      <c r="N13" s="168">
        <v>16.482932000000002</v>
      </c>
      <c r="O13" s="168">
        <v>524.856176</v>
      </c>
      <c r="P13" s="168">
        <v>12.199206</v>
      </c>
      <c r="Q13" s="168">
        <v>23.922393</v>
      </c>
      <c r="R13" s="167"/>
      <c r="S13" s="79" t="s">
        <v>542</v>
      </c>
    </row>
    <row r="14" spans="1:21" ht="12" x14ac:dyDescent="0.25">
      <c r="A14" s="167"/>
      <c r="B14" s="79" t="s">
        <v>346</v>
      </c>
      <c r="C14" s="168">
        <v>1409.0241100000001</v>
      </c>
      <c r="D14" s="168">
        <v>44.451742000000003</v>
      </c>
      <c r="E14" s="168">
        <v>185.98813799999999</v>
      </c>
      <c r="F14" s="168">
        <v>8.3989829999999994</v>
      </c>
      <c r="G14" s="168">
        <v>6.5059649999999998</v>
      </c>
      <c r="H14" s="168">
        <v>7.589594</v>
      </c>
      <c r="I14" s="168">
        <v>59.841448999999997</v>
      </c>
      <c r="J14" s="168">
        <v>38.799036999999998</v>
      </c>
      <c r="K14" s="168">
        <v>7.8572230000000003</v>
      </c>
      <c r="L14" s="168">
        <v>1775.5547019999999</v>
      </c>
      <c r="M14" s="168">
        <v>4.5265769999999996</v>
      </c>
      <c r="N14" s="168">
        <v>40.161251999999998</v>
      </c>
      <c r="O14" s="168">
        <v>817.88917300000003</v>
      </c>
      <c r="P14" s="168">
        <v>34.307797000000001</v>
      </c>
      <c r="Q14" s="168">
        <v>44.270435999999997</v>
      </c>
      <c r="R14" s="167"/>
      <c r="S14" s="79" t="s">
        <v>543</v>
      </c>
    </row>
    <row r="15" spans="1:21" ht="12" x14ac:dyDescent="0.25">
      <c r="A15" s="167"/>
      <c r="B15" s="79" t="s">
        <v>347</v>
      </c>
      <c r="C15" s="168">
        <v>801.16975400000001</v>
      </c>
      <c r="D15" s="168">
        <v>57.275722999999999</v>
      </c>
      <c r="E15" s="168">
        <v>180.907194</v>
      </c>
      <c r="F15" s="168">
        <v>10.879784000000001</v>
      </c>
      <c r="G15" s="168">
        <v>6.4897390000000001</v>
      </c>
      <c r="H15" s="168">
        <v>7.9959759999999998</v>
      </c>
      <c r="I15" s="168">
        <v>49.431938000000002</v>
      </c>
      <c r="J15" s="168">
        <v>44.053961999999999</v>
      </c>
      <c r="K15" s="168">
        <v>7.0397179999999997</v>
      </c>
      <c r="L15" s="168">
        <v>1815.070189</v>
      </c>
      <c r="M15" s="168">
        <v>5.4072909999999998</v>
      </c>
      <c r="N15" s="168">
        <v>29.552036000000001</v>
      </c>
      <c r="O15" s="168">
        <v>862.104063</v>
      </c>
      <c r="P15" s="168">
        <v>18.383344000000001</v>
      </c>
      <c r="Q15" s="168">
        <v>39.686821999999999</v>
      </c>
      <c r="R15" s="167"/>
      <c r="S15" s="79" t="s">
        <v>544</v>
      </c>
    </row>
    <row r="16" spans="1:21" ht="12" x14ac:dyDescent="0.25">
      <c r="A16" s="167"/>
      <c r="B16" s="79" t="s">
        <v>348</v>
      </c>
      <c r="C16" s="168">
        <v>1024.750933</v>
      </c>
      <c r="D16" s="168">
        <v>45.242832999999997</v>
      </c>
      <c r="E16" s="168">
        <v>172.93790899999999</v>
      </c>
      <c r="F16" s="168">
        <v>10.489634000000001</v>
      </c>
      <c r="G16" s="168">
        <v>4.8323619999999998</v>
      </c>
      <c r="H16" s="168">
        <v>5.1393389999999997</v>
      </c>
      <c r="I16" s="168">
        <v>48.069769000000001</v>
      </c>
      <c r="J16" s="168">
        <v>41.382530000000003</v>
      </c>
      <c r="K16" s="168">
        <v>7.6001599999999998</v>
      </c>
      <c r="L16" s="168">
        <v>1744.133304</v>
      </c>
      <c r="M16" s="168">
        <v>8.1805310000000002</v>
      </c>
      <c r="N16" s="168">
        <v>31.509577</v>
      </c>
      <c r="O16" s="168">
        <v>817.147065</v>
      </c>
      <c r="P16" s="168">
        <v>15.680681999999999</v>
      </c>
      <c r="Q16" s="168">
        <v>38.619107999999997</v>
      </c>
      <c r="R16" s="167"/>
      <c r="S16" s="79" t="s">
        <v>545</v>
      </c>
    </row>
    <row r="17" spans="1:19" ht="12" x14ac:dyDescent="0.25">
      <c r="A17" s="167"/>
      <c r="B17" s="79" t="s">
        <v>349</v>
      </c>
      <c r="C17" s="168">
        <v>611.10720900000001</v>
      </c>
      <c r="D17" s="168">
        <v>30.177641999999999</v>
      </c>
      <c r="E17" s="168">
        <v>144.883546</v>
      </c>
      <c r="F17" s="168">
        <v>6.9522469999999998</v>
      </c>
      <c r="G17" s="168">
        <v>6.2379040000000003</v>
      </c>
      <c r="H17" s="168">
        <v>4.1964379999999997</v>
      </c>
      <c r="I17" s="168">
        <v>35.347436999999999</v>
      </c>
      <c r="J17" s="168">
        <v>25.662517999999999</v>
      </c>
      <c r="K17" s="168">
        <v>5.5119210000000001</v>
      </c>
      <c r="L17" s="168">
        <v>1567.93057</v>
      </c>
      <c r="M17" s="168">
        <v>3.6985700000000001</v>
      </c>
      <c r="N17" s="168">
        <v>32.558976000000001</v>
      </c>
      <c r="O17" s="168">
        <v>700.44006000000002</v>
      </c>
      <c r="P17" s="168">
        <v>20.791675999999999</v>
      </c>
      <c r="Q17" s="168">
        <v>24.819355000000002</v>
      </c>
      <c r="R17" s="167"/>
      <c r="S17" s="79" t="s">
        <v>546</v>
      </c>
    </row>
    <row r="18" spans="1:19" ht="12" x14ac:dyDescent="0.25">
      <c r="A18" s="167"/>
      <c r="B18" s="79"/>
      <c r="C18" s="168"/>
      <c r="D18" s="168"/>
      <c r="E18" s="168"/>
      <c r="F18" s="168"/>
      <c r="G18" s="168"/>
      <c r="H18" s="168"/>
      <c r="I18" s="168"/>
      <c r="J18" s="168"/>
      <c r="K18" s="168"/>
      <c r="L18" s="168"/>
      <c r="M18" s="168"/>
      <c r="N18" s="168"/>
      <c r="O18" s="168"/>
      <c r="P18" s="168"/>
      <c r="Q18" s="168"/>
      <c r="R18" s="167"/>
      <c r="S18" s="79"/>
    </row>
    <row r="19" spans="1:19" ht="12" x14ac:dyDescent="0.25">
      <c r="A19" s="166">
        <v>2026</v>
      </c>
      <c r="B19" s="79" t="s">
        <v>338</v>
      </c>
      <c r="C19" s="168">
        <v>765.85180300000002</v>
      </c>
      <c r="D19" s="168">
        <v>39.340642000000003</v>
      </c>
      <c r="E19" s="168">
        <v>138.21583899999999</v>
      </c>
      <c r="F19" s="168">
        <v>6.8290050000000004</v>
      </c>
      <c r="G19" s="168">
        <v>3.4210590000000001</v>
      </c>
      <c r="H19" s="168">
        <v>7.3056109999999999</v>
      </c>
      <c r="I19" s="168">
        <v>53.366163999999998</v>
      </c>
      <c r="J19" s="168">
        <v>38.578462999999999</v>
      </c>
      <c r="K19" s="168">
        <v>7.2306340000000002</v>
      </c>
      <c r="L19" s="168">
        <v>1598.8180010000001</v>
      </c>
      <c r="M19" s="168">
        <v>4.9694799999999999</v>
      </c>
      <c r="N19" s="168">
        <v>52.752544999999998</v>
      </c>
      <c r="O19" s="168">
        <v>805.97429399999999</v>
      </c>
      <c r="P19" s="168">
        <v>14.569917999999999</v>
      </c>
      <c r="Q19" s="168">
        <v>48.662101999999997</v>
      </c>
      <c r="R19" s="166">
        <v>2026</v>
      </c>
      <c r="S19" s="79" t="s">
        <v>535</v>
      </c>
    </row>
    <row r="20" spans="1:19" ht="12" x14ac:dyDescent="0.25">
      <c r="A20" s="167"/>
      <c r="B20" s="79" t="s">
        <v>339</v>
      </c>
      <c r="C20" s="168">
        <v>748.86265500000002</v>
      </c>
      <c r="D20" s="168">
        <v>41.072197000000003</v>
      </c>
      <c r="E20" s="168">
        <v>191.71811500000001</v>
      </c>
      <c r="F20" s="168">
        <v>9.3484929999999995</v>
      </c>
      <c r="G20" s="168">
        <v>5.0455399999999999</v>
      </c>
      <c r="H20" s="168">
        <v>9.3746690000000008</v>
      </c>
      <c r="I20" s="168">
        <v>53.809987</v>
      </c>
      <c r="J20" s="168">
        <v>36.529510999999999</v>
      </c>
      <c r="K20" s="168">
        <v>6.5479520000000004</v>
      </c>
      <c r="L20" s="168">
        <v>1633.592218</v>
      </c>
      <c r="M20" s="168">
        <v>6.9603229999999998</v>
      </c>
      <c r="N20" s="168">
        <v>44.157442000000003</v>
      </c>
      <c r="O20" s="168">
        <v>783.08366100000001</v>
      </c>
      <c r="P20" s="168">
        <v>17.964548000000001</v>
      </c>
      <c r="Q20" s="168">
        <v>38.382326999999997</v>
      </c>
      <c r="R20" s="167"/>
      <c r="S20" s="79" t="s">
        <v>536</v>
      </c>
    </row>
    <row r="21" spans="1:19" ht="12" x14ac:dyDescent="0.25">
      <c r="A21" s="167"/>
      <c r="B21" s="79" t="s">
        <v>340</v>
      </c>
      <c r="C21" s="168"/>
      <c r="D21" s="168"/>
      <c r="E21" s="168"/>
      <c r="F21" s="168"/>
      <c r="G21" s="168"/>
      <c r="H21" s="168"/>
      <c r="I21" s="168"/>
      <c r="J21" s="168"/>
      <c r="K21" s="168"/>
      <c r="L21" s="168"/>
      <c r="M21" s="168"/>
      <c r="N21" s="168"/>
      <c r="O21" s="168"/>
      <c r="P21" s="168"/>
      <c r="Q21" s="168"/>
      <c r="R21" s="167"/>
      <c r="S21" s="79" t="s">
        <v>537</v>
      </c>
    </row>
    <row r="22" spans="1:19" ht="12" x14ac:dyDescent="0.25">
      <c r="A22" s="167"/>
      <c r="B22" s="79" t="s">
        <v>341</v>
      </c>
      <c r="C22" s="168"/>
      <c r="D22" s="168"/>
      <c r="E22" s="168"/>
      <c r="F22" s="168"/>
      <c r="G22" s="168"/>
      <c r="H22" s="168"/>
      <c r="I22" s="168"/>
      <c r="J22" s="168"/>
      <c r="K22" s="168"/>
      <c r="L22" s="168"/>
      <c r="M22" s="168"/>
      <c r="N22" s="168"/>
      <c r="O22" s="168"/>
      <c r="P22" s="168"/>
      <c r="Q22" s="168"/>
      <c r="R22" s="167"/>
      <c r="S22" s="79" t="s">
        <v>538</v>
      </c>
    </row>
    <row r="23" spans="1:19" ht="12" x14ac:dyDescent="0.25">
      <c r="A23" s="167"/>
      <c r="B23" s="79" t="s">
        <v>342</v>
      </c>
      <c r="C23" s="168"/>
      <c r="D23" s="168"/>
      <c r="E23" s="168"/>
      <c r="F23" s="168"/>
      <c r="G23" s="168"/>
      <c r="H23" s="168"/>
      <c r="I23" s="168"/>
      <c r="J23" s="168"/>
      <c r="K23" s="168"/>
      <c r="L23" s="168"/>
      <c r="M23" s="168"/>
      <c r="N23" s="168"/>
      <c r="O23" s="168"/>
      <c r="P23" s="168"/>
      <c r="Q23" s="168"/>
      <c r="R23" s="167"/>
      <c r="S23" s="79" t="s">
        <v>539</v>
      </c>
    </row>
    <row r="24" spans="1:19" ht="12" x14ac:dyDescent="0.25">
      <c r="A24" s="167"/>
      <c r="B24" s="79" t="s">
        <v>343</v>
      </c>
      <c r="C24" s="168"/>
      <c r="D24" s="168"/>
      <c r="E24" s="168"/>
      <c r="F24" s="168"/>
      <c r="G24" s="168"/>
      <c r="H24" s="168"/>
      <c r="I24" s="168"/>
      <c r="J24" s="168"/>
      <c r="K24" s="168"/>
      <c r="L24" s="168"/>
      <c r="M24" s="168"/>
      <c r="N24" s="168"/>
      <c r="O24" s="168"/>
      <c r="P24" s="168"/>
      <c r="Q24" s="168"/>
      <c r="R24" s="167"/>
      <c r="S24" s="79" t="s">
        <v>540</v>
      </c>
    </row>
    <row r="25" spans="1:19" ht="12" x14ac:dyDescent="0.25">
      <c r="A25" s="167"/>
      <c r="B25" s="79" t="s">
        <v>344</v>
      </c>
      <c r="C25" s="168"/>
      <c r="D25" s="168"/>
      <c r="E25" s="168"/>
      <c r="F25" s="168"/>
      <c r="G25" s="168"/>
      <c r="H25" s="168"/>
      <c r="I25" s="168"/>
      <c r="J25" s="168"/>
      <c r="K25" s="168"/>
      <c r="L25" s="168"/>
      <c r="M25" s="168"/>
      <c r="N25" s="168"/>
      <c r="O25" s="168"/>
      <c r="P25" s="168"/>
      <c r="Q25" s="168"/>
      <c r="R25" s="167"/>
      <c r="S25" s="79" t="s">
        <v>541</v>
      </c>
    </row>
    <row r="26" spans="1:19" ht="12" x14ac:dyDescent="0.25">
      <c r="A26" s="167"/>
      <c r="B26" s="79" t="s">
        <v>345</v>
      </c>
      <c r="C26" s="168"/>
      <c r="D26" s="168"/>
      <c r="E26" s="168"/>
      <c r="F26" s="168"/>
      <c r="G26" s="168"/>
      <c r="H26" s="168"/>
      <c r="I26" s="168"/>
      <c r="J26" s="168"/>
      <c r="K26" s="168"/>
      <c r="L26" s="168"/>
      <c r="M26" s="168"/>
      <c r="N26" s="168"/>
      <c r="O26" s="168"/>
      <c r="P26" s="168"/>
      <c r="Q26" s="168"/>
      <c r="R26" s="167"/>
      <c r="S26" s="79" t="s">
        <v>542</v>
      </c>
    </row>
    <row r="27" spans="1:19" ht="12" x14ac:dyDescent="0.25">
      <c r="A27" s="167"/>
      <c r="B27" s="79" t="s">
        <v>346</v>
      </c>
      <c r="C27" s="168"/>
      <c r="D27" s="168"/>
      <c r="E27" s="168"/>
      <c r="F27" s="168"/>
      <c r="G27" s="168"/>
      <c r="H27" s="168"/>
      <c r="I27" s="168"/>
      <c r="J27" s="168"/>
      <c r="K27" s="168"/>
      <c r="L27" s="168"/>
      <c r="M27" s="168"/>
      <c r="N27" s="168"/>
      <c r="O27" s="168"/>
      <c r="P27" s="168"/>
      <c r="Q27" s="168"/>
      <c r="R27" s="167"/>
      <c r="S27" s="79" t="s">
        <v>543</v>
      </c>
    </row>
    <row r="28" spans="1:19" ht="12" x14ac:dyDescent="0.25">
      <c r="A28" s="167"/>
      <c r="B28" s="79" t="s">
        <v>347</v>
      </c>
      <c r="C28" s="168"/>
      <c r="D28" s="168"/>
      <c r="E28" s="168"/>
      <c r="F28" s="168"/>
      <c r="G28" s="168"/>
      <c r="H28" s="168"/>
      <c r="I28" s="168"/>
      <c r="J28" s="168"/>
      <c r="K28" s="168"/>
      <c r="L28" s="168"/>
      <c r="M28" s="168"/>
      <c r="N28" s="168"/>
      <c r="O28" s="168"/>
      <c r="P28" s="168"/>
      <c r="Q28" s="168"/>
      <c r="R28" s="167"/>
      <c r="S28" s="79" t="s">
        <v>544</v>
      </c>
    </row>
    <row r="29" spans="1:19" ht="12" x14ac:dyDescent="0.25">
      <c r="A29" s="167"/>
      <c r="B29" s="79" t="s">
        <v>348</v>
      </c>
      <c r="C29" s="168"/>
      <c r="D29" s="168"/>
      <c r="E29" s="168"/>
      <c r="F29" s="168"/>
      <c r="G29" s="168"/>
      <c r="H29" s="168"/>
      <c r="I29" s="168"/>
      <c r="J29" s="168"/>
      <c r="K29" s="168"/>
      <c r="L29" s="168"/>
      <c r="M29" s="168"/>
      <c r="N29" s="168"/>
      <c r="O29" s="168"/>
      <c r="P29" s="168"/>
      <c r="Q29" s="168"/>
      <c r="R29" s="167"/>
      <c r="S29" s="79" t="s">
        <v>545</v>
      </c>
    </row>
    <row r="30" spans="1:19" ht="12.6" thickBot="1" x14ac:dyDescent="0.3">
      <c r="A30" s="167"/>
      <c r="B30" s="79" t="s">
        <v>349</v>
      </c>
      <c r="C30" s="168"/>
      <c r="D30" s="168"/>
      <c r="E30" s="168"/>
      <c r="F30" s="168"/>
      <c r="G30" s="168"/>
      <c r="H30" s="168"/>
      <c r="I30" s="168"/>
      <c r="J30" s="168"/>
      <c r="K30" s="168"/>
      <c r="L30" s="168"/>
      <c r="M30" s="168"/>
      <c r="N30" s="168"/>
      <c r="O30" s="168"/>
      <c r="P30" s="168"/>
      <c r="Q30" s="168"/>
      <c r="R30" s="167"/>
      <c r="S30" s="79" t="s">
        <v>546</v>
      </c>
    </row>
    <row r="31" spans="1:19" ht="21.75" customHeight="1" thickBot="1" x14ac:dyDescent="0.25">
      <c r="A31" s="204" t="s">
        <v>162</v>
      </c>
      <c r="B31" s="204" t="s">
        <v>163</v>
      </c>
      <c r="C31" s="165" t="s">
        <v>557</v>
      </c>
      <c r="D31" s="165" t="s">
        <v>165</v>
      </c>
      <c r="E31" s="165" t="s">
        <v>558</v>
      </c>
      <c r="F31" s="165" t="s">
        <v>167</v>
      </c>
      <c r="G31" s="165" t="s">
        <v>559</v>
      </c>
      <c r="H31" s="165" t="s">
        <v>560</v>
      </c>
      <c r="I31" s="165" t="s">
        <v>561</v>
      </c>
      <c r="J31" s="165" t="s">
        <v>562</v>
      </c>
      <c r="K31" s="165" t="s">
        <v>563</v>
      </c>
      <c r="L31" s="165" t="s">
        <v>564</v>
      </c>
      <c r="M31" s="165" t="s">
        <v>173</v>
      </c>
      <c r="N31" s="165" t="s">
        <v>565</v>
      </c>
      <c r="O31" s="165" t="s">
        <v>566</v>
      </c>
      <c r="P31" s="165" t="s">
        <v>567</v>
      </c>
      <c r="Q31" s="165" t="s">
        <v>568</v>
      </c>
      <c r="R31" s="204" t="s">
        <v>532</v>
      </c>
      <c r="S31" s="204" t="s">
        <v>519</v>
      </c>
    </row>
    <row r="32" spans="1:19" ht="12" customHeight="1" thickBot="1" x14ac:dyDescent="0.3">
      <c r="A32" s="205"/>
      <c r="B32" s="205"/>
      <c r="C32" s="211"/>
      <c r="D32" s="212"/>
      <c r="E32" s="212"/>
      <c r="F32" s="212"/>
      <c r="G32" s="212"/>
      <c r="H32" s="212"/>
      <c r="I32" s="212"/>
      <c r="J32" s="212"/>
      <c r="K32" s="212"/>
      <c r="L32" s="212"/>
      <c r="M32" s="212"/>
      <c r="N32" s="212"/>
      <c r="O32" s="212"/>
      <c r="P32" s="212"/>
      <c r="Q32" s="213"/>
      <c r="R32" s="205"/>
      <c r="S32" s="205"/>
    </row>
    <row r="33" spans="1:19" ht="18.75" customHeight="1" thickBot="1" x14ac:dyDescent="0.3">
      <c r="A33" s="167"/>
      <c r="B33" s="79"/>
      <c r="C33" s="232"/>
      <c r="D33" s="233"/>
      <c r="E33" s="233"/>
      <c r="F33" s="233"/>
      <c r="G33" s="233"/>
      <c r="H33" s="233"/>
      <c r="I33" s="233"/>
      <c r="J33" s="233"/>
      <c r="K33" s="233"/>
      <c r="L33" s="233"/>
      <c r="M33" s="233"/>
      <c r="N33" s="233"/>
      <c r="O33" s="233"/>
      <c r="P33" s="233"/>
      <c r="Q33" s="234"/>
      <c r="R33" s="79"/>
      <c r="S33" s="79"/>
    </row>
    <row r="34" spans="1:19" ht="6.75" customHeight="1" thickBot="1" x14ac:dyDescent="0.3">
      <c r="A34" s="214"/>
      <c r="B34" s="214"/>
      <c r="C34" s="214"/>
      <c r="D34" s="214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79"/>
      <c r="S34" s="79"/>
    </row>
    <row r="35" spans="1:19" ht="12" customHeight="1" thickBot="1" x14ac:dyDescent="0.3">
      <c r="A35" s="204" t="s">
        <v>162</v>
      </c>
      <c r="B35" s="204" t="s">
        <v>163</v>
      </c>
      <c r="C35" s="208" t="s">
        <v>711</v>
      </c>
      <c r="D35" s="209"/>
      <c r="E35" s="209"/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10"/>
      <c r="R35" s="204" t="s">
        <v>532</v>
      </c>
      <c r="S35" s="204" t="s">
        <v>519</v>
      </c>
    </row>
    <row r="36" spans="1:19" ht="21.75" customHeight="1" thickBot="1" x14ac:dyDescent="0.25">
      <c r="A36" s="205"/>
      <c r="B36" s="205"/>
      <c r="C36" s="165" t="s">
        <v>178</v>
      </c>
      <c r="D36" s="165" t="s">
        <v>179</v>
      </c>
      <c r="E36" s="165" t="s">
        <v>180</v>
      </c>
      <c r="F36" s="165" t="s">
        <v>181</v>
      </c>
      <c r="G36" s="165" t="s">
        <v>182</v>
      </c>
      <c r="H36" s="165" t="s">
        <v>183</v>
      </c>
      <c r="I36" s="165" t="s">
        <v>184</v>
      </c>
      <c r="J36" s="165" t="s">
        <v>185</v>
      </c>
      <c r="K36" s="165" t="s">
        <v>696</v>
      </c>
      <c r="L36" s="165" t="s">
        <v>699</v>
      </c>
      <c r="M36" s="165" t="s">
        <v>186</v>
      </c>
      <c r="N36" s="165" t="s">
        <v>187</v>
      </c>
      <c r="O36" s="165" t="s">
        <v>188</v>
      </c>
      <c r="P36" s="165" t="s">
        <v>622</v>
      </c>
      <c r="Q36" s="165" t="s">
        <v>623</v>
      </c>
      <c r="R36" s="205"/>
      <c r="S36" s="205"/>
    </row>
    <row r="37" spans="1:19" ht="11.4" customHeight="1" x14ac:dyDescent="0.25">
      <c r="A37" s="166">
        <v>2025</v>
      </c>
      <c r="B37" s="79" t="s">
        <v>338</v>
      </c>
      <c r="C37" s="168">
        <v>48.031846999999999</v>
      </c>
      <c r="D37" s="168">
        <v>293.16181899999998</v>
      </c>
      <c r="E37" s="168">
        <v>3.3071600000000001</v>
      </c>
      <c r="F37" s="168">
        <v>5.7483570000000004</v>
      </c>
      <c r="G37" s="168">
        <v>10.201093999999999</v>
      </c>
      <c r="H37" s="168">
        <v>3.6739549999999999</v>
      </c>
      <c r="I37" s="168">
        <v>236.98902699999999</v>
      </c>
      <c r="J37" s="168">
        <v>92.872840999999994</v>
      </c>
      <c r="K37" s="168">
        <v>300.96871100000004</v>
      </c>
      <c r="L37" s="168">
        <v>56.620668999999999</v>
      </c>
      <c r="M37" s="168">
        <v>40.629162000000001</v>
      </c>
      <c r="N37" s="168">
        <v>86.870301999999995</v>
      </c>
      <c r="O37" s="168">
        <v>31.931598999999999</v>
      </c>
      <c r="P37" s="169">
        <v>1772.4221380000006</v>
      </c>
      <c r="Q37" s="169">
        <v>1471.4534270000004</v>
      </c>
      <c r="R37" s="166">
        <v>2025</v>
      </c>
      <c r="S37" s="79" t="s">
        <v>535</v>
      </c>
    </row>
    <row r="38" spans="1:19" ht="11.4" customHeight="1" x14ac:dyDescent="0.25">
      <c r="A38" s="167"/>
      <c r="B38" s="79" t="s">
        <v>339</v>
      </c>
      <c r="C38" s="168">
        <v>65.636105000000001</v>
      </c>
      <c r="D38" s="168">
        <v>296.05169100000001</v>
      </c>
      <c r="E38" s="168">
        <v>9.0942369999999997</v>
      </c>
      <c r="F38" s="168">
        <v>5.4823230000000001</v>
      </c>
      <c r="G38" s="168">
        <v>10.048382</v>
      </c>
      <c r="H38" s="168">
        <v>4.1929179999999997</v>
      </c>
      <c r="I38" s="168">
        <v>238.37291300000001</v>
      </c>
      <c r="J38" s="168">
        <v>114.562619</v>
      </c>
      <c r="K38" s="168">
        <v>328.13027999999929</v>
      </c>
      <c r="L38" s="168">
        <v>55.559735000000003</v>
      </c>
      <c r="M38" s="168">
        <v>50.325409000000001</v>
      </c>
      <c r="N38" s="168">
        <v>91.080215999999993</v>
      </c>
      <c r="O38" s="168">
        <v>36.796723</v>
      </c>
      <c r="P38" s="169">
        <v>1940.3272609999983</v>
      </c>
      <c r="Q38" s="169">
        <v>1612.1969809999991</v>
      </c>
      <c r="R38" s="167"/>
      <c r="S38" s="79" t="s">
        <v>536</v>
      </c>
    </row>
    <row r="39" spans="1:19" ht="11.4" customHeight="1" x14ac:dyDescent="0.25">
      <c r="A39" s="167"/>
      <c r="B39" s="79" t="s">
        <v>340</v>
      </c>
      <c r="C39" s="168">
        <v>39.329608999999998</v>
      </c>
      <c r="D39" s="168">
        <v>326.73318599999999</v>
      </c>
      <c r="E39" s="168">
        <v>3.6634910000000001</v>
      </c>
      <c r="F39" s="168">
        <v>6.9943109999999997</v>
      </c>
      <c r="G39" s="168">
        <v>11.078763</v>
      </c>
      <c r="H39" s="168">
        <v>6.6028000000000002</v>
      </c>
      <c r="I39" s="168">
        <v>245.509344</v>
      </c>
      <c r="J39" s="168">
        <v>118.597953</v>
      </c>
      <c r="K39" s="168">
        <v>283.51643699999994</v>
      </c>
      <c r="L39" s="168">
        <v>56.617530000000002</v>
      </c>
      <c r="M39" s="168">
        <v>54.050030999999997</v>
      </c>
      <c r="N39" s="168">
        <v>96.920931999999993</v>
      </c>
      <c r="O39" s="168">
        <v>37.201144999999997</v>
      </c>
      <c r="P39" s="169">
        <v>1986.255065999999</v>
      </c>
      <c r="Q39" s="169">
        <v>1702.738628999999</v>
      </c>
      <c r="R39" s="167"/>
      <c r="S39" s="79" t="s">
        <v>537</v>
      </c>
    </row>
    <row r="40" spans="1:19" ht="11.4" customHeight="1" x14ac:dyDescent="0.25">
      <c r="A40" s="167"/>
      <c r="B40" s="79" t="s">
        <v>341</v>
      </c>
      <c r="C40" s="168">
        <v>42.909427999999998</v>
      </c>
      <c r="D40" s="168">
        <v>290.38371000000001</v>
      </c>
      <c r="E40" s="168">
        <v>8.2894880000000004</v>
      </c>
      <c r="F40" s="168">
        <v>5.8717560000000004</v>
      </c>
      <c r="G40" s="168">
        <v>10.576176</v>
      </c>
      <c r="H40" s="168">
        <v>5.4011779999999998</v>
      </c>
      <c r="I40" s="168">
        <v>208.754627</v>
      </c>
      <c r="J40" s="168">
        <v>98.788300000000007</v>
      </c>
      <c r="K40" s="168">
        <v>283.89378999999946</v>
      </c>
      <c r="L40" s="168">
        <v>55.747642999999997</v>
      </c>
      <c r="M40" s="168">
        <v>46.002122</v>
      </c>
      <c r="N40" s="168">
        <v>75.524045999999998</v>
      </c>
      <c r="O40" s="168">
        <v>33.987050000000004</v>
      </c>
      <c r="P40" s="169">
        <v>1835.324944999998</v>
      </c>
      <c r="Q40" s="169">
        <v>1551.4311549999986</v>
      </c>
      <c r="R40" s="167"/>
      <c r="S40" s="79" t="s">
        <v>538</v>
      </c>
    </row>
    <row r="41" spans="1:19" s="87" customFormat="1" ht="11.4" customHeight="1" x14ac:dyDescent="0.25">
      <c r="A41" s="167"/>
      <c r="B41" s="79" t="s">
        <v>342</v>
      </c>
      <c r="C41" s="168">
        <v>44.627366000000002</v>
      </c>
      <c r="D41" s="168">
        <v>326.92667299999999</v>
      </c>
      <c r="E41" s="168">
        <v>3.0626739999999999</v>
      </c>
      <c r="F41" s="168">
        <v>7.0632999999999999</v>
      </c>
      <c r="G41" s="168">
        <v>11.543260999999999</v>
      </c>
      <c r="H41" s="168">
        <v>5.0588220000000002</v>
      </c>
      <c r="I41" s="168">
        <v>239.49537900000001</v>
      </c>
      <c r="J41" s="168">
        <v>109.00922</v>
      </c>
      <c r="K41" s="168">
        <v>294.62008600000041</v>
      </c>
      <c r="L41" s="168">
        <v>66.992750000000001</v>
      </c>
      <c r="M41" s="168">
        <v>53.382168999999998</v>
      </c>
      <c r="N41" s="168">
        <v>95.944502</v>
      </c>
      <c r="O41" s="168">
        <v>42.046866999999999</v>
      </c>
      <c r="P41" s="169">
        <v>1930.7415970000013</v>
      </c>
      <c r="Q41" s="169">
        <v>1636.121511000001</v>
      </c>
      <c r="R41" s="167"/>
      <c r="S41" s="79" t="s">
        <v>539</v>
      </c>
    </row>
    <row r="42" spans="1:19" ht="11.4" customHeight="1" x14ac:dyDescent="0.25">
      <c r="A42" s="167"/>
      <c r="B42" s="79" t="s">
        <v>343</v>
      </c>
      <c r="C42" s="168">
        <v>36.082357999999999</v>
      </c>
      <c r="D42" s="168">
        <v>300.04530699999998</v>
      </c>
      <c r="E42" s="168">
        <v>6.3495860000000004</v>
      </c>
      <c r="F42" s="168">
        <v>6.4878660000000004</v>
      </c>
      <c r="G42" s="168">
        <v>9.5980640000000008</v>
      </c>
      <c r="H42" s="168">
        <v>5.731643</v>
      </c>
      <c r="I42" s="168">
        <v>251.98936699999999</v>
      </c>
      <c r="J42" s="168">
        <v>102.33424100000001</v>
      </c>
      <c r="K42" s="168">
        <v>328.35401599999955</v>
      </c>
      <c r="L42" s="168">
        <v>57.596918000000002</v>
      </c>
      <c r="M42" s="168">
        <v>50.912818999999999</v>
      </c>
      <c r="N42" s="168">
        <v>96.980922000000007</v>
      </c>
      <c r="O42" s="168">
        <v>39.754676000000003</v>
      </c>
      <c r="P42" s="169">
        <v>1756.5659299999995</v>
      </c>
      <c r="Q42" s="169">
        <v>1428.211914</v>
      </c>
      <c r="R42" s="167"/>
      <c r="S42" s="79" t="s">
        <v>540</v>
      </c>
    </row>
    <row r="43" spans="1:19" ht="11.4" customHeight="1" x14ac:dyDescent="0.25">
      <c r="A43" s="167"/>
      <c r="B43" s="79" t="s">
        <v>344</v>
      </c>
      <c r="C43" s="168">
        <v>59.460675000000002</v>
      </c>
      <c r="D43" s="168">
        <v>300.30291299999999</v>
      </c>
      <c r="E43" s="168">
        <v>10.684345</v>
      </c>
      <c r="F43" s="168">
        <v>6.9177280000000003</v>
      </c>
      <c r="G43" s="168">
        <v>10.156530999999999</v>
      </c>
      <c r="H43" s="168">
        <v>5.8834270000000002</v>
      </c>
      <c r="I43" s="168">
        <v>259.81356899999997</v>
      </c>
      <c r="J43" s="168">
        <v>105.64584600000001</v>
      </c>
      <c r="K43" s="168">
        <v>359.03206000000034</v>
      </c>
      <c r="L43" s="168">
        <v>57.921371999999998</v>
      </c>
      <c r="M43" s="168">
        <v>50.411425999999999</v>
      </c>
      <c r="N43" s="168">
        <v>83.425387999999998</v>
      </c>
      <c r="O43" s="168">
        <v>43.676163000000003</v>
      </c>
      <c r="P43" s="169">
        <v>2020.7776240000001</v>
      </c>
      <c r="Q43" s="169">
        <v>1661.7455639999996</v>
      </c>
      <c r="R43" s="167"/>
      <c r="S43" s="79" t="s">
        <v>541</v>
      </c>
    </row>
    <row r="44" spans="1:19" ht="11.4" customHeight="1" x14ac:dyDescent="0.25">
      <c r="A44" s="167"/>
      <c r="B44" s="79" t="s">
        <v>345</v>
      </c>
      <c r="C44" s="168">
        <v>33.001246999999999</v>
      </c>
      <c r="D44" s="168">
        <v>202.619023</v>
      </c>
      <c r="E44" s="168">
        <v>8.6933819999999997</v>
      </c>
      <c r="F44" s="168">
        <v>5.2895649999999996</v>
      </c>
      <c r="G44" s="168">
        <v>8.1225570000000005</v>
      </c>
      <c r="H44" s="168">
        <v>6.354203</v>
      </c>
      <c r="I44" s="168">
        <v>170.34884299999999</v>
      </c>
      <c r="J44" s="168">
        <v>68.874345000000005</v>
      </c>
      <c r="K44" s="168">
        <v>228.3847220000001</v>
      </c>
      <c r="L44" s="168">
        <v>48.603079000000001</v>
      </c>
      <c r="M44" s="168">
        <v>35.870784</v>
      </c>
      <c r="N44" s="168">
        <v>68.786302000000006</v>
      </c>
      <c r="O44" s="168">
        <v>47.186126999999999</v>
      </c>
      <c r="P44" s="169">
        <v>1718.7481399999988</v>
      </c>
      <c r="Q44" s="169">
        <v>1490.3634179999988</v>
      </c>
      <c r="R44" s="167"/>
      <c r="S44" s="79" t="s">
        <v>542</v>
      </c>
    </row>
    <row r="45" spans="1:19" ht="11.4" customHeight="1" x14ac:dyDescent="0.25">
      <c r="A45" s="167"/>
      <c r="B45" s="79" t="s">
        <v>346</v>
      </c>
      <c r="C45" s="168">
        <v>37.053489999999996</v>
      </c>
      <c r="D45" s="168">
        <v>289.95396899999997</v>
      </c>
      <c r="E45" s="168">
        <v>14.077856000000001</v>
      </c>
      <c r="F45" s="168">
        <v>8.5490650000000006</v>
      </c>
      <c r="G45" s="168">
        <v>10.553687</v>
      </c>
      <c r="H45" s="168">
        <v>6.0067490000000001</v>
      </c>
      <c r="I45" s="168">
        <v>214.09005099999999</v>
      </c>
      <c r="J45" s="168">
        <v>104.572607</v>
      </c>
      <c r="K45" s="168">
        <v>261.68133600000027</v>
      </c>
      <c r="L45" s="168">
        <v>59.425117999999998</v>
      </c>
      <c r="M45" s="168">
        <v>40.334533999999998</v>
      </c>
      <c r="N45" s="168">
        <v>94.061131000000003</v>
      </c>
      <c r="O45" s="168">
        <v>47.164808999999998</v>
      </c>
      <c r="P45" s="169">
        <v>1781.3357510000001</v>
      </c>
      <c r="Q45" s="169">
        <v>1519.6544149999997</v>
      </c>
      <c r="R45" s="167"/>
      <c r="S45" s="79" t="s">
        <v>543</v>
      </c>
    </row>
    <row r="46" spans="1:19" ht="11.4" customHeight="1" x14ac:dyDescent="0.25">
      <c r="A46" s="167"/>
      <c r="B46" s="79" t="s">
        <v>347</v>
      </c>
      <c r="C46" s="168">
        <v>48.803860999999998</v>
      </c>
      <c r="D46" s="168">
        <v>285.22730100000001</v>
      </c>
      <c r="E46" s="168">
        <v>3.6713619999999998</v>
      </c>
      <c r="F46" s="168">
        <v>7.3781249999999998</v>
      </c>
      <c r="G46" s="168">
        <v>14.68064</v>
      </c>
      <c r="H46" s="168">
        <v>4.2006589999999999</v>
      </c>
      <c r="I46" s="168">
        <v>210.08917</v>
      </c>
      <c r="J46" s="168">
        <v>111.86210199999999</v>
      </c>
      <c r="K46" s="168">
        <v>340.88317899999964</v>
      </c>
      <c r="L46" s="168">
        <v>70.884519999999995</v>
      </c>
      <c r="M46" s="168">
        <v>52.893287999999998</v>
      </c>
      <c r="N46" s="168">
        <v>103.581851</v>
      </c>
      <c r="O46" s="168">
        <v>62.869945000000001</v>
      </c>
      <c r="P46" s="169">
        <v>1916.045415</v>
      </c>
      <c r="Q46" s="169">
        <v>1575.1622360000006</v>
      </c>
      <c r="R46" s="167"/>
      <c r="S46" s="79" t="s">
        <v>544</v>
      </c>
    </row>
    <row r="47" spans="1:19" ht="11.4" customHeight="1" x14ac:dyDescent="0.25">
      <c r="A47" s="167"/>
      <c r="B47" s="79" t="s">
        <v>348</v>
      </c>
      <c r="C47" s="168">
        <v>49.91357</v>
      </c>
      <c r="D47" s="168">
        <v>356.249844</v>
      </c>
      <c r="E47" s="168">
        <v>9.2827819999999992</v>
      </c>
      <c r="F47" s="168">
        <v>8.0126229999999996</v>
      </c>
      <c r="G47" s="168">
        <v>16.965644000000001</v>
      </c>
      <c r="H47" s="168">
        <v>5.915006</v>
      </c>
      <c r="I47" s="168">
        <v>183.88824700000001</v>
      </c>
      <c r="J47" s="168">
        <v>114.480919</v>
      </c>
      <c r="K47" s="168">
        <v>326.36711600000029</v>
      </c>
      <c r="L47" s="168">
        <v>65.683059999999998</v>
      </c>
      <c r="M47" s="168">
        <v>51.847963999999997</v>
      </c>
      <c r="N47" s="168">
        <v>83.317601999999994</v>
      </c>
      <c r="O47" s="168">
        <v>41.943719999999999</v>
      </c>
      <c r="P47" s="169">
        <v>1678.6374909999997</v>
      </c>
      <c r="Q47" s="169">
        <v>1352.2703749999996</v>
      </c>
      <c r="R47" s="167"/>
      <c r="S47" s="79" t="s">
        <v>545</v>
      </c>
    </row>
    <row r="48" spans="1:19" ht="11.4" customHeight="1" x14ac:dyDescent="0.25">
      <c r="A48" s="167"/>
      <c r="B48" s="79" t="s">
        <v>349</v>
      </c>
      <c r="C48" s="168">
        <v>26.794398999999999</v>
      </c>
      <c r="D48" s="168">
        <v>273.36452200000002</v>
      </c>
      <c r="E48" s="168">
        <v>7.3772159999999998</v>
      </c>
      <c r="F48" s="168">
        <v>7.5727370000000001</v>
      </c>
      <c r="G48" s="168">
        <v>12.439358</v>
      </c>
      <c r="H48" s="168">
        <v>5.2573860000000003</v>
      </c>
      <c r="I48" s="168">
        <v>166.986152</v>
      </c>
      <c r="J48" s="168">
        <v>88.853807000000003</v>
      </c>
      <c r="K48" s="168">
        <v>242.09071699999978</v>
      </c>
      <c r="L48" s="168">
        <v>40.546630999999998</v>
      </c>
      <c r="M48" s="168">
        <v>38.982250000000001</v>
      </c>
      <c r="N48" s="168">
        <v>96.113202999999999</v>
      </c>
      <c r="O48" s="168">
        <v>32.363292999999999</v>
      </c>
      <c r="P48" s="169">
        <v>1637.6878779999993</v>
      </c>
      <c r="Q48" s="169">
        <v>1395.5971609999995</v>
      </c>
      <c r="R48" s="167"/>
      <c r="S48" s="79" t="s">
        <v>546</v>
      </c>
    </row>
    <row r="49" spans="1:19" ht="12" x14ac:dyDescent="0.25">
      <c r="A49" s="167"/>
      <c r="B49" s="79"/>
      <c r="C49" s="168"/>
      <c r="D49" s="168"/>
      <c r="E49" s="168"/>
      <c r="F49" s="168"/>
      <c r="G49" s="168"/>
      <c r="H49" s="168"/>
      <c r="I49" s="168"/>
      <c r="J49" s="168"/>
      <c r="K49" s="168"/>
      <c r="L49" s="168"/>
      <c r="M49" s="168"/>
      <c r="N49" s="168"/>
      <c r="O49" s="168"/>
      <c r="P49" s="79"/>
      <c r="Q49" s="79"/>
      <c r="R49" s="167"/>
      <c r="S49" s="79"/>
    </row>
    <row r="50" spans="1:19" ht="12" x14ac:dyDescent="0.25">
      <c r="A50" s="166">
        <v>2026</v>
      </c>
      <c r="B50" s="79" t="s">
        <v>338</v>
      </c>
      <c r="C50" s="168">
        <v>35.216236000000002</v>
      </c>
      <c r="D50" s="168">
        <v>295.06336299999998</v>
      </c>
      <c r="E50" s="168">
        <v>7.785374</v>
      </c>
      <c r="F50" s="168">
        <v>5.6441569999999999</v>
      </c>
      <c r="G50" s="168">
        <v>13.389830999999999</v>
      </c>
      <c r="H50" s="168">
        <v>6.2106170000000001</v>
      </c>
      <c r="I50" s="168">
        <v>220.05337</v>
      </c>
      <c r="J50" s="168">
        <v>98.661071000000007</v>
      </c>
      <c r="K50" s="168">
        <v>226.77329800000012</v>
      </c>
      <c r="L50" s="168">
        <v>62.502670999999999</v>
      </c>
      <c r="M50" s="168">
        <v>40.825443999999997</v>
      </c>
      <c r="N50" s="168">
        <v>95.705856999999995</v>
      </c>
      <c r="O50" s="168">
        <v>33.354951</v>
      </c>
      <c r="P50" s="169">
        <v>1559.5655779999995</v>
      </c>
      <c r="Q50" s="169">
        <v>1332.7922799999994</v>
      </c>
      <c r="R50" s="166">
        <v>2026</v>
      </c>
      <c r="S50" s="79" t="s">
        <v>535</v>
      </c>
    </row>
    <row r="51" spans="1:19" ht="12" x14ac:dyDescent="0.25">
      <c r="A51" s="167"/>
      <c r="B51" s="79" t="s">
        <v>339</v>
      </c>
      <c r="C51" s="168">
        <v>52.315094000000002</v>
      </c>
      <c r="D51" s="168">
        <v>295.09587800000003</v>
      </c>
      <c r="E51" s="168">
        <v>10.815256</v>
      </c>
      <c r="F51" s="168">
        <v>4.6876759999999997</v>
      </c>
      <c r="G51" s="168">
        <v>10.78997</v>
      </c>
      <c r="H51" s="168">
        <v>4.6735290000000003</v>
      </c>
      <c r="I51" s="168">
        <v>225.95114699999999</v>
      </c>
      <c r="J51" s="168">
        <v>109.31761</v>
      </c>
      <c r="K51" s="168">
        <v>258.2618130000003</v>
      </c>
      <c r="L51" s="168">
        <v>57.905397999999998</v>
      </c>
      <c r="M51" s="168">
        <v>45.271804000000003</v>
      </c>
      <c r="N51" s="168">
        <v>88.698434000000006</v>
      </c>
      <c r="O51" s="168">
        <v>28.601468000000001</v>
      </c>
      <c r="P51" s="169">
        <v>1613.8716579999998</v>
      </c>
      <c r="Q51" s="169">
        <v>1355.6098449999995</v>
      </c>
      <c r="R51" s="167"/>
      <c r="S51" s="79" t="s">
        <v>536</v>
      </c>
    </row>
    <row r="52" spans="1:19" ht="12" x14ac:dyDescent="0.25">
      <c r="A52" s="167"/>
      <c r="B52" s="79" t="s">
        <v>340</v>
      </c>
      <c r="C52" s="168"/>
      <c r="D52" s="168"/>
      <c r="E52" s="168"/>
      <c r="F52" s="168"/>
      <c r="G52" s="168"/>
      <c r="H52" s="168"/>
      <c r="I52" s="168"/>
      <c r="J52" s="168"/>
      <c r="K52" s="168"/>
      <c r="L52" s="168"/>
      <c r="M52" s="168"/>
      <c r="N52" s="168"/>
      <c r="O52" s="168"/>
      <c r="P52" s="169"/>
      <c r="Q52" s="169"/>
      <c r="R52" s="167"/>
      <c r="S52" s="79" t="s">
        <v>537</v>
      </c>
    </row>
    <row r="53" spans="1:19" ht="12" x14ac:dyDescent="0.25">
      <c r="A53" s="167"/>
      <c r="B53" s="79" t="s">
        <v>341</v>
      </c>
      <c r="C53" s="168"/>
      <c r="D53" s="168"/>
      <c r="E53" s="168"/>
      <c r="F53" s="168"/>
      <c r="G53" s="168"/>
      <c r="H53" s="168"/>
      <c r="I53" s="168"/>
      <c r="J53" s="168"/>
      <c r="K53" s="168"/>
      <c r="L53" s="168"/>
      <c r="M53" s="168"/>
      <c r="N53" s="168"/>
      <c r="O53" s="168"/>
      <c r="P53" s="169"/>
      <c r="Q53" s="169"/>
      <c r="R53" s="167"/>
      <c r="S53" s="79" t="s">
        <v>538</v>
      </c>
    </row>
    <row r="54" spans="1:19" ht="12" x14ac:dyDescent="0.25">
      <c r="A54" s="167"/>
      <c r="B54" s="79" t="s">
        <v>342</v>
      </c>
      <c r="C54" s="168"/>
      <c r="D54" s="168"/>
      <c r="E54" s="168"/>
      <c r="F54" s="168"/>
      <c r="G54" s="168"/>
      <c r="H54" s="168"/>
      <c r="I54" s="168"/>
      <c r="J54" s="168"/>
      <c r="K54" s="168"/>
      <c r="L54" s="168"/>
      <c r="M54" s="168"/>
      <c r="N54" s="168"/>
      <c r="O54" s="168"/>
      <c r="P54" s="169"/>
      <c r="Q54" s="169"/>
      <c r="R54" s="167"/>
      <c r="S54" s="79" t="s">
        <v>539</v>
      </c>
    </row>
    <row r="55" spans="1:19" ht="12" x14ac:dyDescent="0.25">
      <c r="A55" s="167"/>
      <c r="B55" s="79" t="s">
        <v>343</v>
      </c>
      <c r="C55" s="168"/>
      <c r="D55" s="168"/>
      <c r="E55" s="168"/>
      <c r="F55" s="168"/>
      <c r="G55" s="168"/>
      <c r="H55" s="168"/>
      <c r="I55" s="168"/>
      <c r="J55" s="168"/>
      <c r="K55" s="168"/>
      <c r="L55" s="168"/>
      <c r="M55" s="168"/>
      <c r="N55" s="168"/>
      <c r="O55" s="168"/>
      <c r="P55" s="169"/>
      <c r="Q55" s="169"/>
      <c r="R55" s="167"/>
      <c r="S55" s="79" t="s">
        <v>540</v>
      </c>
    </row>
    <row r="56" spans="1:19" ht="12" x14ac:dyDescent="0.25">
      <c r="A56" s="167"/>
      <c r="B56" s="79" t="s">
        <v>344</v>
      </c>
      <c r="C56" s="168"/>
      <c r="D56" s="168"/>
      <c r="E56" s="168"/>
      <c r="F56" s="168"/>
      <c r="G56" s="168"/>
      <c r="H56" s="168"/>
      <c r="I56" s="168"/>
      <c r="J56" s="168"/>
      <c r="K56" s="168"/>
      <c r="L56" s="168"/>
      <c r="M56" s="168"/>
      <c r="N56" s="168"/>
      <c r="O56" s="168"/>
      <c r="P56" s="169"/>
      <c r="Q56" s="169"/>
      <c r="R56" s="167"/>
      <c r="S56" s="79" t="s">
        <v>541</v>
      </c>
    </row>
    <row r="57" spans="1:19" ht="12" x14ac:dyDescent="0.25">
      <c r="A57" s="167"/>
      <c r="B57" s="79" t="s">
        <v>345</v>
      </c>
      <c r="C57" s="168"/>
      <c r="D57" s="168"/>
      <c r="E57" s="168"/>
      <c r="F57" s="168"/>
      <c r="G57" s="168"/>
      <c r="H57" s="168"/>
      <c r="I57" s="168"/>
      <c r="J57" s="168"/>
      <c r="K57" s="168"/>
      <c r="L57" s="168"/>
      <c r="M57" s="168"/>
      <c r="N57" s="168"/>
      <c r="O57" s="168"/>
      <c r="P57" s="169"/>
      <c r="Q57" s="169"/>
      <c r="R57" s="167"/>
      <c r="S57" s="79" t="s">
        <v>542</v>
      </c>
    </row>
    <row r="58" spans="1:19" ht="12" x14ac:dyDescent="0.25">
      <c r="A58" s="167"/>
      <c r="B58" s="79" t="s">
        <v>346</v>
      </c>
      <c r="C58" s="168"/>
      <c r="D58" s="168"/>
      <c r="E58" s="168"/>
      <c r="F58" s="168"/>
      <c r="G58" s="168"/>
      <c r="H58" s="168"/>
      <c r="I58" s="168"/>
      <c r="J58" s="168"/>
      <c r="K58" s="168"/>
      <c r="L58" s="168"/>
      <c r="M58" s="168"/>
      <c r="N58" s="168"/>
      <c r="O58" s="168"/>
      <c r="P58" s="169"/>
      <c r="Q58" s="169"/>
      <c r="R58" s="167"/>
      <c r="S58" s="79" t="s">
        <v>543</v>
      </c>
    </row>
    <row r="59" spans="1:19" ht="12" x14ac:dyDescent="0.25">
      <c r="A59" s="167"/>
      <c r="B59" s="79" t="s">
        <v>347</v>
      </c>
      <c r="C59" s="168"/>
      <c r="D59" s="168"/>
      <c r="E59" s="168"/>
      <c r="F59" s="168"/>
      <c r="G59" s="168"/>
      <c r="H59" s="168"/>
      <c r="I59" s="168"/>
      <c r="J59" s="168"/>
      <c r="K59" s="168"/>
      <c r="L59" s="168"/>
      <c r="M59" s="168"/>
      <c r="N59" s="168"/>
      <c r="O59" s="168"/>
      <c r="P59" s="169"/>
      <c r="Q59" s="169"/>
      <c r="R59" s="167"/>
      <c r="S59" s="79" t="s">
        <v>544</v>
      </c>
    </row>
    <row r="60" spans="1:19" ht="12" x14ac:dyDescent="0.25">
      <c r="A60" s="167"/>
      <c r="B60" s="79" t="s">
        <v>348</v>
      </c>
      <c r="C60" s="168"/>
      <c r="D60" s="168"/>
      <c r="E60" s="168"/>
      <c r="F60" s="168"/>
      <c r="G60" s="168"/>
      <c r="H60" s="168"/>
      <c r="I60" s="168"/>
      <c r="J60" s="168"/>
      <c r="K60" s="168"/>
      <c r="L60" s="168"/>
      <c r="M60" s="168"/>
      <c r="N60" s="168"/>
      <c r="O60" s="168"/>
      <c r="P60" s="169"/>
      <c r="Q60" s="169"/>
      <c r="R60" s="167"/>
      <c r="S60" s="79" t="s">
        <v>545</v>
      </c>
    </row>
    <row r="61" spans="1:19" ht="12.6" thickBot="1" x14ac:dyDescent="0.3">
      <c r="A61" s="167"/>
      <c r="B61" s="79" t="s">
        <v>349</v>
      </c>
      <c r="C61" s="168"/>
      <c r="D61" s="168"/>
      <c r="E61" s="168"/>
      <c r="F61" s="168"/>
      <c r="G61" s="168"/>
      <c r="H61" s="168"/>
      <c r="I61" s="168"/>
      <c r="J61" s="168"/>
      <c r="K61" s="168"/>
      <c r="L61" s="168"/>
      <c r="M61" s="168"/>
      <c r="N61" s="168"/>
      <c r="O61" s="168"/>
      <c r="P61" s="169"/>
      <c r="Q61" s="169"/>
      <c r="R61" s="167"/>
      <c r="S61" s="79" t="s">
        <v>546</v>
      </c>
    </row>
    <row r="62" spans="1:19" ht="21" customHeight="1" thickBot="1" x14ac:dyDescent="0.25">
      <c r="A62" s="204" t="s">
        <v>162</v>
      </c>
      <c r="B62" s="204" t="s">
        <v>163</v>
      </c>
      <c r="C62" s="165" t="s">
        <v>547</v>
      </c>
      <c r="D62" s="165" t="s">
        <v>548</v>
      </c>
      <c r="E62" s="165" t="s">
        <v>549</v>
      </c>
      <c r="F62" s="165" t="s">
        <v>550</v>
      </c>
      <c r="G62" s="165" t="s">
        <v>551</v>
      </c>
      <c r="H62" s="165" t="s">
        <v>183</v>
      </c>
      <c r="I62" s="165" t="s">
        <v>552</v>
      </c>
      <c r="J62" s="165" t="s">
        <v>553</v>
      </c>
      <c r="K62" s="165" t="s">
        <v>697</v>
      </c>
      <c r="L62" s="165" t="s">
        <v>700</v>
      </c>
      <c r="M62" s="165" t="s">
        <v>554</v>
      </c>
      <c r="N62" s="165" t="s">
        <v>555</v>
      </c>
      <c r="O62" s="165" t="s">
        <v>556</v>
      </c>
      <c r="P62" s="165" t="s">
        <v>624</v>
      </c>
      <c r="Q62" s="165" t="s">
        <v>625</v>
      </c>
      <c r="R62" s="204" t="s">
        <v>532</v>
      </c>
      <c r="S62" s="204" t="s">
        <v>519</v>
      </c>
    </row>
    <row r="63" spans="1:19" ht="12" customHeight="1" thickBot="1" x14ac:dyDescent="0.3">
      <c r="A63" s="205"/>
      <c r="B63" s="205"/>
      <c r="C63" s="211"/>
      <c r="D63" s="212"/>
      <c r="E63" s="212"/>
      <c r="F63" s="212"/>
      <c r="G63" s="212"/>
      <c r="H63" s="212"/>
      <c r="I63" s="212"/>
      <c r="J63" s="212"/>
      <c r="K63" s="212"/>
      <c r="L63" s="212"/>
      <c r="M63" s="212"/>
      <c r="N63" s="212"/>
      <c r="O63" s="212"/>
      <c r="P63" s="212"/>
      <c r="Q63" s="213"/>
      <c r="R63" s="205"/>
      <c r="S63" s="205"/>
    </row>
    <row r="64" spans="1:19" ht="12" x14ac:dyDescent="0.25">
      <c r="A64" s="167"/>
      <c r="B64" s="79"/>
      <c r="C64" s="79"/>
      <c r="D64" s="79"/>
      <c r="E64" s="79"/>
      <c r="F64" s="79"/>
      <c r="G64" s="79"/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</row>
    <row r="65" spans="1:19" ht="12" x14ac:dyDescent="0.25">
      <c r="A65" s="167"/>
      <c r="B65" s="79"/>
      <c r="C65" s="79"/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</row>
    <row r="66" spans="1:19" ht="12" x14ac:dyDescent="0.25">
      <c r="A66" s="167"/>
      <c r="B66" s="79"/>
      <c r="C66" s="79"/>
      <c r="D66" s="79"/>
      <c r="E66" s="79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  <c r="Q66" s="79"/>
      <c r="R66" s="79"/>
      <c r="S66" s="79"/>
    </row>
    <row r="67" spans="1:19" ht="23.4" customHeight="1" x14ac:dyDescent="0.25">
      <c r="A67" s="215" t="s">
        <v>634</v>
      </c>
      <c r="B67" s="216"/>
      <c r="C67" s="217" t="s">
        <v>635</v>
      </c>
      <c r="D67" s="217"/>
      <c r="E67" s="79"/>
      <c r="F67" s="79"/>
      <c r="G67" s="219" t="s">
        <v>698</v>
      </c>
      <c r="H67" s="219"/>
      <c r="I67" s="219"/>
      <c r="J67" s="79"/>
      <c r="K67" s="79"/>
      <c r="L67" s="79"/>
      <c r="M67" s="79"/>
      <c r="N67" s="79"/>
      <c r="O67" s="79"/>
      <c r="P67" s="79"/>
      <c r="Q67" s="79"/>
      <c r="R67" s="79"/>
      <c r="S67" s="79"/>
    </row>
    <row r="68" spans="1:19" ht="23.4" customHeight="1" x14ac:dyDescent="0.25">
      <c r="A68" s="215" t="s">
        <v>636</v>
      </c>
      <c r="B68" s="216"/>
      <c r="C68" s="217" t="s">
        <v>637</v>
      </c>
      <c r="D68" s="217"/>
      <c r="E68" s="79"/>
      <c r="F68" s="79"/>
      <c r="G68" s="79"/>
      <c r="H68" s="79"/>
      <c r="I68" s="79"/>
      <c r="J68" s="79"/>
      <c r="K68" s="79"/>
      <c r="L68" s="79"/>
      <c r="M68" s="79"/>
      <c r="N68" s="79"/>
      <c r="O68" s="79"/>
      <c r="P68" s="79"/>
      <c r="Q68" s="79"/>
      <c r="R68" s="79"/>
      <c r="S68" s="79"/>
    </row>
  </sheetData>
  <mergeCells count="29">
    <mergeCell ref="G67:I67"/>
    <mergeCell ref="A67:B67"/>
    <mergeCell ref="C67:D67"/>
    <mergeCell ref="A68:B68"/>
    <mergeCell ref="C68:D68"/>
    <mergeCell ref="A2:S2"/>
    <mergeCell ref="A3:S3"/>
    <mergeCell ref="R4:R5"/>
    <mergeCell ref="S4:S5"/>
    <mergeCell ref="A31:A32"/>
    <mergeCell ref="C4:Q4"/>
    <mergeCell ref="A4:A5"/>
    <mergeCell ref="B4:B5"/>
    <mergeCell ref="A62:A63"/>
    <mergeCell ref="B62:B63"/>
    <mergeCell ref="A35:A36"/>
    <mergeCell ref="S31:S32"/>
    <mergeCell ref="R35:R36"/>
    <mergeCell ref="S35:S36"/>
    <mergeCell ref="C33:Q33"/>
    <mergeCell ref="B35:B36"/>
    <mergeCell ref="A34:Q34"/>
    <mergeCell ref="C32:Q32"/>
    <mergeCell ref="C35:Q35"/>
    <mergeCell ref="R62:R63"/>
    <mergeCell ref="S62:S63"/>
    <mergeCell ref="B31:B32"/>
    <mergeCell ref="R31:R32"/>
    <mergeCell ref="C63:Q63"/>
  </mergeCells>
  <phoneticPr fontId="1" type="noConversion"/>
  <pageMargins left="0.75" right="0.75" top="1" bottom="1" header="0.5" footer="0.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X39"/>
  <sheetViews>
    <sheetView showGridLines="0" zoomScale="90" zoomScaleNormal="90" workbookViewId="0">
      <selection sqref="A1:T1"/>
    </sheetView>
  </sheetViews>
  <sheetFormatPr defaultColWidth="9.109375" defaultRowHeight="13.8" x14ac:dyDescent="0.3"/>
  <cols>
    <col min="1" max="2" width="3.109375" style="7" customWidth="1"/>
    <col min="3" max="3" width="2.5546875" style="7" customWidth="1"/>
    <col min="4" max="4" width="46.6640625" style="7" customWidth="1"/>
    <col min="5" max="5" width="0.44140625" style="7" customWidth="1"/>
    <col min="6" max="6" width="11.109375" style="7" customWidth="1"/>
    <col min="7" max="7" width="0.44140625" style="7" customWidth="1"/>
    <col min="8" max="8" width="11.109375" style="7" customWidth="1"/>
    <col min="9" max="9" width="0.44140625" style="7" customWidth="1"/>
    <col min="10" max="10" width="10.6640625" style="7" customWidth="1"/>
    <col min="11" max="11" width="0.44140625" style="7" customWidth="1"/>
    <col min="12" max="12" width="16" style="7" customWidth="1"/>
    <col min="13" max="13" width="0.44140625" style="7" customWidth="1"/>
    <col min="14" max="14" width="11.109375" style="7" customWidth="1"/>
    <col min="15" max="15" width="0.44140625" style="7" customWidth="1"/>
    <col min="16" max="16" width="11.109375" style="7" customWidth="1"/>
    <col min="17" max="17" width="0.44140625" style="7" customWidth="1"/>
    <col min="18" max="18" width="10.6640625" style="7" customWidth="1"/>
    <col min="19" max="19" width="0.44140625" style="7" customWidth="1"/>
    <col min="20" max="20" width="16" style="7" customWidth="1"/>
    <col min="21" max="21" width="8.33203125" style="7" customWidth="1"/>
    <col min="22" max="23" width="9.88671875" style="7" customWidth="1"/>
    <col min="24" max="24" width="8.44140625" style="7" customWidth="1"/>
    <col min="25" max="16384" width="9.109375" style="7"/>
  </cols>
  <sheetData>
    <row r="1" spans="1:24" ht="4.5" customHeight="1" x14ac:dyDescent="0.3">
      <c r="A1" s="236"/>
      <c r="B1" s="236"/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6"/>
      <c r="R1" s="236"/>
      <c r="S1" s="236"/>
      <c r="T1" s="236"/>
    </row>
    <row r="2" spans="1:24" ht="29.25" customHeight="1" x14ac:dyDescent="0.3">
      <c r="A2" s="191" t="s">
        <v>673</v>
      </c>
      <c r="B2" s="192"/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192"/>
      <c r="N2" s="192"/>
      <c r="O2" s="192"/>
      <c r="P2" s="192"/>
      <c r="Q2" s="192"/>
      <c r="R2" s="192"/>
      <c r="S2" s="192"/>
      <c r="T2" s="192"/>
    </row>
    <row r="3" spans="1:24" ht="3.6" customHeigh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</row>
    <row r="4" spans="1:24" ht="3.6" customHeight="1" x14ac:dyDescent="0.3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</row>
    <row r="5" spans="1:24" ht="26.25" customHeight="1" x14ac:dyDescent="0.3">
      <c r="A5" s="194" t="s">
        <v>663</v>
      </c>
      <c r="B5" s="194"/>
      <c r="C5" s="194"/>
      <c r="D5" s="194"/>
      <c r="E5" s="53"/>
      <c r="F5" s="226" t="s">
        <v>664</v>
      </c>
      <c r="G5" s="194"/>
      <c r="H5" s="194"/>
      <c r="I5" s="194"/>
      <c r="J5" s="194"/>
      <c r="K5" s="194"/>
      <c r="L5" s="194"/>
      <c r="M5" s="88"/>
      <c r="N5" s="194" t="s">
        <v>665</v>
      </c>
      <c r="O5" s="194"/>
      <c r="P5" s="194"/>
      <c r="Q5" s="194"/>
      <c r="R5" s="194"/>
      <c r="S5" s="194"/>
      <c r="T5" s="194"/>
      <c r="W5" s="28"/>
      <c r="X5" s="28"/>
    </row>
    <row r="6" spans="1:24" ht="2.25" customHeight="1" x14ac:dyDescent="0.3">
      <c r="A6" s="194"/>
      <c r="B6" s="194"/>
      <c r="C6" s="194"/>
      <c r="D6" s="194"/>
      <c r="E6" s="53"/>
      <c r="F6" s="89"/>
      <c r="G6" s="89"/>
      <c r="H6" s="89"/>
      <c r="I6" s="89"/>
      <c r="J6" s="89"/>
      <c r="K6" s="89"/>
      <c r="L6" s="89"/>
      <c r="M6" s="88"/>
      <c r="N6" s="53"/>
      <c r="O6" s="53"/>
      <c r="P6" s="53"/>
      <c r="Q6" s="89"/>
      <c r="R6" s="89"/>
      <c r="S6" s="53"/>
      <c r="T6" s="53"/>
    </row>
    <row r="7" spans="1:24" ht="24.75" customHeight="1" x14ac:dyDescent="0.3">
      <c r="A7" s="194"/>
      <c r="B7" s="194"/>
      <c r="C7" s="194"/>
      <c r="D7" s="194"/>
      <c r="E7" s="90"/>
      <c r="F7" s="195" t="s">
        <v>642</v>
      </c>
      <c r="G7" s="195"/>
      <c r="H7" s="195"/>
      <c r="I7" s="195"/>
      <c r="J7" s="195"/>
      <c r="K7" s="91"/>
      <c r="L7" s="27" t="s">
        <v>650</v>
      </c>
      <c r="M7" s="92"/>
      <c r="N7" s="195" t="s">
        <v>642</v>
      </c>
      <c r="O7" s="195"/>
      <c r="P7" s="195"/>
      <c r="Q7" s="195"/>
      <c r="R7" s="195"/>
      <c r="S7" s="91"/>
      <c r="T7" s="27" t="s">
        <v>650</v>
      </c>
    </row>
    <row r="8" spans="1:24" ht="2.25" customHeight="1" x14ac:dyDescent="0.3">
      <c r="A8" s="194"/>
      <c r="B8" s="194"/>
      <c r="C8" s="194"/>
      <c r="D8" s="194"/>
      <c r="E8" s="90"/>
      <c r="F8" s="91"/>
      <c r="G8" s="91"/>
      <c r="H8" s="91"/>
      <c r="I8" s="91"/>
      <c r="J8" s="91"/>
      <c r="K8" s="91"/>
      <c r="L8" s="93"/>
      <c r="M8" s="92"/>
      <c r="N8" s="91"/>
      <c r="O8" s="91"/>
      <c r="P8" s="91"/>
      <c r="Q8" s="91"/>
      <c r="R8" s="91"/>
      <c r="S8" s="91"/>
      <c r="T8" s="91"/>
    </row>
    <row r="9" spans="1:24" ht="34.5" customHeight="1" x14ac:dyDescent="0.3">
      <c r="A9" s="194"/>
      <c r="B9" s="194"/>
      <c r="C9" s="194"/>
      <c r="D9" s="194"/>
      <c r="E9" s="53"/>
      <c r="F9" s="94" t="s">
        <v>723</v>
      </c>
      <c r="G9" s="89"/>
      <c r="H9" s="94" t="s">
        <v>724</v>
      </c>
      <c r="I9" s="89"/>
      <c r="J9" s="27" t="s">
        <v>666</v>
      </c>
      <c r="K9" s="89"/>
      <c r="L9" s="27" t="s">
        <v>295</v>
      </c>
      <c r="M9" s="88"/>
      <c r="N9" s="94" t="s">
        <v>723</v>
      </c>
      <c r="O9" s="89"/>
      <c r="P9" s="94" t="s">
        <v>724</v>
      </c>
      <c r="Q9" s="89"/>
      <c r="R9" s="27" t="s">
        <v>666</v>
      </c>
      <c r="S9" s="89"/>
      <c r="T9" s="27" t="s">
        <v>295</v>
      </c>
    </row>
    <row r="10" spans="1:24" ht="13.2" customHeight="1" x14ac:dyDescent="0.3">
      <c r="F10" s="29"/>
      <c r="G10" s="29"/>
      <c r="H10" s="29"/>
      <c r="I10" s="29"/>
      <c r="J10" s="36"/>
      <c r="K10" s="29"/>
      <c r="L10" s="36"/>
      <c r="M10" s="95"/>
      <c r="N10" s="29"/>
      <c r="O10" s="29"/>
      <c r="P10" s="29"/>
      <c r="Q10" s="29"/>
      <c r="R10" s="36"/>
      <c r="S10" s="29"/>
      <c r="T10" s="36"/>
    </row>
    <row r="11" spans="1:24" ht="27.75" customHeight="1" x14ac:dyDescent="0.3">
      <c r="A11" s="235" t="s">
        <v>706</v>
      </c>
      <c r="B11" s="235"/>
      <c r="C11" s="235"/>
      <c r="D11" s="235"/>
      <c r="E11" s="115"/>
      <c r="F11" s="116"/>
      <c r="G11" s="116"/>
      <c r="H11" s="116"/>
      <c r="I11" s="116"/>
      <c r="J11" s="117"/>
      <c r="K11" s="116"/>
      <c r="L11" s="118"/>
      <c r="M11" s="100"/>
      <c r="N11" s="116"/>
      <c r="O11" s="116"/>
      <c r="P11" s="116"/>
      <c r="Q11" s="116"/>
      <c r="R11" s="117"/>
      <c r="S11" s="116"/>
      <c r="T11" s="118"/>
      <c r="W11" s="28"/>
      <c r="X11" s="28"/>
    </row>
    <row r="12" spans="1:24" ht="12.75" customHeight="1" x14ac:dyDescent="0.3">
      <c r="A12" s="62"/>
      <c r="B12" s="62" t="s">
        <v>365</v>
      </c>
      <c r="C12" s="62" t="s">
        <v>613</v>
      </c>
      <c r="D12" s="62"/>
      <c r="E12" s="62"/>
      <c r="F12" s="62">
        <v>1633.592218</v>
      </c>
      <c r="G12" s="62"/>
      <c r="H12" s="62">
        <v>1799.187553</v>
      </c>
      <c r="I12" s="62"/>
      <c r="J12" s="101">
        <f t="shared" ref="J12:J21" si="0">F12-H12</f>
        <v>-165.59533499999998</v>
      </c>
      <c r="K12" s="62"/>
      <c r="L12" s="102">
        <f t="shared" ref="L12:L21" si="1">F12/H12*100-100</f>
        <v>-9.2038950983116337</v>
      </c>
      <c r="M12" s="95"/>
      <c r="N12" s="62">
        <v>4800.3407889999999</v>
      </c>
      <c r="O12" s="62"/>
      <c r="P12" s="62">
        <v>5019.6755229999999</v>
      </c>
      <c r="Q12" s="62"/>
      <c r="R12" s="101">
        <f>N12-P12</f>
        <v>-219.33473400000003</v>
      </c>
      <c r="S12" s="62"/>
      <c r="T12" s="102">
        <f t="shared" ref="T12:T21" si="2">N12/P12*100-100</f>
        <v>-4.3695002395078149</v>
      </c>
    </row>
    <row r="13" spans="1:24" ht="12.75" customHeight="1" x14ac:dyDescent="0.3">
      <c r="B13" s="62" t="s">
        <v>366</v>
      </c>
      <c r="C13" s="62" t="s">
        <v>614</v>
      </c>
      <c r="D13" s="103"/>
      <c r="F13" s="62">
        <v>748.86265500000002</v>
      </c>
      <c r="G13" s="62"/>
      <c r="H13" s="62">
        <v>1294.4791029999999</v>
      </c>
      <c r="I13" s="62"/>
      <c r="J13" s="101">
        <f t="shared" si="0"/>
        <v>-545.61644799999988</v>
      </c>
      <c r="K13" s="62"/>
      <c r="L13" s="102">
        <f t="shared" si="1"/>
        <v>-42.149498337633652</v>
      </c>
      <c r="M13" s="95"/>
      <c r="N13" s="62">
        <v>2125.8216670000002</v>
      </c>
      <c r="P13" s="62">
        <v>3268.6215599999996</v>
      </c>
      <c r="Q13" s="62"/>
      <c r="R13" s="101">
        <f>N13-P13</f>
        <v>-1142.7998929999994</v>
      </c>
      <c r="S13" s="62"/>
      <c r="T13" s="102">
        <f t="shared" si="2"/>
        <v>-34.962747201606277</v>
      </c>
    </row>
    <row r="14" spans="1:24" ht="12.75" customHeight="1" x14ac:dyDescent="0.3">
      <c r="A14" s="62"/>
      <c r="B14" s="62" t="s">
        <v>367</v>
      </c>
      <c r="C14" s="62" t="s">
        <v>615</v>
      </c>
      <c r="D14" s="62"/>
      <c r="E14" s="62"/>
      <c r="F14" s="62">
        <v>783.08366100000001</v>
      </c>
      <c r="G14" s="62"/>
      <c r="H14" s="62">
        <v>814.09575400000006</v>
      </c>
      <c r="I14" s="62"/>
      <c r="J14" s="101">
        <f t="shared" si="0"/>
        <v>-31.01209300000005</v>
      </c>
      <c r="K14" s="62"/>
      <c r="L14" s="102">
        <f t="shared" si="1"/>
        <v>-3.8093913213064212</v>
      </c>
      <c r="M14" s="95"/>
      <c r="N14" s="62">
        <v>2289.4980150000001</v>
      </c>
      <c r="O14" s="62"/>
      <c r="P14" s="62">
        <v>2279.5658910000002</v>
      </c>
      <c r="Q14" s="62"/>
      <c r="R14" s="101">
        <f t="shared" ref="R14:R21" si="3">N14-P14</f>
        <v>9.9321239999999307</v>
      </c>
      <c r="S14" s="62"/>
      <c r="T14" s="102">
        <f t="shared" si="2"/>
        <v>0.43570243085375182</v>
      </c>
      <c r="V14" s="43"/>
      <c r="W14" s="43"/>
    </row>
    <row r="15" spans="1:24" ht="12.75" customHeight="1" x14ac:dyDescent="0.3">
      <c r="B15" s="62" t="s">
        <v>373</v>
      </c>
      <c r="C15" s="62" t="s">
        <v>621</v>
      </c>
      <c r="D15" s="103"/>
      <c r="F15" s="62">
        <v>275.10262899999998</v>
      </c>
      <c r="G15" s="62"/>
      <c r="H15" s="62">
        <v>419.25657000000001</v>
      </c>
      <c r="I15" s="62"/>
      <c r="J15" s="101">
        <f t="shared" si="0"/>
        <v>-144.15394100000003</v>
      </c>
      <c r="K15" s="62"/>
      <c r="L15" s="102">
        <f t="shared" si="1"/>
        <v>-34.383227673689177</v>
      </c>
      <c r="M15" s="95"/>
      <c r="N15" s="62">
        <v>849.63611200000003</v>
      </c>
      <c r="P15" s="62">
        <v>1133.1615740000002</v>
      </c>
      <c r="Q15" s="62"/>
      <c r="R15" s="101">
        <f t="shared" si="3"/>
        <v>-283.52546200000018</v>
      </c>
      <c r="S15" s="62"/>
      <c r="T15" s="102">
        <f t="shared" si="2"/>
        <v>-25.020744482110373</v>
      </c>
      <c r="V15" s="43"/>
      <c r="W15" s="62"/>
      <c r="X15" s="62"/>
    </row>
    <row r="16" spans="1:24" ht="12.75" customHeight="1" x14ac:dyDescent="0.3">
      <c r="B16" s="62" t="s">
        <v>372</v>
      </c>
      <c r="C16" s="62" t="s">
        <v>620</v>
      </c>
      <c r="D16" s="103"/>
      <c r="F16" s="62">
        <v>258.26181300000002</v>
      </c>
      <c r="G16" s="62"/>
      <c r="H16" s="62">
        <v>328.13027999999997</v>
      </c>
      <c r="I16" s="62"/>
      <c r="J16" s="101">
        <f t="shared" si="0"/>
        <v>-69.868466999999953</v>
      </c>
      <c r="K16" s="62"/>
      <c r="L16" s="102">
        <f t="shared" si="1"/>
        <v>-21.292904452463205</v>
      </c>
      <c r="M16" s="95"/>
      <c r="N16" s="62">
        <v>727.12582799999996</v>
      </c>
      <c r="P16" s="62">
        <v>934.641076</v>
      </c>
      <c r="Q16" s="62"/>
      <c r="R16" s="101">
        <f t="shared" si="3"/>
        <v>-207.51524800000004</v>
      </c>
      <c r="S16" s="62"/>
      <c r="T16" s="102">
        <f t="shared" si="2"/>
        <v>-22.20266724078796</v>
      </c>
      <c r="V16" s="43"/>
      <c r="W16" s="43"/>
    </row>
    <row r="17" spans="1:23" ht="12.75" customHeight="1" x14ac:dyDescent="0.3">
      <c r="B17" s="62" t="s">
        <v>368</v>
      </c>
      <c r="C17" s="62" t="s">
        <v>616</v>
      </c>
      <c r="D17" s="103"/>
      <c r="F17" s="62">
        <v>295.09587800000003</v>
      </c>
      <c r="G17" s="62"/>
      <c r="H17" s="62">
        <v>296.05169100000001</v>
      </c>
      <c r="I17" s="62"/>
      <c r="J17" s="101">
        <f t="shared" si="0"/>
        <v>-0.95581299999997782</v>
      </c>
      <c r="K17" s="62"/>
      <c r="L17" s="102">
        <f t="shared" si="1"/>
        <v>-0.32285341683792979</v>
      </c>
      <c r="M17" s="95"/>
      <c r="N17" s="62">
        <v>863.52376300000014</v>
      </c>
      <c r="P17" s="62">
        <v>848.34197900000004</v>
      </c>
      <c r="Q17" s="62"/>
      <c r="R17" s="101">
        <f t="shared" si="3"/>
        <v>15.181784000000107</v>
      </c>
      <c r="S17" s="62"/>
      <c r="T17" s="102">
        <f t="shared" si="2"/>
        <v>1.7895830190904718</v>
      </c>
      <c r="V17" s="43"/>
      <c r="W17" s="43"/>
    </row>
    <row r="18" spans="1:23" ht="12.75" customHeight="1" x14ac:dyDescent="0.3">
      <c r="B18" s="62" t="s">
        <v>369</v>
      </c>
      <c r="C18" s="62" t="s">
        <v>617</v>
      </c>
      <c r="D18" s="103"/>
      <c r="F18" s="62">
        <v>225.95114699999999</v>
      </c>
      <c r="G18" s="62"/>
      <c r="H18" s="62">
        <v>238.37291300000001</v>
      </c>
      <c r="I18" s="62"/>
      <c r="J18" s="101">
        <f t="shared" si="0"/>
        <v>-12.421766000000019</v>
      </c>
      <c r="K18" s="62"/>
      <c r="L18" s="102">
        <f t="shared" si="1"/>
        <v>-5.2110643963981005</v>
      </c>
      <c r="M18" s="95"/>
      <c r="N18" s="62">
        <v>612.99066900000003</v>
      </c>
      <c r="P18" s="62">
        <v>692.51535000000001</v>
      </c>
      <c r="Q18" s="62"/>
      <c r="R18" s="101">
        <f t="shared" si="3"/>
        <v>-79.524680999999987</v>
      </c>
      <c r="S18" s="62"/>
      <c r="T18" s="102">
        <f t="shared" si="2"/>
        <v>-11.483453904667968</v>
      </c>
      <c r="V18" s="43"/>
      <c r="W18" s="43"/>
    </row>
    <row r="19" spans="1:23" ht="12.75" customHeight="1" x14ac:dyDescent="0.3">
      <c r="B19" s="62" t="s">
        <v>371</v>
      </c>
      <c r="C19" s="62" t="s">
        <v>619</v>
      </c>
      <c r="D19" s="103"/>
      <c r="F19" s="62">
        <v>191.71811500000001</v>
      </c>
      <c r="G19" s="62"/>
      <c r="H19" s="62">
        <v>187.77062599999999</v>
      </c>
      <c r="I19" s="62"/>
      <c r="J19" s="101">
        <f t="shared" si="0"/>
        <v>3.9474890000000187</v>
      </c>
      <c r="K19" s="62"/>
      <c r="L19" s="102">
        <f t="shared" si="1"/>
        <v>2.1022931456808465</v>
      </c>
      <c r="M19" s="95"/>
      <c r="N19" s="62">
        <v>474.8175</v>
      </c>
      <c r="P19" s="62">
        <v>549.71351899999991</v>
      </c>
      <c r="Q19" s="62"/>
      <c r="R19" s="101">
        <f t="shared" si="3"/>
        <v>-74.89601899999991</v>
      </c>
      <c r="S19" s="62"/>
      <c r="T19" s="102">
        <f t="shared" si="2"/>
        <v>-13.624554683727894</v>
      </c>
      <c r="V19" s="43"/>
      <c r="W19" s="43"/>
    </row>
    <row r="20" spans="1:23" ht="12.75" customHeight="1" x14ac:dyDescent="0.3">
      <c r="B20" s="62" t="s">
        <v>626</v>
      </c>
      <c r="C20" s="62" t="s">
        <v>627</v>
      </c>
      <c r="D20" s="103"/>
      <c r="F20" s="62">
        <v>109.31761</v>
      </c>
      <c r="G20" s="62"/>
      <c r="H20" s="62">
        <v>114.562619</v>
      </c>
      <c r="I20" s="62"/>
      <c r="J20" s="101">
        <f t="shared" si="0"/>
        <v>-5.245008999999996</v>
      </c>
      <c r="K20" s="62"/>
      <c r="L20" s="102">
        <f t="shared" si="1"/>
        <v>-4.5782900616125062</v>
      </c>
      <c r="M20" s="95"/>
      <c r="N20" s="62">
        <v>296.83248800000001</v>
      </c>
      <c r="P20" s="62">
        <v>283.84558299999998</v>
      </c>
      <c r="Q20" s="62"/>
      <c r="R20" s="101">
        <f t="shared" si="3"/>
        <v>12.986905000000036</v>
      </c>
      <c r="S20" s="62"/>
      <c r="T20" s="102">
        <f t="shared" si="2"/>
        <v>4.575341586344166</v>
      </c>
      <c r="V20" s="43"/>
      <c r="W20" s="43"/>
    </row>
    <row r="21" spans="1:23" ht="12.75" customHeight="1" x14ac:dyDescent="0.3">
      <c r="B21" s="62" t="s">
        <v>715</v>
      </c>
      <c r="C21" s="62" t="s">
        <v>716</v>
      </c>
      <c r="D21" s="103"/>
      <c r="F21" s="62">
        <v>83.938928000000004</v>
      </c>
      <c r="G21" s="62"/>
      <c r="H21" s="62">
        <v>84.525184999999993</v>
      </c>
      <c r="I21" s="62"/>
      <c r="J21" s="101">
        <f t="shared" si="0"/>
        <v>-0.58625699999998915</v>
      </c>
      <c r="K21" s="62"/>
      <c r="L21" s="102">
        <f t="shared" si="1"/>
        <v>-0.69358854405345483</v>
      </c>
      <c r="M21" s="95"/>
      <c r="N21" s="62">
        <v>236.35043200000001</v>
      </c>
      <c r="P21" s="62">
        <v>250.14605299999997</v>
      </c>
      <c r="Q21" s="62"/>
      <c r="R21" s="101">
        <f t="shared" si="3"/>
        <v>-13.795620999999954</v>
      </c>
      <c r="S21" s="62"/>
      <c r="T21" s="102">
        <f t="shared" si="2"/>
        <v>-5.5150264553644348</v>
      </c>
      <c r="V21" s="43"/>
      <c r="W21" s="43"/>
    </row>
    <row r="22" spans="1:23" ht="4.5" customHeight="1" x14ac:dyDescent="0.3">
      <c r="B22" s="103"/>
      <c r="C22" s="103"/>
      <c r="F22" s="62"/>
      <c r="G22" s="62"/>
      <c r="H22" s="62"/>
      <c r="I22" s="62"/>
      <c r="J22" s="101"/>
      <c r="K22" s="62"/>
      <c r="L22" s="102"/>
      <c r="M22" s="95"/>
      <c r="N22" s="62"/>
      <c r="P22" s="62"/>
      <c r="Q22" s="62"/>
      <c r="R22" s="101"/>
      <c r="S22" s="62"/>
      <c r="T22" s="102"/>
      <c r="V22" s="43"/>
      <c r="W22" s="43"/>
    </row>
    <row r="23" spans="1:23" ht="30" customHeight="1" x14ac:dyDescent="0.3">
      <c r="A23" s="222" t="s">
        <v>667</v>
      </c>
      <c r="B23" s="222"/>
      <c r="C23" s="222"/>
      <c r="D23" s="222"/>
      <c r="E23" s="104"/>
      <c r="F23" s="97">
        <v>4167.1873420000038</v>
      </c>
      <c r="G23" s="97"/>
      <c r="H23" s="97">
        <v>4909.6581430000078</v>
      </c>
      <c r="I23" s="97"/>
      <c r="J23" s="98">
        <f>F23-H23</f>
        <v>-742.47080100000403</v>
      </c>
      <c r="K23" s="105"/>
      <c r="L23" s="99">
        <f>F23/H23*100-100</f>
        <v>-15.122657818010993</v>
      </c>
      <c r="M23" s="100"/>
      <c r="N23" s="97">
        <v>11953.114628000003</v>
      </c>
      <c r="O23" s="97"/>
      <c r="P23" s="97">
        <v>13443.860623000017</v>
      </c>
      <c r="Q23" s="97"/>
      <c r="R23" s="98">
        <f>N23-P23</f>
        <v>-1490.7459950000139</v>
      </c>
      <c r="S23" s="105"/>
      <c r="T23" s="99">
        <f>N23/P23*100-100</f>
        <v>-11.08867487401362</v>
      </c>
      <c r="V23" s="43"/>
      <c r="W23" s="43"/>
    </row>
    <row r="24" spans="1:23" s="8" customFormat="1" ht="30" customHeight="1" x14ac:dyDescent="0.25">
      <c r="A24" s="220" t="s">
        <v>668</v>
      </c>
      <c r="B24" s="220"/>
      <c r="C24" s="220"/>
      <c r="D24" s="220"/>
      <c r="E24" s="106"/>
      <c r="F24" s="106">
        <v>4560.572901999999</v>
      </c>
      <c r="G24" s="106"/>
      <c r="H24" s="106">
        <v>5312.8057579999986</v>
      </c>
      <c r="I24" s="106"/>
      <c r="J24" s="107">
        <f>F24-H24</f>
        <v>-752.23285599999963</v>
      </c>
      <c r="K24" s="107"/>
      <c r="L24" s="108">
        <f>F24/H24*100-100</f>
        <v>-14.158862383916272</v>
      </c>
      <c r="M24" s="109"/>
      <c r="N24" s="106">
        <v>13077.838426999999</v>
      </c>
      <c r="O24" s="106"/>
      <c r="P24" s="106">
        <v>14531.701785000001</v>
      </c>
      <c r="Q24" s="106"/>
      <c r="R24" s="107">
        <f>N24-P24</f>
        <v>-1453.8633580000023</v>
      </c>
      <c r="S24" s="107"/>
      <c r="T24" s="108">
        <f>N24/P24*100-100</f>
        <v>-10.004770119221121</v>
      </c>
      <c r="V24" s="110"/>
      <c r="W24" s="110"/>
    </row>
    <row r="25" spans="1:23" ht="30" customHeight="1" x14ac:dyDescent="0.3">
      <c r="A25" s="222" t="s">
        <v>669</v>
      </c>
      <c r="B25" s="222"/>
      <c r="C25" s="222"/>
      <c r="D25" s="222"/>
      <c r="E25" s="163"/>
      <c r="F25" s="97">
        <v>4818.8347149999991</v>
      </c>
      <c r="G25" s="97"/>
      <c r="H25" s="97">
        <v>5640.936037999998</v>
      </c>
      <c r="I25" s="97"/>
      <c r="J25" s="98">
        <f>F25-H25</f>
        <v>-822.10132299999896</v>
      </c>
      <c r="K25" s="105"/>
      <c r="L25" s="99">
        <f>F25/H25*100-100</f>
        <v>-14.573845855757583</v>
      </c>
      <c r="M25" s="100"/>
      <c r="N25" s="97">
        <v>13804.964254999999</v>
      </c>
      <c r="O25" s="97"/>
      <c r="P25" s="97">
        <v>15466.342860999997</v>
      </c>
      <c r="Q25" s="97"/>
      <c r="R25" s="98">
        <f>N25-P25</f>
        <v>-1661.3786059999984</v>
      </c>
      <c r="S25" s="105"/>
      <c r="T25" s="99">
        <f>N25/P25*100-100</f>
        <v>-10.741896910803248</v>
      </c>
      <c r="V25" s="43"/>
      <c r="W25" s="43"/>
    </row>
    <row r="26" spans="1:23" ht="30" customHeight="1" x14ac:dyDescent="0.3">
      <c r="A26" s="220" t="s">
        <v>670</v>
      </c>
      <c r="B26" s="220"/>
      <c r="C26" s="220"/>
      <c r="D26" s="220"/>
      <c r="E26" s="106"/>
      <c r="F26" s="106">
        <v>1613.8716579999998</v>
      </c>
      <c r="G26" s="106"/>
      <c r="H26" s="106">
        <v>1940.3272609999983</v>
      </c>
      <c r="I26" s="106"/>
      <c r="J26" s="107">
        <f>F26-H26</f>
        <v>-326.45560299999852</v>
      </c>
      <c r="K26" s="107"/>
      <c r="L26" s="108">
        <f>F26/H26*100-100</f>
        <v>-16.824770210760789</v>
      </c>
      <c r="M26" s="111"/>
      <c r="N26" s="106">
        <v>4811.1251139999986</v>
      </c>
      <c r="O26" s="106"/>
      <c r="P26" s="106">
        <v>5418.1485559999992</v>
      </c>
      <c r="Q26" s="62"/>
      <c r="R26" s="107">
        <f>N26-P26</f>
        <v>-607.02344200000061</v>
      </c>
      <c r="S26" s="107"/>
      <c r="T26" s="108">
        <f>N26/P26*100-100</f>
        <v>-11.203521566934327</v>
      </c>
      <c r="V26" s="43"/>
      <c r="W26" s="43"/>
    </row>
    <row r="27" spans="1:23" ht="30" customHeight="1" x14ac:dyDescent="0.3">
      <c r="A27" s="221" t="s">
        <v>671</v>
      </c>
      <c r="B27" s="221"/>
      <c r="C27" s="221"/>
      <c r="D27" s="221"/>
      <c r="E27" s="104"/>
      <c r="F27" s="97">
        <v>1355.6098449999995</v>
      </c>
      <c r="G27" s="97"/>
      <c r="H27" s="97">
        <v>1612.1969809999991</v>
      </c>
      <c r="I27" s="97"/>
      <c r="J27" s="98">
        <f>F27-H27</f>
        <v>-256.58713599999965</v>
      </c>
      <c r="K27" s="105"/>
      <c r="L27" s="99">
        <f>F27/H27*100-100</f>
        <v>-15.915371323970973</v>
      </c>
      <c r="M27" s="100"/>
      <c r="N27" s="97">
        <v>4083.9992859999984</v>
      </c>
      <c r="O27" s="97"/>
      <c r="P27" s="97">
        <v>4483.5074800000002</v>
      </c>
      <c r="Q27" s="97"/>
      <c r="R27" s="98">
        <f>N27-P27</f>
        <v>-399.50819400000182</v>
      </c>
      <c r="S27" s="105"/>
      <c r="T27" s="99">
        <f>N27/P27*100-100</f>
        <v>-8.9106173187426378</v>
      </c>
      <c r="V27" s="43"/>
      <c r="W27" s="43"/>
    </row>
    <row r="28" spans="1:23" ht="3" customHeight="1" x14ac:dyDescent="0.3">
      <c r="A28" s="112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V28" s="43"/>
      <c r="W28" s="43"/>
    </row>
    <row r="29" spans="1:23" ht="3.75" customHeight="1" x14ac:dyDescent="0.3">
      <c r="A29" s="113"/>
      <c r="V29" s="43"/>
      <c r="W29" s="43"/>
    </row>
    <row r="33" spans="1:16" x14ac:dyDescent="0.3">
      <c r="F33" s="65"/>
      <c r="H33" s="65"/>
      <c r="N33" s="65"/>
      <c r="P33" s="65"/>
    </row>
    <row r="34" spans="1:16" ht="30" customHeight="1" x14ac:dyDescent="0.3">
      <c r="A34" s="229" t="s">
        <v>628</v>
      </c>
      <c r="B34" s="229"/>
      <c r="C34" s="229"/>
      <c r="D34" s="229"/>
      <c r="E34" s="114"/>
      <c r="F34" s="230" t="s">
        <v>629</v>
      </c>
      <c r="G34" s="230"/>
      <c r="H34" s="230"/>
      <c r="I34" s="230"/>
      <c r="J34" s="230"/>
      <c r="K34" s="230"/>
      <c r="L34" s="230"/>
      <c r="N34" s="65"/>
      <c r="P34" s="65"/>
    </row>
    <row r="35" spans="1:16" ht="30" customHeight="1" x14ac:dyDescent="0.3">
      <c r="A35" s="231" t="s">
        <v>630</v>
      </c>
      <c r="B35" s="231"/>
      <c r="C35" s="231"/>
      <c r="D35" s="231"/>
      <c r="E35" s="114"/>
      <c r="F35" s="228" t="s">
        <v>631</v>
      </c>
      <c r="G35" s="228"/>
      <c r="H35" s="228"/>
      <c r="I35" s="228"/>
      <c r="J35" s="228"/>
      <c r="K35" s="228"/>
      <c r="L35" s="228"/>
    </row>
    <row r="36" spans="1:16" ht="30" customHeight="1" x14ac:dyDescent="0.3">
      <c r="A36" s="229" t="s">
        <v>632</v>
      </c>
      <c r="B36" s="229"/>
      <c r="C36" s="229"/>
      <c r="D36" s="229"/>
      <c r="E36" s="114"/>
      <c r="F36" s="230" t="s">
        <v>631</v>
      </c>
      <c r="G36" s="230"/>
      <c r="H36" s="230"/>
      <c r="I36" s="230"/>
      <c r="J36" s="230"/>
      <c r="K36" s="230"/>
      <c r="L36" s="230"/>
    </row>
    <row r="37" spans="1:16" ht="30" customHeight="1" x14ac:dyDescent="0.3">
      <c r="A37" s="227" t="s">
        <v>633</v>
      </c>
      <c r="B37" s="227"/>
      <c r="C37" s="227"/>
      <c r="D37" s="227"/>
      <c r="E37" s="114"/>
      <c r="F37" s="228" t="s">
        <v>629</v>
      </c>
      <c r="G37" s="228"/>
      <c r="H37" s="228"/>
      <c r="I37" s="228"/>
      <c r="J37" s="228"/>
      <c r="K37" s="228"/>
      <c r="L37" s="228"/>
    </row>
    <row r="38" spans="1:16" x14ac:dyDescent="0.3">
      <c r="F38" s="65"/>
      <c r="H38" s="65"/>
      <c r="N38" s="65"/>
      <c r="P38" s="65"/>
    </row>
    <row r="39" spans="1:16" x14ac:dyDescent="0.3">
      <c r="B39" s="62"/>
      <c r="C39" s="62"/>
      <c r="D39" s="103"/>
    </row>
  </sheetData>
  <mergeCells count="21">
    <mergeCell ref="A37:D37"/>
    <mergeCell ref="F37:L37"/>
    <mergeCell ref="A34:D34"/>
    <mergeCell ref="F34:L34"/>
    <mergeCell ref="A35:D35"/>
    <mergeCell ref="F35:L35"/>
    <mergeCell ref="A36:D36"/>
    <mergeCell ref="F36:L36"/>
    <mergeCell ref="A1:T1"/>
    <mergeCell ref="A2:T2"/>
    <mergeCell ref="A5:D9"/>
    <mergeCell ref="F5:L5"/>
    <mergeCell ref="N5:T5"/>
    <mergeCell ref="F7:J7"/>
    <mergeCell ref="N7:R7"/>
    <mergeCell ref="A27:D27"/>
    <mergeCell ref="A11:D11"/>
    <mergeCell ref="A23:D23"/>
    <mergeCell ref="A24:D24"/>
    <mergeCell ref="A25:D25"/>
    <mergeCell ref="A26:D2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W73"/>
  <sheetViews>
    <sheetView showGridLines="0" topLeftCell="A2" zoomScale="90" zoomScaleNormal="90" workbookViewId="0">
      <selection activeCell="A2" sqref="A2:W2"/>
    </sheetView>
  </sheetViews>
  <sheetFormatPr defaultColWidth="9.109375" defaultRowHeight="13.8" x14ac:dyDescent="0.3"/>
  <cols>
    <col min="1" max="1" width="5" style="7" customWidth="1"/>
    <col min="2" max="2" width="7.6640625" style="7" customWidth="1"/>
    <col min="3" max="21" width="9" style="7" customWidth="1"/>
    <col min="22" max="22" width="5" style="7" customWidth="1"/>
    <col min="23" max="16384" width="9.109375" style="7"/>
  </cols>
  <sheetData>
    <row r="1" spans="1:23" ht="2.25" hidden="1" customHeight="1" x14ac:dyDescent="0.3"/>
    <row r="2" spans="1:23" ht="21" customHeight="1" x14ac:dyDescent="0.3">
      <c r="A2" s="203" t="s">
        <v>350</v>
      </c>
      <c r="B2" s="203"/>
      <c r="C2" s="203"/>
      <c r="D2" s="203"/>
      <c r="E2" s="203"/>
      <c r="F2" s="203"/>
      <c r="G2" s="203"/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W2" s="203"/>
    </row>
    <row r="3" spans="1:23" ht="18" customHeight="1" thickBot="1" x14ac:dyDescent="0.35">
      <c r="A3" s="241" t="s">
        <v>569</v>
      </c>
      <c r="B3" s="241"/>
      <c r="C3" s="241"/>
      <c r="D3" s="241"/>
      <c r="E3" s="241"/>
      <c r="F3" s="241"/>
      <c r="G3" s="241"/>
      <c r="H3" s="241"/>
      <c r="I3" s="241"/>
      <c r="J3" s="241"/>
      <c r="K3" s="241"/>
      <c r="L3" s="241"/>
      <c r="M3" s="241"/>
      <c r="N3" s="241"/>
      <c r="O3" s="241"/>
      <c r="P3" s="241"/>
      <c r="Q3" s="241"/>
      <c r="R3" s="241"/>
      <c r="S3" s="241"/>
      <c r="T3" s="241"/>
      <c r="U3" s="241"/>
      <c r="V3" s="241"/>
      <c r="W3" s="241"/>
    </row>
    <row r="4" spans="1:23" s="79" customFormat="1" ht="11.25" customHeight="1" thickBot="1" x14ac:dyDescent="0.3">
      <c r="A4" s="242" t="s">
        <v>162</v>
      </c>
      <c r="B4" s="242" t="s">
        <v>163</v>
      </c>
      <c r="C4" s="208" t="s">
        <v>712</v>
      </c>
      <c r="D4" s="209"/>
      <c r="E4" s="209"/>
      <c r="F4" s="209"/>
      <c r="G4" s="209"/>
      <c r="H4" s="209"/>
      <c r="I4" s="209"/>
      <c r="J4" s="209"/>
      <c r="K4" s="209"/>
      <c r="L4" s="209"/>
      <c r="M4" s="209"/>
      <c r="N4" s="209"/>
      <c r="O4" s="209"/>
      <c r="P4" s="209"/>
      <c r="Q4" s="209"/>
      <c r="R4" s="209"/>
      <c r="S4" s="209"/>
      <c r="T4" s="209"/>
      <c r="U4" s="210"/>
      <c r="V4" s="242" t="s">
        <v>532</v>
      </c>
      <c r="W4" s="242" t="s">
        <v>519</v>
      </c>
    </row>
    <row r="5" spans="1:23" s="79" customFormat="1" ht="21" customHeight="1" thickBot="1" x14ac:dyDescent="0.3">
      <c r="A5" s="243"/>
      <c r="B5" s="243"/>
      <c r="C5" s="171">
        <v>111</v>
      </c>
      <c r="D5" s="171">
        <v>112</v>
      </c>
      <c r="E5" s="171">
        <v>121</v>
      </c>
      <c r="F5" s="171">
        <v>122</v>
      </c>
      <c r="G5" s="171">
        <v>21</v>
      </c>
      <c r="H5" s="171">
        <v>22</v>
      </c>
      <c r="I5" s="171">
        <v>31</v>
      </c>
      <c r="J5" s="171">
        <v>321</v>
      </c>
      <c r="K5" s="171">
        <v>322</v>
      </c>
      <c r="L5" s="171">
        <v>41</v>
      </c>
      <c r="M5" s="171">
        <v>42</v>
      </c>
      <c r="N5" s="171">
        <v>51</v>
      </c>
      <c r="O5" s="171">
        <v>521</v>
      </c>
      <c r="P5" s="171">
        <v>522</v>
      </c>
      <c r="Q5" s="171">
        <v>53</v>
      </c>
      <c r="R5" s="171">
        <v>61</v>
      </c>
      <c r="S5" s="171">
        <v>62</v>
      </c>
      <c r="T5" s="171">
        <v>63</v>
      </c>
      <c r="U5" s="171">
        <v>7</v>
      </c>
      <c r="V5" s="243"/>
      <c r="W5" s="243"/>
    </row>
    <row r="6" spans="1:23" s="79" customFormat="1" ht="9" customHeight="1" x14ac:dyDescent="0.25">
      <c r="A6" s="166">
        <v>2025</v>
      </c>
      <c r="B6" s="79" t="s">
        <v>338</v>
      </c>
      <c r="C6" s="172">
        <v>101.09677700000002</v>
      </c>
      <c r="D6" s="172">
        <v>317.62399300000004</v>
      </c>
      <c r="E6" s="172">
        <v>78.60490799999998</v>
      </c>
      <c r="F6" s="172">
        <v>648.38305500000013</v>
      </c>
      <c r="G6" s="172">
        <v>218.918834</v>
      </c>
      <c r="H6" s="172">
        <v>2555.9393169999989</v>
      </c>
      <c r="I6" s="172">
        <v>384.78803200000004</v>
      </c>
      <c r="J6" s="172">
        <v>21.0947</v>
      </c>
      <c r="K6" s="172">
        <v>352.28513400000003</v>
      </c>
      <c r="L6" s="172">
        <v>809.29543199999944</v>
      </c>
      <c r="M6" s="172">
        <v>647.36511199999961</v>
      </c>
      <c r="N6" s="172">
        <v>529.61155600000006</v>
      </c>
      <c r="O6" s="172">
        <v>152.997052</v>
      </c>
      <c r="P6" s="172">
        <v>25.501017999999998</v>
      </c>
      <c r="Q6" s="172">
        <v>584.80442400000004</v>
      </c>
      <c r="R6" s="172">
        <v>229.93238600000001</v>
      </c>
      <c r="S6" s="172">
        <v>541.85712000000001</v>
      </c>
      <c r="T6" s="172">
        <v>582.43213999999989</v>
      </c>
      <c r="U6" s="172">
        <v>0.28420000000000001</v>
      </c>
      <c r="V6" s="166">
        <v>2025</v>
      </c>
      <c r="W6" s="79" t="s">
        <v>535</v>
      </c>
    </row>
    <row r="7" spans="1:23" s="79" customFormat="1" ht="9" customHeight="1" x14ac:dyDescent="0.25">
      <c r="A7" s="167"/>
      <c r="B7" s="79" t="s">
        <v>339</v>
      </c>
      <c r="C7" s="172">
        <v>92.591789000000006</v>
      </c>
      <c r="D7" s="172">
        <v>293.73952799999995</v>
      </c>
      <c r="E7" s="172">
        <v>65.322823999999997</v>
      </c>
      <c r="F7" s="172">
        <v>652.20256000000006</v>
      </c>
      <c r="G7" s="172">
        <v>253.58160699999996</v>
      </c>
      <c r="H7" s="172">
        <v>2544.4934830000007</v>
      </c>
      <c r="I7" s="172">
        <v>514.86897299999998</v>
      </c>
      <c r="J7" s="172">
        <v>24.519073000000002</v>
      </c>
      <c r="K7" s="172">
        <v>452.91619500000002</v>
      </c>
      <c r="L7" s="172">
        <v>860.47014600000011</v>
      </c>
      <c r="M7" s="172">
        <v>669.55195099999992</v>
      </c>
      <c r="N7" s="172">
        <v>734.38064699999995</v>
      </c>
      <c r="O7" s="172">
        <v>191.06816699999999</v>
      </c>
      <c r="P7" s="172">
        <v>25.302788000000003</v>
      </c>
      <c r="Q7" s="172">
        <v>599.44480899999996</v>
      </c>
      <c r="R7" s="172">
        <v>230.43372699999998</v>
      </c>
      <c r="S7" s="172">
        <v>502.55338500000016</v>
      </c>
      <c r="T7" s="172">
        <v>600.39432899999997</v>
      </c>
      <c r="U7" s="172">
        <v>1.9627910000000002</v>
      </c>
      <c r="V7" s="167"/>
      <c r="W7" s="79" t="s">
        <v>536</v>
      </c>
    </row>
    <row r="8" spans="1:23" s="79" customFormat="1" ht="9" customHeight="1" x14ac:dyDescent="0.25">
      <c r="A8" s="167"/>
      <c r="B8" s="79" t="s">
        <v>340</v>
      </c>
      <c r="C8" s="172">
        <v>150.56911400000001</v>
      </c>
      <c r="D8" s="172">
        <v>329.100281</v>
      </c>
      <c r="E8" s="172">
        <v>99.156402000000014</v>
      </c>
      <c r="F8" s="172">
        <v>686.74679099999992</v>
      </c>
      <c r="G8" s="172">
        <v>233.07044300000007</v>
      </c>
      <c r="H8" s="172">
        <v>2311.3990790000007</v>
      </c>
      <c r="I8" s="172">
        <v>509.00314399999996</v>
      </c>
      <c r="J8" s="172">
        <v>7.1272390000000003</v>
      </c>
      <c r="K8" s="172">
        <v>337.08749199999994</v>
      </c>
      <c r="L8" s="172">
        <v>892.82388900000001</v>
      </c>
      <c r="M8" s="172">
        <v>701.24313999999958</v>
      </c>
      <c r="N8" s="172">
        <v>794.57630600000005</v>
      </c>
      <c r="O8" s="172">
        <v>163.44924499999999</v>
      </c>
      <c r="P8" s="172">
        <v>29.906141000000002</v>
      </c>
      <c r="Q8" s="172">
        <v>649.20449800000006</v>
      </c>
      <c r="R8" s="172">
        <v>229.915435</v>
      </c>
      <c r="S8" s="172">
        <v>506.96744900000016</v>
      </c>
      <c r="T8" s="172">
        <v>657.25834100000009</v>
      </c>
      <c r="U8" s="172">
        <v>0.55301600000000006</v>
      </c>
      <c r="V8" s="167"/>
      <c r="W8" s="79" t="s">
        <v>537</v>
      </c>
    </row>
    <row r="9" spans="1:23" s="79" customFormat="1" ht="9" customHeight="1" x14ac:dyDescent="0.25">
      <c r="A9" s="167"/>
      <c r="B9" s="79" t="s">
        <v>341</v>
      </c>
      <c r="C9" s="172">
        <v>135.03771899999998</v>
      </c>
      <c r="D9" s="172">
        <v>383.56793500000003</v>
      </c>
      <c r="E9" s="172">
        <v>58.521771000000001</v>
      </c>
      <c r="F9" s="172">
        <v>720.86522300000001</v>
      </c>
      <c r="G9" s="172">
        <v>242.605457</v>
      </c>
      <c r="H9" s="172">
        <v>2842.7070969999986</v>
      </c>
      <c r="I9" s="172">
        <v>535.49101199999996</v>
      </c>
      <c r="J9" s="172">
        <v>19.675234</v>
      </c>
      <c r="K9" s="172">
        <v>247.24191300000007</v>
      </c>
      <c r="L9" s="172">
        <v>820.24706400000002</v>
      </c>
      <c r="M9" s="172">
        <v>658.10061699999983</v>
      </c>
      <c r="N9" s="172">
        <v>692.04760299999998</v>
      </c>
      <c r="O9" s="172">
        <v>141.31456400000002</v>
      </c>
      <c r="P9" s="172">
        <v>44.300663999999998</v>
      </c>
      <c r="Q9" s="172">
        <v>559.05584799999997</v>
      </c>
      <c r="R9" s="172">
        <v>227.15791700000003</v>
      </c>
      <c r="S9" s="172">
        <v>486.79106100000035</v>
      </c>
      <c r="T9" s="172">
        <v>624.19662700000003</v>
      </c>
      <c r="U9" s="172">
        <v>0.74924599999999986</v>
      </c>
      <c r="V9" s="167"/>
      <c r="W9" s="79" t="s">
        <v>538</v>
      </c>
    </row>
    <row r="10" spans="1:23" s="79" customFormat="1" ht="9" customHeight="1" x14ac:dyDescent="0.25">
      <c r="A10" s="167"/>
      <c r="B10" s="79" t="s">
        <v>342</v>
      </c>
      <c r="C10" s="172">
        <v>180.27565200000006</v>
      </c>
      <c r="D10" s="172">
        <v>410.01764699999995</v>
      </c>
      <c r="E10" s="172">
        <v>87.551916000000006</v>
      </c>
      <c r="F10" s="172">
        <v>768.89505900000006</v>
      </c>
      <c r="G10" s="172">
        <v>266.30033899999995</v>
      </c>
      <c r="H10" s="172">
        <v>3169.956405999998</v>
      </c>
      <c r="I10" s="172">
        <v>354.80781200000001</v>
      </c>
      <c r="J10" s="172">
        <v>28.054305999999997</v>
      </c>
      <c r="K10" s="172">
        <v>361.21250099999997</v>
      </c>
      <c r="L10" s="172">
        <v>921.9585050000004</v>
      </c>
      <c r="M10" s="172">
        <v>689.72144000000014</v>
      </c>
      <c r="N10" s="172">
        <v>729.32116899999994</v>
      </c>
      <c r="O10" s="172">
        <v>184.68466100000001</v>
      </c>
      <c r="P10" s="172">
        <v>47.809126000000006</v>
      </c>
      <c r="Q10" s="172">
        <v>687.55566500000009</v>
      </c>
      <c r="R10" s="172">
        <v>247.97932300000002</v>
      </c>
      <c r="S10" s="172">
        <v>507.77068299999991</v>
      </c>
      <c r="T10" s="172">
        <v>640.33287800000005</v>
      </c>
      <c r="U10" s="172">
        <v>5.17401</v>
      </c>
      <c r="V10" s="167"/>
      <c r="W10" s="79" t="s">
        <v>539</v>
      </c>
    </row>
    <row r="11" spans="1:23" s="79" customFormat="1" ht="9" customHeight="1" x14ac:dyDescent="0.25">
      <c r="A11" s="167"/>
      <c r="B11" s="79" t="s">
        <v>343</v>
      </c>
      <c r="C11" s="172">
        <v>132.47190399999999</v>
      </c>
      <c r="D11" s="172">
        <v>381.19601399999999</v>
      </c>
      <c r="E11" s="172">
        <v>75.883527000000001</v>
      </c>
      <c r="F11" s="172">
        <v>724.23197300000004</v>
      </c>
      <c r="G11" s="172">
        <v>245.90545599999996</v>
      </c>
      <c r="H11" s="172">
        <v>2239.1861309999986</v>
      </c>
      <c r="I11" s="172">
        <v>397.53743800000001</v>
      </c>
      <c r="J11" s="172">
        <v>17.835511</v>
      </c>
      <c r="K11" s="172">
        <v>401.42734699999994</v>
      </c>
      <c r="L11" s="172">
        <v>900.72716900000046</v>
      </c>
      <c r="M11" s="172">
        <v>634.98142399999961</v>
      </c>
      <c r="N11" s="172">
        <v>692.26178099999993</v>
      </c>
      <c r="O11" s="172">
        <v>118.715378</v>
      </c>
      <c r="P11" s="172">
        <v>35.301430000000003</v>
      </c>
      <c r="Q11" s="172">
        <v>609.98426900000004</v>
      </c>
      <c r="R11" s="172">
        <v>252.44430100000005</v>
      </c>
      <c r="S11" s="172">
        <v>486.13910799999996</v>
      </c>
      <c r="T11" s="172">
        <v>603.84372500000006</v>
      </c>
      <c r="U11" s="172">
        <v>2.1862780000000002</v>
      </c>
      <c r="V11" s="167"/>
      <c r="W11" s="79" t="s">
        <v>540</v>
      </c>
    </row>
    <row r="12" spans="1:23" s="79" customFormat="1" ht="9" customHeight="1" x14ac:dyDescent="0.25">
      <c r="A12" s="167"/>
      <c r="B12" s="79" t="s">
        <v>344</v>
      </c>
      <c r="C12" s="172">
        <v>152.49977899999999</v>
      </c>
      <c r="D12" s="172">
        <v>379.10808900000001</v>
      </c>
      <c r="E12" s="172">
        <v>73.738295000000008</v>
      </c>
      <c r="F12" s="172">
        <v>831.19593299999997</v>
      </c>
      <c r="G12" s="172">
        <v>201.87205299999999</v>
      </c>
      <c r="H12" s="172">
        <v>3061.789907999997</v>
      </c>
      <c r="I12" s="172">
        <v>452.18556599999999</v>
      </c>
      <c r="J12" s="172">
        <v>15.171891</v>
      </c>
      <c r="K12" s="172">
        <v>378.39473199999998</v>
      </c>
      <c r="L12" s="172">
        <v>979.57601000000022</v>
      </c>
      <c r="M12" s="172">
        <v>653.27794600000084</v>
      </c>
      <c r="N12" s="172">
        <v>712.02323699999999</v>
      </c>
      <c r="O12" s="172">
        <v>292.30113800000004</v>
      </c>
      <c r="P12" s="172">
        <v>40.464504000000005</v>
      </c>
      <c r="Q12" s="172">
        <v>580.70818899999995</v>
      </c>
      <c r="R12" s="172">
        <v>267.45005099999997</v>
      </c>
      <c r="S12" s="172">
        <v>589.71776499999987</v>
      </c>
      <c r="T12" s="172">
        <v>702.85097900000005</v>
      </c>
      <c r="U12" s="172">
        <v>1.6291880000000001</v>
      </c>
      <c r="V12" s="167"/>
      <c r="W12" s="79" t="s">
        <v>541</v>
      </c>
    </row>
    <row r="13" spans="1:23" s="79" customFormat="1" ht="9" customHeight="1" x14ac:dyDescent="0.25">
      <c r="A13" s="167"/>
      <c r="B13" s="79" t="s">
        <v>345</v>
      </c>
      <c r="C13" s="172">
        <v>136.68694300000001</v>
      </c>
      <c r="D13" s="172">
        <v>335.07620499999996</v>
      </c>
      <c r="E13" s="172">
        <v>54.399870999999997</v>
      </c>
      <c r="F13" s="172">
        <v>748.46235999999999</v>
      </c>
      <c r="G13" s="172">
        <v>189.43378999999999</v>
      </c>
      <c r="H13" s="172">
        <v>2111.3191569999999</v>
      </c>
      <c r="I13" s="172">
        <v>344.03272800000002</v>
      </c>
      <c r="J13" s="172">
        <v>35.414003000000001</v>
      </c>
      <c r="K13" s="172">
        <v>429.79417999999998</v>
      </c>
      <c r="L13" s="172">
        <v>752.51011300000005</v>
      </c>
      <c r="M13" s="172">
        <v>494.17196499999955</v>
      </c>
      <c r="N13" s="172">
        <v>526.87714799999992</v>
      </c>
      <c r="O13" s="172">
        <v>173.19208600000002</v>
      </c>
      <c r="P13" s="172">
        <v>35.524468999999996</v>
      </c>
      <c r="Q13" s="172">
        <v>454.87417900000008</v>
      </c>
      <c r="R13" s="172">
        <v>212.22195100000002</v>
      </c>
      <c r="S13" s="172">
        <v>516.51546300000041</v>
      </c>
      <c r="T13" s="172">
        <v>549.68289099999993</v>
      </c>
      <c r="U13" s="172">
        <v>0.49899899999999997</v>
      </c>
      <c r="V13" s="167"/>
      <c r="W13" s="79" t="s">
        <v>542</v>
      </c>
    </row>
    <row r="14" spans="1:23" s="79" customFormat="1" ht="9" customHeight="1" x14ac:dyDescent="0.25">
      <c r="A14" s="167"/>
      <c r="B14" s="79" t="s">
        <v>346</v>
      </c>
      <c r="C14" s="172">
        <v>122.312203</v>
      </c>
      <c r="D14" s="172">
        <v>384.78959800000001</v>
      </c>
      <c r="E14" s="172">
        <v>73.831917000000004</v>
      </c>
      <c r="F14" s="172">
        <v>776.84333400000003</v>
      </c>
      <c r="G14" s="172">
        <v>225.06195700000001</v>
      </c>
      <c r="H14" s="172">
        <v>2619.5884499999975</v>
      </c>
      <c r="I14" s="172">
        <v>543.59485800000004</v>
      </c>
      <c r="J14" s="172">
        <v>21.453130000000002</v>
      </c>
      <c r="K14" s="172">
        <v>410.19970699999999</v>
      </c>
      <c r="L14" s="172">
        <v>999.59148799999969</v>
      </c>
      <c r="M14" s="172">
        <v>663.18182599999966</v>
      </c>
      <c r="N14" s="172">
        <v>680.521073</v>
      </c>
      <c r="O14" s="172">
        <v>247.56950499999999</v>
      </c>
      <c r="P14" s="172">
        <v>33.527558999999997</v>
      </c>
      <c r="Q14" s="172">
        <v>662.56991200000004</v>
      </c>
      <c r="R14" s="172">
        <v>257.68661800000001</v>
      </c>
      <c r="S14" s="172">
        <v>596.44495800000027</v>
      </c>
      <c r="T14" s="172">
        <v>670.59127899999987</v>
      </c>
      <c r="U14" s="172">
        <v>0.69253799999999988</v>
      </c>
      <c r="V14" s="167"/>
      <c r="W14" s="79" t="s">
        <v>543</v>
      </c>
    </row>
    <row r="15" spans="1:23" s="79" customFormat="1" ht="9" customHeight="1" x14ac:dyDescent="0.25">
      <c r="A15" s="167"/>
      <c r="B15" s="79" t="s">
        <v>347</v>
      </c>
      <c r="C15" s="172">
        <v>113.27612500000002</v>
      </c>
      <c r="D15" s="172">
        <v>398.61070800000005</v>
      </c>
      <c r="E15" s="172">
        <v>76.143923000000001</v>
      </c>
      <c r="F15" s="172">
        <v>805.10069400000009</v>
      </c>
      <c r="G15" s="172">
        <v>232.54538899999997</v>
      </c>
      <c r="H15" s="172">
        <v>2573.9951099999976</v>
      </c>
      <c r="I15" s="172">
        <v>69.029895999999994</v>
      </c>
      <c r="J15" s="172">
        <v>33.704174000000002</v>
      </c>
      <c r="K15" s="172">
        <v>522.73617999999999</v>
      </c>
      <c r="L15" s="172">
        <v>1078.240129</v>
      </c>
      <c r="M15" s="172">
        <v>662.57433800000013</v>
      </c>
      <c r="N15" s="172">
        <v>643.95063900000002</v>
      </c>
      <c r="O15" s="172">
        <v>171.649914</v>
      </c>
      <c r="P15" s="172">
        <v>35.363462999999996</v>
      </c>
      <c r="Q15" s="172">
        <v>699.06531499999994</v>
      </c>
      <c r="R15" s="172">
        <v>308.15378399999997</v>
      </c>
      <c r="S15" s="172">
        <v>613.30968799999994</v>
      </c>
      <c r="T15" s="172">
        <v>661.07562499999995</v>
      </c>
      <c r="U15" s="172">
        <v>7.1192739999999999</v>
      </c>
      <c r="V15" s="167"/>
      <c r="W15" s="79" t="s">
        <v>544</v>
      </c>
    </row>
    <row r="16" spans="1:23" s="79" customFormat="1" ht="9" customHeight="1" x14ac:dyDescent="0.25">
      <c r="A16" s="167"/>
      <c r="B16" s="79" t="s">
        <v>348</v>
      </c>
      <c r="C16" s="172">
        <v>158.33079600000002</v>
      </c>
      <c r="D16" s="172">
        <v>346.50623699999994</v>
      </c>
      <c r="E16" s="172">
        <v>75.666982000000004</v>
      </c>
      <c r="F16" s="172">
        <v>681.12706000000003</v>
      </c>
      <c r="G16" s="172">
        <v>183.95448700000003</v>
      </c>
      <c r="H16" s="172">
        <v>2252.0366650000005</v>
      </c>
      <c r="I16" s="172">
        <v>64.283317000000011</v>
      </c>
      <c r="J16" s="172">
        <v>40.383673000000002</v>
      </c>
      <c r="K16" s="172">
        <v>470.21506300000004</v>
      </c>
      <c r="L16" s="172">
        <v>1005.7828970000003</v>
      </c>
      <c r="M16" s="172">
        <v>609.94960700000024</v>
      </c>
      <c r="N16" s="172">
        <v>627.44367299999999</v>
      </c>
      <c r="O16" s="172">
        <v>191.55736399999998</v>
      </c>
      <c r="P16" s="172">
        <v>26.054082000000001</v>
      </c>
      <c r="Q16" s="172">
        <v>610.15941799999996</v>
      </c>
      <c r="R16" s="172">
        <v>276.185518</v>
      </c>
      <c r="S16" s="172">
        <v>557.6716150000002</v>
      </c>
      <c r="T16" s="172">
        <v>575.9372790000001</v>
      </c>
      <c r="U16" s="172">
        <v>1.1080650000000001</v>
      </c>
      <c r="V16" s="167"/>
      <c r="W16" s="79" t="s">
        <v>545</v>
      </c>
    </row>
    <row r="17" spans="1:23" s="79" customFormat="1" ht="9" customHeight="1" x14ac:dyDescent="0.25">
      <c r="A17" s="167"/>
      <c r="B17" s="79" t="s">
        <v>349</v>
      </c>
      <c r="C17" s="172">
        <v>155.47785000000002</v>
      </c>
      <c r="D17" s="172">
        <v>333.93066999999996</v>
      </c>
      <c r="E17" s="172">
        <v>78.553698999999995</v>
      </c>
      <c r="F17" s="172">
        <v>707.12281800000005</v>
      </c>
      <c r="G17" s="172">
        <v>224.63571899999997</v>
      </c>
      <c r="H17" s="172">
        <v>2077.254308</v>
      </c>
      <c r="I17" s="172">
        <v>62.230148999999997</v>
      </c>
      <c r="J17" s="172">
        <v>23.004256999999999</v>
      </c>
      <c r="K17" s="172">
        <v>450.27911000000006</v>
      </c>
      <c r="L17" s="172">
        <v>1033.1415950000005</v>
      </c>
      <c r="M17" s="172">
        <v>640.52291300000024</v>
      </c>
      <c r="N17" s="172">
        <v>502.84490799999998</v>
      </c>
      <c r="O17" s="172">
        <v>197.15355700000001</v>
      </c>
      <c r="P17" s="172">
        <v>25.634697999999997</v>
      </c>
      <c r="Q17" s="172">
        <v>550.20880599999987</v>
      </c>
      <c r="R17" s="172">
        <v>256.26695000000001</v>
      </c>
      <c r="S17" s="172">
        <v>595.25069699999995</v>
      </c>
      <c r="T17" s="172">
        <v>618.77332299999989</v>
      </c>
      <c r="U17" s="172">
        <v>1.7132140000000002</v>
      </c>
      <c r="V17" s="167"/>
      <c r="W17" s="79" t="s">
        <v>546</v>
      </c>
    </row>
    <row r="18" spans="1:23" s="79" customFormat="1" ht="9" customHeight="1" x14ac:dyDescent="0.25">
      <c r="A18" s="167"/>
      <c r="C18" s="172"/>
      <c r="D18" s="172"/>
      <c r="E18" s="172"/>
      <c r="F18" s="172"/>
      <c r="G18" s="172"/>
      <c r="H18" s="172"/>
      <c r="I18" s="172"/>
      <c r="J18" s="172"/>
      <c r="K18" s="172"/>
      <c r="L18" s="172"/>
      <c r="M18" s="172"/>
      <c r="N18" s="172"/>
      <c r="O18" s="172"/>
      <c r="P18" s="172"/>
      <c r="Q18" s="172"/>
      <c r="R18" s="172"/>
      <c r="S18" s="172"/>
      <c r="T18" s="172"/>
      <c r="U18" s="172"/>
      <c r="V18" s="167"/>
    </row>
    <row r="19" spans="1:23" s="79" customFormat="1" ht="9" customHeight="1" x14ac:dyDescent="0.25">
      <c r="A19" s="166">
        <v>2026</v>
      </c>
      <c r="B19" s="79" t="s">
        <v>338</v>
      </c>
      <c r="C19" s="172">
        <v>81.576730999999995</v>
      </c>
      <c r="D19" s="172">
        <v>318.40326099999993</v>
      </c>
      <c r="E19" s="172">
        <v>76.160381000000001</v>
      </c>
      <c r="F19" s="172">
        <v>667.99513200000024</v>
      </c>
      <c r="G19" s="172">
        <v>187.72565</v>
      </c>
      <c r="H19" s="172">
        <v>2286.9182099999971</v>
      </c>
      <c r="I19" s="172">
        <v>443.3593239999999</v>
      </c>
      <c r="J19" s="172">
        <v>22.953556000000003</v>
      </c>
      <c r="K19" s="172">
        <v>275.42740399999997</v>
      </c>
      <c r="L19" s="172">
        <v>858.26370400000008</v>
      </c>
      <c r="M19" s="172">
        <v>624.82674799999961</v>
      </c>
      <c r="N19" s="172">
        <v>614.32309900000007</v>
      </c>
      <c r="O19" s="172">
        <v>147.54085799999999</v>
      </c>
      <c r="P19" s="172">
        <v>23.356017999999999</v>
      </c>
      <c r="Q19" s="172">
        <v>608.17762599999992</v>
      </c>
      <c r="R19" s="172">
        <v>231.53215800000004</v>
      </c>
      <c r="S19" s="172">
        <v>520.82801199999983</v>
      </c>
      <c r="T19" s="172">
        <v>594.98476800000003</v>
      </c>
      <c r="U19" s="172">
        <v>0.74784099999999998</v>
      </c>
      <c r="V19" s="166">
        <v>2026</v>
      </c>
      <c r="W19" s="79" t="s">
        <v>535</v>
      </c>
    </row>
    <row r="20" spans="1:23" s="79" customFormat="1" ht="9" customHeight="1" x14ac:dyDescent="0.25">
      <c r="A20" s="167"/>
      <c r="B20" s="79" t="s">
        <v>339</v>
      </c>
      <c r="C20" s="172">
        <v>129.82828000000001</v>
      </c>
      <c r="D20" s="172">
        <v>312.14381099999997</v>
      </c>
      <c r="E20" s="172">
        <v>71.828042000000011</v>
      </c>
      <c r="F20" s="172">
        <v>638.44331999999997</v>
      </c>
      <c r="G20" s="172">
        <v>235.1164599999999</v>
      </c>
      <c r="H20" s="172">
        <v>2209.5235879999991</v>
      </c>
      <c r="I20" s="172">
        <v>321.75698</v>
      </c>
      <c r="J20" s="172">
        <v>17.965643</v>
      </c>
      <c r="K20" s="172">
        <v>319.05412800000005</v>
      </c>
      <c r="L20" s="172">
        <v>907.3538940000002</v>
      </c>
      <c r="M20" s="172">
        <v>658.88118799999972</v>
      </c>
      <c r="N20" s="172">
        <v>634.25052300000004</v>
      </c>
      <c r="O20" s="172">
        <v>273.59400600000004</v>
      </c>
      <c r="P20" s="172">
        <v>23.285143999999999</v>
      </c>
      <c r="Q20" s="172">
        <v>688.89726499999983</v>
      </c>
      <c r="R20" s="172">
        <v>236.24293600000001</v>
      </c>
      <c r="S20" s="172">
        <v>484.96728700000006</v>
      </c>
      <c r="T20" s="172">
        <v>556.02604200000007</v>
      </c>
      <c r="U20" s="172">
        <v>0.86292499999999994</v>
      </c>
      <c r="V20" s="167"/>
      <c r="W20" s="79" t="s">
        <v>536</v>
      </c>
    </row>
    <row r="21" spans="1:23" s="79" customFormat="1" ht="9" customHeight="1" x14ac:dyDescent="0.25">
      <c r="A21" s="167"/>
      <c r="B21" s="79" t="s">
        <v>340</v>
      </c>
      <c r="C21" s="172"/>
      <c r="D21" s="172"/>
      <c r="E21" s="172"/>
      <c r="F21" s="172"/>
      <c r="G21" s="172"/>
      <c r="H21" s="172"/>
      <c r="I21" s="172"/>
      <c r="J21" s="172"/>
      <c r="K21" s="172"/>
      <c r="L21" s="172"/>
      <c r="M21" s="172"/>
      <c r="N21" s="172"/>
      <c r="O21" s="172"/>
      <c r="P21" s="172"/>
      <c r="Q21" s="172"/>
      <c r="R21" s="172"/>
      <c r="S21" s="172"/>
      <c r="T21" s="172"/>
      <c r="U21" s="172"/>
      <c r="V21" s="167"/>
      <c r="W21" s="79" t="s">
        <v>537</v>
      </c>
    </row>
    <row r="22" spans="1:23" s="79" customFormat="1" ht="9" customHeight="1" x14ac:dyDescent="0.25">
      <c r="A22" s="167"/>
      <c r="B22" s="79" t="s">
        <v>341</v>
      </c>
      <c r="C22" s="172"/>
      <c r="D22" s="172"/>
      <c r="E22" s="172"/>
      <c r="F22" s="172"/>
      <c r="G22" s="172"/>
      <c r="H22" s="172"/>
      <c r="I22" s="172"/>
      <c r="J22" s="172"/>
      <c r="K22" s="172"/>
      <c r="L22" s="172"/>
      <c r="M22" s="172"/>
      <c r="N22" s="172"/>
      <c r="O22" s="172"/>
      <c r="P22" s="172"/>
      <c r="Q22" s="172"/>
      <c r="R22" s="172"/>
      <c r="S22" s="172"/>
      <c r="T22" s="172"/>
      <c r="U22" s="172"/>
      <c r="V22" s="167"/>
      <c r="W22" s="79" t="s">
        <v>538</v>
      </c>
    </row>
    <row r="23" spans="1:23" s="79" customFormat="1" ht="9" customHeight="1" x14ac:dyDescent="0.25">
      <c r="A23" s="167"/>
      <c r="B23" s="79" t="s">
        <v>342</v>
      </c>
      <c r="C23" s="172"/>
      <c r="D23" s="172"/>
      <c r="E23" s="172"/>
      <c r="F23" s="172"/>
      <c r="G23" s="172"/>
      <c r="H23" s="172"/>
      <c r="I23" s="172"/>
      <c r="J23" s="172"/>
      <c r="K23" s="172"/>
      <c r="L23" s="172"/>
      <c r="M23" s="172"/>
      <c r="N23" s="172"/>
      <c r="O23" s="172"/>
      <c r="P23" s="172"/>
      <c r="Q23" s="172"/>
      <c r="R23" s="172"/>
      <c r="S23" s="172"/>
      <c r="T23" s="172"/>
      <c r="U23" s="172"/>
      <c r="V23" s="167"/>
      <c r="W23" s="79" t="s">
        <v>539</v>
      </c>
    </row>
    <row r="24" spans="1:23" s="79" customFormat="1" ht="9" customHeight="1" x14ac:dyDescent="0.25">
      <c r="A24" s="167"/>
      <c r="B24" s="79" t="s">
        <v>343</v>
      </c>
      <c r="C24" s="172"/>
      <c r="D24" s="172"/>
      <c r="E24" s="172"/>
      <c r="F24" s="172"/>
      <c r="G24" s="172"/>
      <c r="H24" s="172"/>
      <c r="I24" s="172"/>
      <c r="J24" s="172"/>
      <c r="K24" s="172"/>
      <c r="L24" s="172"/>
      <c r="M24" s="172"/>
      <c r="N24" s="172"/>
      <c r="O24" s="172"/>
      <c r="P24" s="172"/>
      <c r="Q24" s="172"/>
      <c r="R24" s="172"/>
      <c r="S24" s="172"/>
      <c r="T24" s="172"/>
      <c r="U24" s="172"/>
      <c r="V24" s="167"/>
      <c r="W24" s="79" t="s">
        <v>540</v>
      </c>
    </row>
    <row r="25" spans="1:23" s="79" customFormat="1" ht="9" customHeight="1" x14ac:dyDescent="0.25">
      <c r="A25" s="167"/>
      <c r="B25" s="79" t="s">
        <v>344</v>
      </c>
      <c r="C25" s="172"/>
      <c r="D25" s="172"/>
      <c r="E25" s="172"/>
      <c r="F25" s="172"/>
      <c r="G25" s="172"/>
      <c r="H25" s="172"/>
      <c r="I25" s="172"/>
      <c r="J25" s="172"/>
      <c r="K25" s="172"/>
      <c r="L25" s="172"/>
      <c r="M25" s="172"/>
      <c r="N25" s="172"/>
      <c r="O25" s="172"/>
      <c r="P25" s="172"/>
      <c r="Q25" s="172"/>
      <c r="R25" s="172"/>
      <c r="S25" s="172"/>
      <c r="T25" s="172"/>
      <c r="U25" s="172"/>
      <c r="V25" s="167"/>
      <c r="W25" s="79" t="s">
        <v>541</v>
      </c>
    </row>
    <row r="26" spans="1:23" s="79" customFormat="1" ht="9" customHeight="1" x14ac:dyDescent="0.25">
      <c r="A26" s="167"/>
      <c r="B26" s="79" t="s">
        <v>345</v>
      </c>
      <c r="C26" s="172"/>
      <c r="D26" s="172"/>
      <c r="E26" s="172"/>
      <c r="F26" s="172"/>
      <c r="G26" s="172"/>
      <c r="H26" s="172"/>
      <c r="I26" s="172"/>
      <c r="J26" s="172"/>
      <c r="K26" s="172"/>
      <c r="L26" s="172"/>
      <c r="M26" s="172"/>
      <c r="N26" s="172"/>
      <c r="O26" s="172"/>
      <c r="P26" s="172"/>
      <c r="Q26" s="172"/>
      <c r="R26" s="172"/>
      <c r="S26" s="172"/>
      <c r="T26" s="172"/>
      <c r="U26" s="172"/>
      <c r="V26" s="167"/>
      <c r="W26" s="79" t="s">
        <v>542</v>
      </c>
    </row>
    <row r="27" spans="1:23" s="79" customFormat="1" ht="9" customHeight="1" x14ac:dyDescent="0.25">
      <c r="A27" s="167"/>
      <c r="B27" s="79" t="s">
        <v>346</v>
      </c>
      <c r="C27" s="172"/>
      <c r="D27" s="172"/>
      <c r="E27" s="172"/>
      <c r="F27" s="172"/>
      <c r="G27" s="172"/>
      <c r="H27" s="172"/>
      <c r="I27" s="172"/>
      <c r="J27" s="172"/>
      <c r="K27" s="172"/>
      <c r="L27" s="172"/>
      <c r="M27" s="172"/>
      <c r="N27" s="172"/>
      <c r="O27" s="172"/>
      <c r="P27" s="172"/>
      <c r="Q27" s="172"/>
      <c r="R27" s="172"/>
      <c r="S27" s="172"/>
      <c r="T27" s="172"/>
      <c r="U27" s="172"/>
      <c r="V27" s="167"/>
      <c r="W27" s="79" t="s">
        <v>543</v>
      </c>
    </row>
    <row r="28" spans="1:23" s="79" customFormat="1" ht="9" customHeight="1" x14ac:dyDescent="0.25">
      <c r="A28" s="167"/>
      <c r="B28" s="79" t="s">
        <v>347</v>
      </c>
      <c r="C28" s="172"/>
      <c r="D28" s="172"/>
      <c r="E28" s="172"/>
      <c r="F28" s="172"/>
      <c r="G28" s="172"/>
      <c r="H28" s="172"/>
      <c r="I28" s="172"/>
      <c r="J28" s="172"/>
      <c r="K28" s="172"/>
      <c r="L28" s="172"/>
      <c r="M28" s="172"/>
      <c r="N28" s="172"/>
      <c r="O28" s="172"/>
      <c r="P28" s="172"/>
      <c r="Q28" s="172"/>
      <c r="R28" s="172"/>
      <c r="S28" s="172"/>
      <c r="T28" s="172"/>
      <c r="U28" s="172"/>
      <c r="V28" s="167"/>
      <c r="W28" s="79" t="s">
        <v>544</v>
      </c>
    </row>
    <row r="29" spans="1:23" s="79" customFormat="1" ht="9" customHeight="1" x14ac:dyDescent="0.25">
      <c r="A29" s="167"/>
      <c r="B29" s="79" t="s">
        <v>348</v>
      </c>
      <c r="C29" s="172"/>
      <c r="D29" s="172"/>
      <c r="E29" s="172"/>
      <c r="F29" s="172"/>
      <c r="G29" s="172"/>
      <c r="H29" s="172"/>
      <c r="I29" s="172"/>
      <c r="J29" s="172"/>
      <c r="K29" s="172"/>
      <c r="L29" s="172"/>
      <c r="M29" s="172"/>
      <c r="N29" s="172"/>
      <c r="O29" s="172"/>
      <c r="P29" s="172"/>
      <c r="Q29" s="172"/>
      <c r="R29" s="172"/>
      <c r="S29" s="172"/>
      <c r="T29" s="172"/>
      <c r="U29" s="172"/>
      <c r="V29" s="167"/>
      <c r="W29" s="79" t="s">
        <v>545</v>
      </c>
    </row>
    <row r="30" spans="1:23" s="79" customFormat="1" ht="9" customHeight="1" x14ac:dyDescent="0.25">
      <c r="A30" s="167"/>
      <c r="B30" s="79" t="s">
        <v>349</v>
      </c>
      <c r="C30" s="172"/>
      <c r="D30" s="172"/>
      <c r="E30" s="172"/>
      <c r="F30" s="172"/>
      <c r="G30" s="172"/>
      <c r="H30" s="172"/>
      <c r="I30" s="172"/>
      <c r="J30" s="172"/>
      <c r="K30" s="172"/>
      <c r="L30" s="172"/>
      <c r="M30" s="172"/>
      <c r="N30" s="172"/>
      <c r="O30" s="172"/>
      <c r="P30" s="172"/>
      <c r="Q30" s="172"/>
      <c r="R30" s="172"/>
      <c r="S30" s="172"/>
      <c r="T30" s="172"/>
      <c r="U30" s="172"/>
      <c r="V30" s="167"/>
      <c r="W30" s="79" t="s">
        <v>546</v>
      </c>
    </row>
    <row r="31" spans="1:23" s="79" customFormat="1" ht="9" customHeight="1" thickBot="1" x14ac:dyDescent="0.3">
      <c r="A31" s="173"/>
      <c r="B31" s="174"/>
      <c r="C31" s="175"/>
      <c r="D31" s="175"/>
      <c r="E31" s="175"/>
      <c r="F31" s="175"/>
      <c r="G31" s="175"/>
      <c r="H31" s="175"/>
      <c r="I31" s="175"/>
      <c r="J31" s="175"/>
      <c r="K31" s="175"/>
      <c r="L31" s="175"/>
      <c r="M31" s="175"/>
      <c r="N31" s="175"/>
      <c r="O31" s="175"/>
      <c r="P31" s="175"/>
      <c r="Q31" s="175"/>
      <c r="R31" s="175"/>
      <c r="S31" s="175"/>
      <c r="T31" s="175"/>
      <c r="U31" s="175"/>
      <c r="V31" s="173"/>
      <c r="W31" s="174"/>
    </row>
    <row r="32" spans="1:23" s="79" customFormat="1" ht="9" customHeight="1" thickTop="1" x14ac:dyDescent="0.25">
      <c r="A32" s="167"/>
      <c r="C32" s="172"/>
      <c r="D32" s="172"/>
      <c r="E32" s="172"/>
      <c r="F32" s="172"/>
      <c r="G32" s="172"/>
      <c r="H32" s="172"/>
      <c r="I32" s="172"/>
      <c r="J32" s="172"/>
      <c r="K32" s="172"/>
      <c r="L32" s="172"/>
      <c r="M32" s="172"/>
      <c r="N32" s="172"/>
      <c r="O32" s="172"/>
      <c r="P32" s="172"/>
      <c r="Q32" s="172"/>
      <c r="R32" s="172"/>
      <c r="S32" s="172"/>
      <c r="T32" s="172"/>
      <c r="U32" s="172"/>
      <c r="V32" s="167"/>
    </row>
    <row r="33" spans="1:16" s="79" customFormat="1" ht="9" customHeight="1" thickBot="1" x14ac:dyDescent="0.3"/>
    <row r="34" spans="1:16" s="79" customFormat="1" ht="12.6" thickBot="1" x14ac:dyDescent="0.3">
      <c r="B34" s="176" t="s">
        <v>200</v>
      </c>
      <c r="C34" s="238" t="s">
        <v>4</v>
      </c>
      <c r="D34" s="239"/>
      <c r="E34" s="239"/>
      <c r="F34" s="239"/>
      <c r="G34" s="240"/>
      <c r="H34" s="177"/>
      <c r="I34" s="178"/>
      <c r="J34" s="179"/>
      <c r="K34" s="176" t="s">
        <v>570</v>
      </c>
      <c r="L34" s="238" t="s">
        <v>414</v>
      </c>
      <c r="M34" s="239"/>
      <c r="N34" s="239"/>
      <c r="O34" s="239"/>
      <c r="P34" s="240"/>
    </row>
    <row r="35" spans="1:16" s="79" customFormat="1" ht="9.75" customHeight="1" x14ac:dyDescent="0.25">
      <c r="B35" s="166">
        <v>1</v>
      </c>
      <c r="C35" s="180" t="s">
        <v>201</v>
      </c>
      <c r="I35" s="166"/>
      <c r="J35" s="181"/>
      <c r="K35" s="166">
        <v>1</v>
      </c>
      <c r="L35" s="180" t="s">
        <v>571</v>
      </c>
    </row>
    <row r="36" spans="1:16" s="79" customFormat="1" ht="9.75" customHeight="1" x14ac:dyDescent="0.25">
      <c r="A36" s="182"/>
      <c r="B36" s="167">
        <v>11</v>
      </c>
      <c r="C36" s="79" t="s">
        <v>203</v>
      </c>
      <c r="I36" s="167"/>
      <c r="J36" s="183"/>
      <c r="K36" s="167">
        <v>11</v>
      </c>
      <c r="L36" s="79" t="s">
        <v>572</v>
      </c>
    </row>
    <row r="37" spans="1:16" s="79" customFormat="1" ht="9.75" customHeight="1" x14ac:dyDescent="0.25">
      <c r="B37" s="167">
        <v>111</v>
      </c>
      <c r="C37" s="79" t="s">
        <v>204</v>
      </c>
      <c r="I37" s="167"/>
      <c r="J37" s="183"/>
      <c r="K37" s="167">
        <v>111</v>
      </c>
      <c r="L37" s="79" t="s">
        <v>573</v>
      </c>
    </row>
    <row r="38" spans="1:16" s="79" customFormat="1" ht="9.75" customHeight="1" x14ac:dyDescent="0.25">
      <c r="A38" s="182"/>
      <c r="B38" s="167">
        <v>112</v>
      </c>
      <c r="C38" s="79" t="s">
        <v>308</v>
      </c>
      <c r="I38" s="166"/>
      <c r="J38" s="181"/>
      <c r="K38" s="167">
        <v>112</v>
      </c>
      <c r="L38" s="79" t="s">
        <v>574</v>
      </c>
    </row>
    <row r="39" spans="1:16" s="79" customFormat="1" ht="9.75" customHeight="1" x14ac:dyDescent="0.25">
      <c r="B39" s="167">
        <v>12</v>
      </c>
      <c r="C39" s="183" t="s">
        <v>208</v>
      </c>
      <c r="I39" s="167"/>
      <c r="J39" s="183"/>
      <c r="K39" s="167">
        <v>12</v>
      </c>
      <c r="L39" s="183" t="s">
        <v>575</v>
      </c>
    </row>
    <row r="40" spans="1:16" s="79" customFormat="1" ht="9.75" customHeight="1" x14ac:dyDescent="0.25">
      <c r="B40" s="167">
        <v>121</v>
      </c>
      <c r="C40" s="79" t="s">
        <v>204</v>
      </c>
      <c r="I40" s="167"/>
      <c r="J40" s="183"/>
      <c r="K40" s="167">
        <v>121</v>
      </c>
      <c r="L40" s="79" t="s">
        <v>573</v>
      </c>
    </row>
    <row r="41" spans="1:16" s="79" customFormat="1" ht="9.75" customHeight="1" x14ac:dyDescent="0.25">
      <c r="B41" s="167">
        <v>122</v>
      </c>
      <c r="C41" s="79" t="s">
        <v>308</v>
      </c>
      <c r="I41" s="167"/>
      <c r="K41" s="167">
        <v>122</v>
      </c>
      <c r="L41" s="79" t="s">
        <v>574</v>
      </c>
    </row>
    <row r="42" spans="1:16" s="79" customFormat="1" ht="9.75" customHeight="1" x14ac:dyDescent="0.25">
      <c r="B42" s="166">
        <v>2</v>
      </c>
      <c r="C42" s="181" t="s">
        <v>309</v>
      </c>
      <c r="I42" s="167"/>
      <c r="K42" s="166">
        <v>2</v>
      </c>
      <c r="L42" s="181" t="s">
        <v>576</v>
      </c>
    </row>
    <row r="43" spans="1:16" s="79" customFormat="1" ht="9.75" customHeight="1" x14ac:dyDescent="0.25">
      <c r="B43" s="167">
        <v>21</v>
      </c>
      <c r="C43" s="79" t="s">
        <v>203</v>
      </c>
      <c r="I43" s="167"/>
      <c r="J43" s="183"/>
      <c r="K43" s="167">
        <v>21</v>
      </c>
      <c r="L43" s="79" t="s">
        <v>572</v>
      </c>
    </row>
    <row r="44" spans="1:16" s="79" customFormat="1" ht="9.75" customHeight="1" x14ac:dyDescent="0.25">
      <c r="B44" s="167">
        <v>22</v>
      </c>
      <c r="C44" s="183" t="s">
        <v>208</v>
      </c>
      <c r="I44" s="166"/>
      <c r="J44" s="181"/>
      <c r="K44" s="167">
        <v>22</v>
      </c>
      <c r="L44" s="183" t="s">
        <v>575</v>
      </c>
    </row>
    <row r="45" spans="1:16" s="79" customFormat="1" ht="9.75" customHeight="1" x14ac:dyDescent="0.25">
      <c r="B45" s="166">
        <v>3</v>
      </c>
      <c r="C45" s="181" t="s">
        <v>215</v>
      </c>
      <c r="I45" s="167"/>
      <c r="J45" s="183"/>
      <c r="K45" s="166">
        <v>3</v>
      </c>
      <c r="L45" s="181" t="s">
        <v>577</v>
      </c>
    </row>
    <row r="46" spans="1:16" s="79" customFormat="1" ht="9.75" customHeight="1" x14ac:dyDescent="0.25">
      <c r="B46" s="167">
        <v>31</v>
      </c>
      <c r="C46" s="79" t="s">
        <v>203</v>
      </c>
      <c r="I46" s="167"/>
      <c r="J46" s="183"/>
      <c r="K46" s="167">
        <v>31</v>
      </c>
      <c r="L46" s="79" t="s">
        <v>572</v>
      </c>
    </row>
    <row r="47" spans="1:16" s="79" customFormat="1" ht="9.75" customHeight="1" x14ac:dyDescent="0.25">
      <c r="B47" s="167">
        <v>32</v>
      </c>
      <c r="C47" s="183" t="s">
        <v>208</v>
      </c>
      <c r="I47" s="167"/>
      <c r="J47" s="183"/>
      <c r="K47" s="167">
        <v>32</v>
      </c>
      <c r="L47" s="183" t="s">
        <v>575</v>
      </c>
    </row>
    <row r="48" spans="1:16" s="79" customFormat="1" ht="9.75" customHeight="1" x14ac:dyDescent="0.25">
      <c r="B48" s="167">
        <v>321</v>
      </c>
      <c r="C48" s="79" t="s">
        <v>220</v>
      </c>
      <c r="I48" s="166"/>
      <c r="J48" s="181"/>
      <c r="K48" s="167">
        <v>321</v>
      </c>
      <c r="L48" s="79" t="s">
        <v>578</v>
      </c>
    </row>
    <row r="49" spans="2:12" s="79" customFormat="1" ht="9.75" customHeight="1" x14ac:dyDescent="0.25">
      <c r="B49" s="167">
        <v>322</v>
      </c>
      <c r="C49" s="79" t="s">
        <v>222</v>
      </c>
      <c r="K49" s="167">
        <v>322</v>
      </c>
      <c r="L49" s="79" t="s">
        <v>579</v>
      </c>
    </row>
    <row r="50" spans="2:12" s="79" customFormat="1" ht="9.75" customHeight="1" x14ac:dyDescent="0.25">
      <c r="B50" s="166">
        <v>4</v>
      </c>
      <c r="C50" s="181" t="s">
        <v>310</v>
      </c>
      <c r="K50" s="166">
        <v>4</v>
      </c>
      <c r="L50" s="181" t="s">
        <v>592</v>
      </c>
    </row>
    <row r="51" spans="2:12" s="79" customFormat="1" ht="9.75" customHeight="1" x14ac:dyDescent="0.25">
      <c r="B51" s="167">
        <v>41</v>
      </c>
      <c r="C51" s="183" t="s">
        <v>322</v>
      </c>
      <c r="K51" s="167">
        <v>41</v>
      </c>
      <c r="L51" s="183" t="s">
        <v>580</v>
      </c>
    </row>
    <row r="52" spans="2:12" s="79" customFormat="1" ht="9.75" customHeight="1" x14ac:dyDescent="0.25">
      <c r="B52" s="167">
        <v>42</v>
      </c>
      <c r="C52" s="183" t="s">
        <v>205</v>
      </c>
      <c r="K52" s="167">
        <v>42</v>
      </c>
      <c r="L52" s="183" t="s">
        <v>581</v>
      </c>
    </row>
    <row r="53" spans="2:12" s="79" customFormat="1" ht="9.75" customHeight="1" x14ac:dyDescent="0.25">
      <c r="B53" s="166">
        <v>5</v>
      </c>
      <c r="C53" s="181" t="s">
        <v>206</v>
      </c>
      <c r="K53" s="166">
        <v>5</v>
      </c>
      <c r="L53" s="181" t="s">
        <v>582</v>
      </c>
    </row>
    <row r="54" spans="2:12" s="79" customFormat="1" ht="9.75" customHeight="1" x14ac:dyDescent="0.25">
      <c r="B54" s="167">
        <v>51</v>
      </c>
      <c r="C54" s="183" t="s">
        <v>209</v>
      </c>
      <c r="K54" s="167">
        <v>51</v>
      </c>
      <c r="L54" s="183" t="s">
        <v>583</v>
      </c>
    </row>
    <row r="55" spans="2:12" s="79" customFormat="1" ht="9.75" customHeight="1" x14ac:dyDescent="0.25">
      <c r="B55" s="167">
        <v>52</v>
      </c>
      <c r="C55" s="183" t="s">
        <v>211</v>
      </c>
      <c r="K55" s="167">
        <v>52</v>
      </c>
      <c r="L55" s="183" t="s">
        <v>579</v>
      </c>
    </row>
    <row r="56" spans="2:12" s="79" customFormat="1" ht="9.75" customHeight="1" x14ac:dyDescent="0.25">
      <c r="B56" s="167">
        <v>521</v>
      </c>
      <c r="C56" s="79" t="s">
        <v>212</v>
      </c>
      <c r="K56" s="167">
        <v>521</v>
      </c>
      <c r="L56" s="79" t="s">
        <v>584</v>
      </c>
    </row>
    <row r="57" spans="2:12" s="79" customFormat="1" ht="9.75" customHeight="1" x14ac:dyDescent="0.25">
      <c r="B57" s="167">
        <v>522</v>
      </c>
      <c r="C57" s="79" t="s">
        <v>213</v>
      </c>
      <c r="K57" s="167">
        <v>522</v>
      </c>
      <c r="L57" s="79" t="s">
        <v>585</v>
      </c>
    </row>
    <row r="58" spans="2:12" s="79" customFormat="1" ht="9.75" customHeight="1" x14ac:dyDescent="0.25">
      <c r="B58" s="167">
        <v>53</v>
      </c>
      <c r="C58" s="183" t="s">
        <v>205</v>
      </c>
      <c r="K58" s="167">
        <v>53</v>
      </c>
      <c r="L58" s="183" t="s">
        <v>581</v>
      </c>
    </row>
    <row r="59" spans="2:12" s="79" customFormat="1" ht="9.75" customHeight="1" x14ac:dyDescent="0.25">
      <c r="B59" s="166">
        <v>6</v>
      </c>
      <c r="C59" s="181" t="s">
        <v>214</v>
      </c>
      <c r="K59" s="166">
        <v>6</v>
      </c>
      <c r="L59" s="181" t="s">
        <v>586</v>
      </c>
    </row>
    <row r="60" spans="2:12" s="79" customFormat="1" ht="9.75" customHeight="1" x14ac:dyDescent="0.25">
      <c r="B60" s="167">
        <v>61</v>
      </c>
      <c r="C60" s="183" t="s">
        <v>216</v>
      </c>
      <c r="K60" s="167">
        <v>61</v>
      </c>
      <c r="L60" s="183" t="s">
        <v>587</v>
      </c>
    </row>
    <row r="61" spans="2:12" s="79" customFormat="1" ht="9.75" customHeight="1" x14ac:dyDescent="0.25">
      <c r="B61" s="167">
        <v>62</v>
      </c>
      <c r="C61" s="183" t="s">
        <v>217</v>
      </c>
      <c r="K61" s="167">
        <v>62</v>
      </c>
      <c r="L61" s="183" t="s">
        <v>588</v>
      </c>
    </row>
    <row r="62" spans="2:12" s="79" customFormat="1" ht="9.75" customHeight="1" x14ac:dyDescent="0.25">
      <c r="B62" s="167">
        <v>63</v>
      </c>
      <c r="C62" s="183" t="s">
        <v>219</v>
      </c>
      <c r="K62" s="167">
        <v>63</v>
      </c>
      <c r="L62" s="183" t="s">
        <v>589</v>
      </c>
    </row>
    <row r="63" spans="2:12" s="79" customFormat="1" ht="9.75" customHeight="1" x14ac:dyDescent="0.25">
      <c r="B63" s="166">
        <v>7</v>
      </c>
      <c r="C63" s="181" t="s">
        <v>221</v>
      </c>
      <c r="K63" s="166">
        <v>7</v>
      </c>
      <c r="L63" s="181" t="s">
        <v>590</v>
      </c>
    </row>
    <row r="64" spans="2:12" s="79" customFormat="1" ht="9.75" customHeight="1" x14ac:dyDescent="0.25"/>
    <row r="65" spans="1:21" s="79" customFormat="1" ht="9.75" customHeight="1" x14ac:dyDescent="0.25">
      <c r="C65" s="79" t="s">
        <v>324</v>
      </c>
      <c r="L65" s="79" t="s">
        <v>591</v>
      </c>
    </row>
    <row r="66" spans="1:21" s="79" customFormat="1" ht="12.6" thickBot="1" x14ac:dyDescent="0.3"/>
    <row r="67" spans="1:21" s="79" customFormat="1" ht="12.6" thickBot="1" x14ac:dyDescent="0.3">
      <c r="C67" s="184"/>
      <c r="D67" s="185"/>
      <c r="E67" s="185"/>
      <c r="F67" s="185"/>
      <c r="G67" s="185"/>
      <c r="H67" s="185"/>
      <c r="I67" s="185"/>
      <c r="J67" s="185"/>
      <c r="K67" s="185"/>
      <c r="L67" s="185"/>
      <c r="M67" s="185"/>
      <c r="N67" s="185"/>
      <c r="O67" s="185"/>
      <c r="P67" s="185"/>
      <c r="Q67" s="185"/>
      <c r="R67" s="185"/>
      <c r="S67" s="185"/>
      <c r="T67" s="185"/>
      <c r="U67" s="186"/>
    </row>
    <row r="68" spans="1:21" s="79" customFormat="1" ht="46.5" customHeight="1" x14ac:dyDescent="0.25">
      <c r="A68" s="237" t="s">
        <v>323</v>
      </c>
      <c r="B68" s="237"/>
      <c r="C68" s="237"/>
      <c r="D68" s="237"/>
      <c r="E68" s="237"/>
      <c r="F68" s="237"/>
      <c r="G68" s="237"/>
      <c r="H68" s="237"/>
      <c r="I68" s="237"/>
      <c r="J68" s="237"/>
      <c r="K68" s="237"/>
      <c r="L68" s="237"/>
      <c r="M68" s="237"/>
      <c r="N68" s="237"/>
      <c r="O68" s="237"/>
      <c r="P68" s="237"/>
      <c r="Q68" s="237"/>
      <c r="R68" s="237"/>
      <c r="S68" s="237"/>
      <c r="T68" s="237"/>
      <c r="U68" s="237"/>
    </row>
    <row r="69" spans="1:21" s="79" customFormat="1" ht="12" x14ac:dyDescent="0.25"/>
    <row r="70" spans="1:21" s="79" customFormat="1" ht="29.25" customHeight="1" x14ac:dyDescent="0.25">
      <c r="A70" s="217" t="s">
        <v>513</v>
      </c>
      <c r="B70" s="217"/>
      <c r="C70" s="217"/>
      <c r="D70" s="217"/>
      <c r="E70" s="217"/>
      <c r="F70" s="217"/>
      <c r="G70" s="217"/>
      <c r="H70" s="217"/>
      <c r="I70" s="217"/>
      <c r="J70" s="217"/>
      <c r="K70" s="217"/>
      <c r="L70" s="217"/>
      <c r="M70" s="217"/>
      <c r="N70" s="217"/>
      <c r="O70" s="217"/>
      <c r="P70" s="217"/>
      <c r="Q70" s="217"/>
      <c r="R70" s="217"/>
      <c r="S70" s="217"/>
      <c r="T70" s="217"/>
      <c r="U70" s="217"/>
    </row>
    <row r="72" spans="1:21" x14ac:dyDescent="0.3">
      <c r="L72" s="119"/>
    </row>
    <row r="73" spans="1:21" x14ac:dyDescent="0.3">
      <c r="L73" s="119"/>
    </row>
  </sheetData>
  <mergeCells count="11">
    <mergeCell ref="A70:U70"/>
    <mergeCell ref="A68:U68"/>
    <mergeCell ref="C34:G34"/>
    <mergeCell ref="L34:P34"/>
    <mergeCell ref="A2:W2"/>
    <mergeCell ref="A3:W3"/>
    <mergeCell ref="C4:U4"/>
    <mergeCell ref="V4:V5"/>
    <mergeCell ref="W4:W5"/>
    <mergeCell ref="A4:A5"/>
    <mergeCell ref="B4:B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W73"/>
  <sheetViews>
    <sheetView showGridLines="0" topLeftCell="A2" zoomScale="90" zoomScaleNormal="90" workbookViewId="0">
      <selection activeCell="A2" sqref="A2:W2"/>
    </sheetView>
  </sheetViews>
  <sheetFormatPr defaultColWidth="9.109375" defaultRowHeight="13.8" x14ac:dyDescent="0.3"/>
  <cols>
    <col min="1" max="1" width="5" style="7" customWidth="1"/>
    <col min="2" max="2" width="7.6640625" style="7" customWidth="1"/>
    <col min="3" max="21" width="9" style="7" customWidth="1"/>
    <col min="22" max="22" width="5" style="7" customWidth="1"/>
    <col min="23" max="16384" width="9.109375" style="7"/>
  </cols>
  <sheetData>
    <row r="1" spans="1:23" ht="2.25" hidden="1" customHeight="1" x14ac:dyDescent="0.3"/>
    <row r="2" spans="1:23" ht="21" customHeight="1" x14ac:dyDescent="0.3">
      <c r="A2" s="203" t="s">
        <v>351</v>
      </c>
      <c r="B2" s="203"/>
      <c r="C2" s="203"/>
      <c r="D2" s="203"/>
      <c r="E2" s="203"/>
      <c r="F2" s="203"/>
      <c r="G2" s="203"/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W2" s="203"/>
    </row>
    <row r="3" spans="1:23" ht="18" customHeight="1" thickBot="1" x14ac:dyDescent="0.35">
      <c r="A3" s="241" t="s">
        <v>593</v>
      </c>
      <c r="B3" s="241"/>
      <c r="C3" s="241"/>
      <c r="D3" s="241"/>
      <c r="E3" s="241"/>
      <c r="F3" s="241"/>
      <c r="G3" s="241"/>
      <c r="H3" s="241"/>
      <c r="I3" s="241"/>
      <c r="J3" s="241"/>
      <c r="K3" s="241"/>
      <c r="L3" s="241"/>
      <c r="M3" s="241"/>
      <c r="N3" s="241"/>
      <c r="O3" s="241"/>
      <c r="P3" s="241"/>
      <c r="Q3" s="241"/>
      <c r="R3" s="241"/>
      <c r="S3" s="241"/>
      <c r="T3" s="241"/>
      <c r="U3" s="241"/>
      <c r="V3" s="241"/>
      <c r="W3" s="241"/>
    </row>
    <row r="4" spans="1:23" s="79" customFormat="1" ht="11.25" customHeight="1" thickBot="1" x14ac:dyDescent="0.3">
      <c r="A4" s="242" t="s">
        <v>162</v>
      </c>
      <c r="B4" s="242" t="s">
        <v>163</v>
      </c>
      <c r="C4" s="208" t="s">
        <v>712</v>
      </c>
      <c r="D4" s="209"/>
      <c r="E4" s="209"/>
      <c r="F4" s="209"/>
      <c r="G4" s="209"/>
      <c r="H4" s="209"/>
      <c r="I4" s="209"/>
      <c r="J4" s="209"/>
      <c r="K4" s="209"/>
      <c r="L4" s="209"/>
      <c r="M4" s="209"/>
      <c r="N4" s="209"/>
      <c r="O4" s="209"/>
      <c r="P4" s="209"/>
      <c r="Q4" s="209"/>
      <c r="R4" s="209"/>
      <c r="S4" s="209"/>
      <c r="T4" s="209"/>
      <c r="U4" s="210"/>
      <c r="V4" s="242" t="s">
        <v>532</v>
      </c>
      <c r="W4" s="242" t="s">
        <v>519</v>
      </c>
    </row>
    <row r="5" spans="1:23" s="79" customFormat="1" ht="21" customHeight="1" thickBot="1" x14ac:dyDescent="0.3">
      <c r="A5" s="243"/>
      <c r="B5" s="243"/>
      <c r="C5" s="171">
        <v>111</v>
      </c>
      <c r="D5" s="171">
        <v>112</v>
      </c>
      <c r="E5" s="171">
        <v>121</v>
      </c>
      <c r="F5" s="171">
        <v>122</v>
      </c>
      <c r="G5" s="171">
        <v>21</v>
      </c>
      <c r="H5" s="171">
        <v>22</v>
      </c>
      <c r="I5" s="171">
        <v>31</v>
      </c>
      <c r="J5" s="171">
        <v>321</v>
      </c>
      <c r="K5" s="171">
        <v>322</v>
      </c>
      <c r="L5" s="171">
        <v>41</v>
      </c>
      <c r="M5" s="171">
        <v>42</v>
      </c>
      <c r="N5" s="171">
        <v>51</v>
      </c>
      <c r="O5" s="171">
        <v>521</v>
      </c>
      <c r="P5" s="171">
        <v>522</v>
      </c>
      <c r="Q5" s="171">
        <v>53</v>
      </c>
      <c r="R5" s="171">
        <v>61</v>
      </c>
      <c r="S5" s="171">
        <v>62</v>
      </c>
      <c r="T5" s="171">
        <v>63</v>
      </c>
      <c r="U5" s="171">
        <v>7</v>
      </c>
      <c r="V5" s="243"/>
      <c r="W5" s="243"/>
    </row>
    <row r="6" spans="1:23" s="79" customFormat="1" ht="9" customHeight="1" x14ac:dyDescent="0.25">
      <c r="A6" s="166">
        <v>2025</v>
      </c>
      <c r="B6" s="79" t="s">
        <v>338</v>
      </c>
      <c r="C6" s="172">
        <v>54.404086000000007</v>
      </c>
      <c r="D6" s="172">
        <v>179.17391300000003</v>
      </c>
      <c r="E6" s="172">
        <v>52.576191999999999</v>
      </c>
      <c r="F6" s="172">
        <v>517.55401700000061</v>
      </c>
      <c r="G6" s="172">
        <v>172.54082299999999</v>
      </c>
      <c r="H6" s="172">
        <v>2498.058508999999</v>
      </c>
      <c r="I6" s="172">
        <v>34.037286999999999</v>
      </c>
      <c r="J6" s="172">
        <v>96.711137000000008</v>
      </c>
      <c r="K6" s="172">
        <v>284.29394000000002</v>
      </c>
      <c r="L6" s="172">
        <v>559.04912999999988</v>
      </c>
      <c r="M6" s="172">
        <v>400.75613000000033</v>
      </c>
      <c r="N6" s="172">
        <v>267.67019900000003</v>
      </c>
      <c r="O6" s="172">
        <v>100.503502</v>
      </c>
      <c r="P6" s="172">
        <v>37.542276000000001</v>
      </c>
      <c r="Q6" s="172">
        <v>646.34767699999963</v>
      </c>
      <c r="R6" s="172">
        <v>154.45445400000006</v>
      </c>
      <c r="S6" s="172">
        <v>576.50370000000009</v>
      </c>
      <c r="T6" s="172">
        <v>416.85063099999985</v>
      </c>
      <c r="U6" s="172">
        <v>2.0935040000000007</v>
      </c>
      <c r="V6" s="166">
        <v>2025</v>
      </c>
      <c r="W6" s="79" t="s">
        <v>535</v>
      </c>
    </row>
    <row r="7" spans="1:23" s="79" customFormat="1" ht="9" customHeight="1" x14ac:dyDescent="0.25">
      <c r="A7" s="167"/>
      <c r="B7" s="79" t="s">
        <v>339</v>
      </c>
      <c r="C7" s="172">
        <v>37.786488000000006</v>
      </c>
      <c r="D7" s="172">
        <v>184.313064</v>
      </c>
      <c r="E7" s="172">
        <v>38.471885</v>
      </c>
      <c r="F7" s="172">
        <v>492.13941399999993</v>
      </c>
      <c r="G7" s="172">
        <v>182.92769100000001</v>
      </c>
      <c r="H7" s="172">
        <v>2529.9957980000008</v>
      </c>
      <c r="I7" s="172">
        <v>26.248757000000001</v>
      </c>
      <c r="J7" s="172">
        <v>119.63827799999999</v>
      </c>
      <c r="K7" s="172">
        <v>264.00088399999999</v>
      </c>
      <c r="L7" s="172">
        <v>572.57234900000003</v>
      </c>
      <c r="M7" s="172">
        <v>412.3372480000001</v>
      </c>
      <c r="N7" s="172">
        <v>403.17129899999998</v>
      </c>
      <c r="O7" s="172">
        <v>133.57434800000001</v>
      </c>
      <c r="P7" s="172">
        <v>57.682084000000003</v>
      </c>
      <c r="Q7" s="172">
        <v>650.34964400000013</v>
      </c>
      <c r="R7" s="172">
        <v>161.13733499999998</v>
      </c>
      <c r="S7" s="172">
        <v>569.24751799999967</v>
      </c>
      <c r="T7" s="172">
        <v>414.83284100000014</v>
      </c>
      <c r="U7" s="172">
        <v>2.6816909999999994</v>
      </c>
      <c r="V7" s="167"/>
      <c r="W7" s="79" t="s">
        <v>536</v>
      </c>
    </row>
    <row r="8" spans="1:23" s="79" customFormat="1" ht="9" customHeight="1" x14ac:dyDescent="0.25">
      <c r="A8" s="167"/>
      <c r="B8" s="79" t="s">
        <v>340</v>
      </c>
      <c r="C8" s="172">
        <v>28.264282999999999</v>
      </c>
      <c r="D8" s="172">
        <v>196.62162799999999</v>
      </c>
      <c r="E8" s="172">
        <v>52.547691</v>
      </c>
      <c r="F8" s="172">
        <v>514.33317400000033</v>
      </c>
      <c r="G8" s="172">
        <v>193.20383399999997</v>
      </c>
      <c r="H8" s="172">
        <v>2071.1209399999952</v>
      </c>
      <c r="I8" s="172">
        <v>14.005039</v>
      </c>
      <c r="J8" s="172">
        <v>104.16375600000001</v>
      </c>
      <c r="K8" s="172">
        <v>221.37454200000002</v>
      </c>
      <c r="L8" s="172">
        <v>602.49946000000011</v>
      </c>
      <c r="M8" s="172">
        <v>431.53463599999975</v>
      </c>
      <c r="N8" s="172">
        <v>329.71394699999996</v>
      </c>
      <c r="O8" s="172">
        <v>152.418601</v>
      </c>
      <c r="P8" s="172">
        <v>64.598563999999996</v>
      </c>
      <c r="Q8" s="172">
        <v>662.42389299999979</v>
      </c>
      <c r="R8" s="172">
        <v>169.34054400000008</v>
      </c>
      <c r="S8" s="172">
        <v>542.65818900000033</v>
      </c>
      <c r="T8" s="172">
        <v>428.92039199999994</v>
      </c>
      <c r="U8" s="172">
        <v>2.5501779999999989</v>
      </c>
      <c r="V8" s="167"/>
      <c r="W8" s="79" t="s">
        <v>537</v>
      </c>
    </row>
    <row r="9" spans="1:23" s="79" customFormat="1" ht="9" customHeight="1" x14ac:dyDescent="0.25">
      <c r="A9" s="167"/>
      <c r="B9" s="79" t="s">
        <v>341</v>
      </c>
      <c r="C9" s="172">
        <v>41.587678999999994</v>
      </c>
      <c r="D9" s="172">
        <v>204.39992699999996</v>
      </c>
      <c r="E9" s="172">
        <v>36.620368999999997</v>
      </c>
      <c r="F9" s="172">
        <v>481.47160199999985</v>
      </c>
      <c r="G9" s="172">
        <v>185.79069100000001</v>
      </c>
      <c r="H9" s="172">
        <v>1825.2054389999957</v>
      </c>
      <c r="I9" s="172">
        <v>48.770615999999997</v>
      </c>
      <c r="J9" s="172">
        <v>133.19309000000001</v>
      </c>
      <c r="K9" s="172">
        <v>235.44940200000013</v>
      </c>
      <c r="L9" s="172">
        <v>555.83649500000024</v>
      </c>
      <c r="M9" s="172">
        <v>398.24657699999966</v>
      </c>
      <c r="N9" s="172">
        <v>370.47504700000002</v>
      </c>
      <c r="O9" s="172">
        <v>105.236852</v>
      </c>
      <c r="P9" s="172">
        <v>70.991272999999993</v>
      </c>
      <c r="Q9" s="172">
        <v>635.75183900000002</v>
      </c>
      <c r="R9" s="172">
        <v>155.50804399999998</v>
      </c>
      <c r="S9" s="172">
        <v>505.76856600000013</v>
      </c>
      <c r="T9" s="172">
        <v>413.89437100000004</v>
      </c>
      <c r="U9" s="172">
        <v>4.0353520000000005</v>
      </c>
      <c r="V9" s="167"/>
      <c r="W9" s="79" t="s">
        <v>538</v>
      </c>
    </row>
    <row r="10" spans="1:23" s="79" customFormat="1" ht="9" customHeight="1" x14ac:dyDescent="0.25">
      <c r="A10" s="167"/>
      <c r="B10" s="79" t="s">
        <v>342</v>
      </c>
      <c r="C10" s="172">
        <v>44.024981999999994</v>
      </c>
      <c r="D10" s="172">
        <v>236.67849600000002</v>
      </c>
      <c r="E10" s="172">
        <v>52.108443999999999</v>
      </c>
      <c r="F10" s="172">
        <v>523.96630000000005</v>
      </c>
      <c r="G10" s="172">
        <v>183.88259299999999</v>
      </c>
      <c r="H10" s="172">
        <v>1996.6982610000014</v>
      </c>
      <c r="I10" s="172">
        <v>25.881022000000002</v>
      </c>
      <c r="J10" s="172">
        <v>55.499438999999995</v>
      </c>
      <c r="K10" s="172">
        <v>250.31108200000006</v>
      </c>
      <c r="L10" s="172">
        <v>662.74448800000039</v>
      </c>
      <c r="M10" s="172">
        <v>453.93167700000004</v>
      </c>
      <c r="N10" s="172">
        <v>465.86037899999997</v>
      </c>
      <c r="O10" s="172">
        <v>114.932658</v>
      </c>
      <c r="P10" s="172">
        <v>77.66861200000001</v>
      </c>
      <c r="Q10" s="172">
        <v>659.11743799999999</v>
      </c>
      <c r="R10" s="172">
        <v>174.22399800000005</v>
      </c>
      <c r="S10" s="172">
        <v>537.6301289999999</v>
      </c>
      <c r="T10" s="172">
        <v>445.52711699999992</v>
      </c>
      <c r="U10" s="172">
        <v>3.777966000000001</v>
      </c>
      <c r="V10" s="167"/>
      <c r="W10" s="79" t="s">
        <v>539</v>
      </c>
    </row>
    <row r="11" spans="1:23" s="79" customFormat="1" ht="9" customHeight="1" x14ac:dyDescent="0.25">
      <c r="A11" s="167"/>
      <c r="B11" s="79" t="s">
        <v>343</v>
      </c>
      <c r="C11" s="172">
        <v>43.919134000000007</v>
      </c>
      <c r="D11" s="172">
        <v>241.97893900000003</v>
      </c>
      <c r="E11" s="172">
        <v>51.246942000000004</v>
      </c>
      <c r="F11" s="172">
        <v>469.24208999999985</v>
      </c>
      <c r="G11" s="172">
        <v>188.11244100000002</v>
      </c>
      <c r="H11" s="172">
        <v>1796.1314039999993</v>
      </c>
      <c r="I11" s="172">
        <v>5.674226</v>
      </c>
      <c r="J11" s="172">
        <v>116.37114299999999</v>
      </c>
      <c r="K11" s="172">
        <v>224.08038899999997</v>
      </c>
      <c r="L11" s="172">
        <v>618.17403300000001</v>
      </c>
      <c r="M11" s="172">
        <v>383.62318099999987</v>
      </c>
      <c r="N11" s="172">
        <v>432.17693299999996</v>
      </c>
      <c r="O11" s="172">
        <v>132.14452900000001</v>
      </c>
      <c r="P11" s="172">
        <v>72.555956000000009</v>
      </c>
      <c r="Q11" s="172">
        <v>605.47315900000012</v>
      </c>
      <c r="R11" s="172">
        <v>158.48901199999995</v>
      </c>
      <c r="S11" s="172">
        <v>524.60950700000035</v>
      </c>
      <c r="T11" s="172">
        <v>462.03068799999994</v>
      </c>
      <c r="U11" s="172">
        <v>3.0673250000000003</v>
      </c>
      <c r="V11" s="167"/>
      <c r="W11" s="79" t="s">
        <v>540</v>
      </c>
    </row>
    <row r="12" spans="1:23" s="79" customFormat="1" ht="9" customHeight="1" x14ac:dyDescent="0.25">
      <c r="A12" s="167"/>
      <c r="B12" s="79" t="s">
        <v>344</v>
      </c>
      <c r="C12" s="172">
        <v>21.662431999999999</v>
      </c>
      <c r="D12" s="172">
        <v>236.319458</v>
      </c>
      <c r="E12" s="172">
        <v>53.074587000000001</v>
      </c>
      <c r="F12" s="172">
        <v>541.89026799999954</v>
      </c>
      <c r="G12" s="172">
        <v>194.23416199999997</v>
      </c>
      <c r="H12" s="172">
        <v>1988.3871639999998</v>
      </c>
      <c r="I12" s="172">
        <v>17.953247999999999</v>
      </c>
      <c r="J12" s="172">
        <v>116.517335</v>
      </c>
      <c r="K12" s="172">
        <v>255.00631799999996</v>
      </c>
      <c r="L12" s="172">
        <v>676.00669999999968</v>
      </c>
      <c r="M12" s="172">
        <v>389.29819700000019</v>
      </c>
      <c r="N12" s="172">
        <v>366.27287799999999</v>
      </c>
      <c r="O12" s="172">
        <v>107.38082</v>
      </c>
      <c r="P12" s="172">
        <v>82.034966999999995</v>
      </c>
      <c r="Q12" s="172">
        <v>605.04108999999971</v>
      </c>
      <c r="R12" s="172">
        <v>180.69967699999995</v>
      </c>
      <c r="S12" s="172">
        <v>675.72027499999967</v>
      </c>
      <c r="T12" s="172">
        <v>458.80400600000007</v>
      </c>
      <c r="U12" s="172">
        <v>2.692828</v>
      </c>
      <c r="V12" s="167"/>
      <c r="W12" s="79" t="s">
        <v>541</v>
      </c>
    </row>
    <row r="13" spans="1:23" s="79" customFormat="1" ht="9" customHeight="1" x14ac:dyDescent="0.25">
      <c r="A13" s="167"/>
      <c r="B13" s="79" t="s">
        <v>345</v>
      </c>
      <c r="C13" s="172">
        <v>27.328937999999994</v>
      </c>
      <c r="D13" s="172">
        <v>212.97658200000001</v>
      </c>
      <c r="E13" s="172">
        <v>42.578502999999998</v>
      </c>
      <c r="F13" s="172">
        <v>437.11067300000025</v>
      </c>
      <c r="G13" s="172">
        <v>131.38089600000001</v>
      </c>
      <c r="H13" s="172">
        <v>1438.6660799999963</v>
      </c>
      <c r="I13" s="172">
        <v>22.913639</v>
      </c>
      <c r="J13" s="172">
        <v>60.546583999999996</v>
      </c>
      <c r="K13" s="172">
        <v>256.04949199999987</v>
      </c>
      <c r="L13" s="172">
        <v>474.88752599999981</v>
      </c>
      <c r="M13" s="172">
        <v>271.43060999999972</v>
      </c>
      <c r="N13" s="172">
        <v>227.86892999999998</v>
      </c>
      <c r="O13" s="172">
        <v>40.293728000000002</v>
      </c>
      <c r="P13" s="172">
        <v>41.618792999999997</v>
      </c>
      <c r="Q13" s="172">
        <v>392.83455100000003</v>
      </c>
      <c r="R13" s="172">
        <v>120.34649200000003</v>
      </c>
      <c r="S13" s="172">
        <v>478.73103300000037</v>
      </c>
      <c r="T13" s="172">
        <v>357.77437900000007</v>
      </c>
      <c r="U13" s="172">
        <v>3.1326050000000003</v>
      </c>
      <c r="V13" s="167"/>
      <c r="W13" s="79" t="s">
        <v>542</v>
      </c>
    </row>
    <row r="14" spans="1:23" s="79" customFormat="1" ht="9" customHeight="1" x14ac:dyDescent="0.25">
      <c r="A14" s="167"/>
      <c r="B14" s="79" t="s">
        <v>346</v>
      </c>
      <c r="C14" s="172">
        <v>29.375070000000001</v>
      </c>
      <c r="D14" s="172">
        <v>262.35994300000004</v>
      </c>
      <c r="E14" s="172">
        <v>53.62310200000001</v>
      </c>
      <c r="F14" s="172">
        <v>507.49188400000037</v>
      </c>
      <c r="G14" s="172">
        <v>199.57225900000003</v>
      </c>
      <c r="H14" s="172">
        <v>2402.620930999999</v>
      </c>
      <c r="I14" s="172">
        <v>17.470269999999999</v>
      </c>
      <c r="J14" s="172">
        <v>104.50250299999999</v>
      </c>
      <c r="K14" s="172">
        <v>245.02356300000002</v>
      </c>
      <c r="L14" s="172">
        <v>640.19031600000028</v>
      </c>
      <c r="M14" s="172">
        <v>380.656295</v>
      </c>
      <c r="N14" s="172">
        <v>449.87676699999997</v>
      </c>
      <c r="O14" s="172">
        <v>98.243661000000003</v>
      </c>
      <c r="P14" s="172">
        <v>77.680416000000008</v>
      </c>
      <c r="Q14" s="172">
        <v>620.03297199999975</v>
      </c>
      <c r="R14" s="172">
        <v>163.99836899999997</v>
      </c>
      <c r="S14" s="172">
        <v>534.85211600000014</v>
      </c>
      <c r="T14" s="172">
        <v>399.81413100000003</v>
      </c>
      <c r="U14" s="172">
        <v>4.7761990000000001</v>
      </c>
      <c r="V14" s="167"/>
      <c r="W14" s="79" t="s">
        <v>543</v>
      </c>
    </row>
    <row r="15" spans="1:23" s="79" customFormat="1" ht="9" customHeight="1" x14ac:dyDescent="0.25">
      <c r="A15" s="167"/>
      <c r="B15" s="79" t="s">
        <v>347</v>
      </c>
      <c r="C15" s="172">
        <v>37.122261000000009</v>
      </c>
      <c r="D15" s="172">
        <v>268.16012499999999</v>
      </c>
      <c r="E15" s="172">
        <v>44.581856000000002</v>
      </c>
      <c r="F15" s="172">
        <v>570.41080600000009</v>
      </c>
      <c r="G15" s="172">
        <v>204.77036899999993</v>
      </c>
      <c r="H15" s="172">
        <v>1873.6068109999992</v>
      </c>
      <c r="I15" s="172">
        <v>0.43693499999999996</v>
      </c>
      <c r="J15" s="172">
        <v>25.828510999999999</v>
      </c>
      <c r="K15" s="172">
        <v>212.36130400000008</v>
      </c>
      <c r="L15" s="172">
        <v>685.89257300000031</v>
      </c>
      <c r="M15" s="172">
        <v>405.82364299999978</v>
      </c>
      <c r="N15" s="172">
        <v>360.73446299999995</v>
      </c>
      <c r="O15" s="172">
        <v>111.98097700000001</v>
      </c>
      <c r="P15" s="172">
        <v>70.557660999999996</v>
      </c>
      <c r="Q15" s="172">
        <v>652.88000999999986</v>
      </c>
      <c r="R15" s="172">
        <v>194.76871100000002</v>
      </c>
      <c r="S15" s="172">
        <v>625.88250099999982</v>
      </c>
      <c r="T15" s="172">
        <v>477.0416810000001</v>
      </c>
      <c r="U15" s="172">
        <v>4.7411640000000004</v>
      </c>
      <c r="V15" s="167"/>
      <c r="W15" s="79" t="s">
        <v>544</v>
      </c>
    </row>
    <row r="16" spans="1:23" s="79" customFormat="1" ht="9" customHeight="1" x14ac:dyDescent="0.25">
      <c r="A16" s="167"/>
      <c r="B16" s="79" t="s">
        <v>348</v>
      </c>
      <c r="C16" s="172">
        <v>24.959201</v>
      </c>
      <c r="D16" s="172">
        <v>215.93248500000004</v>
      </c>
      <c r="E16" s="172">
        <v>43.857422</v>
      </c>
      <c r="F16" s="172">
        <v>579.34936899999968</v>
      </c>
      <c r="G16" s="172">
        <v>175.71153799999999</v>
      </c>
      <c r="H16" s="172">
        <v>2009.5259779999999</v>
      </c>
      <c r="I16" s="172">
        <v>8.4489109999999989</v>
      </c>
      <c r="J16" s="172">
        <v>6.9325890000000001</v>
      </c>
      <c r="K16" s="172">
        <v>135.00107300000002</v>
      </c>
      <c r="L16" s="172">
        <v>661.95560300000034</v>
      </c>
      <c r="M16" s="172">
        <v>358.44299199999978</v>
      </c>
      <c r="N16" s="172">
        <v>555.36416499999996</v>
      </c>
      <c r="O16" s="172">
        <v>110.095393</v>
      </c>
      <c r="P16" s="172">
        <v>54.458442000000005</v>
      </c>
      <c r="Q16" s="172">
        <v>607.88417699999991</v>
      </c>
      <c r="R16" s="172">
        <v>160.89637500000001</v>
      </c>
      <c r="S16" s="172">
        <v>536.32472899999993</v>
      </c>
      <c r="T16" s="172">
        <v>433.57965599999994</v>
      </c>
      <c r="U16" s="172">
        <v>3.1269580000000006</v>
      </c>
      <c r="V16" s="167"/>
      <c r="W16" s="79" t="s">
        <v>545</v>
      </c>
    </row>
    <row r="17" spans="1:23" s="79" customFormat="1" ht="9" customHeight="1" x14ac:dyDescent="0.25">
      <c r="A17" s="167"/>
      <c r="B17" s="79" t="s">
        <v>349</v>
      </c>
      <c r="C17" s="172">
        <v>41.99024399999999</v>
      </c>
      <c r="D17" s="172">
        <v>190.06189000000001</v>
      </c>
      <c r="E17" s="172">
        <v>38.711405999999997</v>
      </c>
      <c r="F17" s="172">
        <v>504.70227199999977</v>
      </c>
      <c r="G17" s="172">
        <v>196.31005999999996</v>
      </c>
      <c r="H17" s="172">
        <v>1486.9106679999973</v>
      </c>
      <c r="I17" s="172">
        <v>13.939030000000001</v>
      </c>
      <c r="J17" s="172">
        <v>74.046214999999989</v>
      </c>
      <c r="K17" s="172">
        <v>189.39441599999998</v>
      </c>
      <c r="L17" s="172">
        <v>629.24816600000008</v>
      </c>
      <c r="M17" s="172">
        <v>311.97453799999982</v>
      </c>
      <c r="N17" s="172">
        <v>337.23970599999996</v>
      </c>
      <c r="O17" s="172">
        <v>135.11316899999997</v>
      </c>
      <c r="P17" s="172">
        <v>40.324167000000003</v>
      </c>
      <c r="Q17" s="172">
        <v>423.44271600000013</v>
      </c>
      <c r="R17" s="172">
        <v>140.70991700000002</v>
      </c>
      <c r="S17" s="172">
        <v>495.48288700000035</v>
      </c>
      <c r="T17" s="172">
        <v>402.15510200000017</v>
      </c>
      <c r="U17" s="172">
        <v>2.8921259999999984</v>
      </c>
      <c r="V17" s="167"/>
      <c r="W17" s="79" t="s">
        <v>546</v>
      </c>
    </row>
    <row r="18" spans="1:23" s="79" customFormat="1" ht="9" customHeight="1" x14ac:dyDescent="0.25">
      <c r="A18" s="167"/>
      <c r="C18" s="172"/>
      <c r="D18" s="172"/>
      <c r="E18" s="172"/>
      <c r="F18" s="172"/>
      <c r="G18" s="172"/>
      <c r="H18" s="172"/>
      <c r="I18" s="172"/>
      <c r="J18" s="172"/>
      <c r="K18" s="172"/>
      <c r="L18" s="172"/>
      <c r="M18" s="172"/>
      <c r="N18" s="172"/>
      <c r="O18" s="172"/>
      <c r="P18" s="172"/>
      <c r="Q18" s="172"/>
      <c r="R18" s="172"/>
      <c r="S18" s="172"/>
      <c r="T18" s="172"/>
      <c r="U18" s="172"/>
      <c r="V18" s="167"/>
    </row>
    <row r="19" spans="1:23" s="79" customFormat="1" ht="9" customHeight="1" x14ac:dyDescent="0.25">
      <c r="A19" s="166">
        <v>2026</v>
      </c>
      <c r="B19" s="79" t="s">
        <v>338</v>
      </c>
      <c r="C19" s="172">
        <v>19.326195999999996</v>
      </c>
      <c r="D19" s="172">
        <v>174.34257099999996</v>
      </c>
      <c r="E19" s="172">
        <v>42.209035999999998</v>
      </c>
      <c r="F19" s="172">
        <v>474.26758700000039</v>
      </c>
      <c r="G19" s="172">
        <v>215.40360000000004</v>
      </c>
      <c r="H19" s="172">
        <v>1691.6458289999969</v>
      </c>
      <c r="I19" s="172">
        <v>10.260553</v>
      </c>
      <c r="J19" s="172">
        <v>53.725190999999995</v>
      </c>
      <c r="K19" s="172">
        <v>256.83930599999997</v>
      </c>
      <c r="L19" s="172">
        <v>648.32940399999984</v>
      </c>
      <c r="M19" s="172">
        <v>372.07072899999986</v>
      </c>
      <c r="N19" s="172">
        <v>267.12929100000002</v>
      </c>
      <c r="O19" s="172">
        <v>92.302584999999993</v>
      </c>
      <c r="P19" s="172">
        <v>50.840833000000003</v>
      </c>
      <c r="Q19" s="172">
        <v>577.30473300000006</v>
      </c>
      <c r="R19" s="172">
        <v>139.77018000000001</v>
      </c>
      <c r="S19" s="172">
        <v>551.3734779999993</v>
      </c>
      <c r="T19" s="172">
        <v>415.96654100000035</v>
      </c>
      <c r="U19" s="172">
        <v>6.7274040000000017</v>
      </c>
      <c r="V19" s="166">
        <v>2026</v>
      </c>
      <c r="W19" s="79" t="s">
        <v>535</v>
      </c>
    </row>
    <row r="20" spans="1:23" s="79" customFormat="1" ht="9" customHeight="1" x14ac:dyDescent="0.25">
      <c r="A20" s="167"/>
      <c r="B20" s="79" t="s">
        <v>339</v>
      </c>
      <c r="C20" s="172">
        <v>34.583835000000015</v>
      </c>
      <c r="D20" s="172">
        <v>176.26833300000001</v>
      </c>
      <c r="E20" s="172">
        <v>46.442455000000002</v>
      </c>
      <c r="F20" s="172">
        <v>477.14460300000019</v>
      </c>
      <c r="G20" s="172">
        <v>193.13658200000003</v>
      </c>
      <c r="H20" s="172">
        <v>1822.791238999999</v>
      </c>
      <c r="I20" s="172">
        <v>12.585017000000001</v>
      </c>
      <c r="J20" s="172">
        <v>74.716062999999991</v>
      </c>
      <c r="K20" s="172">
        <v>139.00748400000001</v>
      </c>
      <c r="L20" s="172">
        <v>664.2728360000001</v>
      </c>
      <c r="M20" s="172">
        <v>372.14816500000018</v>
      </c>
      <c r="N20" s="172">
        <v>331.23892799999999</v>
      </c>
      <c r="O20" s="172">
        <v>94.332312000000002</v>
      </c>
      <c r="P20" s="172">
        <v>63.483101999999995</v>
      </c>
      <c r="Q20" s="172">
        <v>578.22987500000011</v>
      </c>
      <c r="R20" s="172">
        <v>151.08615800000001</v>
      </c>
      <c r="S20" s="172">
        <v>541.30407599999978</v>
      </c>
      <c r="T20" s="172">
        <v>396.87662399999994</v>
      </c>
      <c r="U20" s="172">
        <v>4.7929650000000015</v>
      </c>
      <c r="V20" s="167"/>
      <c r="W20" s="79" t="s">
        <v>536</v>
      </c>
    </row>
    <row r="21" spans="1:23" s="79" customFormat="1" ht="9" customHeight="1" x14ac:dyDescent="0.25">
      <c r="A21" s="167"/>
      <c r="B21" s="79" t="s">
        <v>340</v>
      </c>
      <c r="C21" s="172"/>
      <c r="D21" s="172"/>
      <c r="E21" s="172"/>
      <c r="F21" s="172"/>
      <c r="G21" s="172"/>
      <c r="H21" s="172"/>
      <c r="I21" s="172"/>
      <c r="J21" s="172"/>
      <c r="K21" s="172"/>
      <c r="L21" s="172"/>
      <c r="M21" s="172"/>
      <c r="N21" s="172"/>
      <c r="O21" s="172"/>
      <c r="P21" s="172"/>
      <c r="Q21" s="172"/>
      <c r="R21" s="172"/>
      <c r="S21" s="172"/>
      <c r="T21" s="172"/>
      <c r="U21" s="172"/>
      <c r="V21" s="167"/>
      <c r="W21" s="79" t="s">
        <v>537</v>
      </c>
    </row>
    <row r="22" spans="1:23" s="79" customFormat="1" ht="9" customHeight="1" x14ac:dyDescent="0.25">
      <c r="A22" s="167"/>
      <c r="B22" s="79" t="s">
        <v>341</v>
      </c>
      <c r="C22" s="172"/>
      <c r="D22" s="172"/>
      <c r="E22" s="172"/>
      <c r="F22" s="172"/>
      <c r="G22" s="172"/>
      <c r="H22" s="172"/>
      <c r="I22" s="172"/>
      <c r="J22" s="172"/>
      <c r="K22" s="172"/>
      <c r="L22" s="172"/>
      <c r="M22" s="172"/>
      <c r="N22" s="172"/>
      <c r="O22" s="172"/>
      <c r="P22" s="172"/>
      <c r="Q22" s="172"/>
      <c r="R22" s="172"/>
      <c r="S22" s="172"/>
      <c r="T22" s="172"/>
      <c r="U22" s="172"/>
      <c r="V22" s="167"/>
      <c r="W22" s="79" t="s">
        <v>538</v>
      </c>
    </row>
    <row r="23" spans="1:23" s="79" customFormat="1" ht="9" customHeight="1" x14ac:dyDescent="0.25">
      <c r="A23" s="167"/>
      <c r="B23" s="79" t="s">
        <v>342</v>
      </c>
      <c r="C23" s="172"/>
      <c r="D23" s="172"/>
      <c r="E23" s="172"/>
      <c r="F23" s="172"/>
      <c r="G23" s="172"/>
      <c r="H23" s="172"/>
      <c r="I23" s="172"/>
      <c r="J23" s="172"/>
      <c r="K23" s="172"/>
      <c r="L23" s="172"/>
      <c r="M23" s="172"/>
      <c r="N23" s="172"/>
      <c r="O23" s="172"/>
      <c r="P23" s="172"/>
      <c r="Q23" s="172"/>
      <c r="R23" s="172"/>
      <c r="S23" s="172"/>
      <c r="T23" s="172"/>
      <c r="U23" s="172"/>
      <c r="V23" s="167"/>
      <c r="W23" s="79" t="s">
        <v>539</v>
      </c>
    </row>
    <row r="24" spans="1:23" s="79" customFormat="1" ht="9" customHeight="1" x14ac:dyDescent="0.25">
      <c r="A24" s="167"/>
      <c r="B24" s="79" t="s">
        <v>343</v>
      </c>
      <c r="C24" s="172"/>
      <c r="D24" s="172"/>
      <c r="E24" s="172"/>
      <c r="F24" s="172"/>
      <c r="G24" s="172"/>
      <c r="H24" s="172"/>
      <c r="I24" s="172"/>
      <c r="J24" s="172"/>
      <c r="K24" s="172"/>
      <c r="L24" s="172"/>
      <c r="M24" s="172"/>
      <c r="N24" s="172"/>
      <c r="O24" s="172"/>
      <c r="P24" s="172"/>
      <c r="Q24" s="172"/>
      <c r="R24" s="172"/>
      <c r="S24" s="172"/>
      <c r="T24" s="172"/>
      <c r="U24" s="172"/>
      <c r="V24" s="167"/>
      <c r="W24" s="79" t="s">
        <v>540</v>
      </c>
    </row>
    <row r="25" spans="1:23" s="79" customFormat="1" ht="9" customHeight="1" x14ac:dyDescent="0.25">
      <c r="A25" s="167"/>
      <c r="B25" s="79" t="s">
        <v>344</v>
      </c>
      <c r="C25" s="172"/>
      <c r="D25" s="172"/>
      <c r="E25" s="172"/>
      <c r="F25" s="172"/>
      <c r="G25" s="172"/>
      <c r="H25" s="172"/>
      <c r="I25" s="172"/>
      <c r="J25" s="172"/>
      <c r="K25" s="172"/>
      <c r="L25" s="172"/>
      <c r="M25" s="172"/>
      <c r="N25" s="172"/>
      <c r="O25" s="172"/>
      <c r="P25" s="172"/>
      <c r="Q25" s="172"/>
      <c r="R25" s="172"/>
      <c r="S25" s="172"/>
      <c r="T25" s="172"/>
      <c r="U25" s="172"/>
      <c r="V25" s="167"/>
      <c r="W25" s="79" t="s">
        <v>541</v>
      </c>
    </row>
    <row r="26" spans="1:23" s="79" customFormat="1" ht="9" customHeight="1" x14ac:dyDescent="0.25">
      <c r="A26" s="167"/>
      <c r="B26" s="79" t="s">
        <v>345</v>
      </c>
      <c r="C26" s="172"/>
      <c r="D26" s="172"/>
      <c r="E26" s="172"/>
      <c r="F26" s="172"/>
      <c r="G26" s="172"/>
      <c r="H26" s="172"/>
      <c r="I26" s="172"/>
      <c r="J26" s="172"/>
      <c r="K26" s="172"/>
      <c r="L26" s="172"/>
      <c r="M26" s="172"/>
      <c r="N26" s="172"/>
      <c r="O26" s="172"/>
      <c r="P26" s="172"/>
      <c r="Q26" s="172"/>
      <c r="R26" s="172"/>
      <c r="S26" s="172"/>
      <c r="T26" s="172"/>
      <c r="U26" s="172"/>
      <c r="V26" s="167"/>
      <c r="W26" s="79" t="s">
        <v>542</v>
      </c>
    </row>
    <row r="27" spans="1:23" s="79" customFormat="1" ht="9" customHeight="1" x14ac:dyDescent="0.25">
      <c r="A27" s="167"/>
      <c r="B27" s="79" t="s">
        <v>346</v>
      </c>
      <c r="C27" s="172"/>
      <c r="D27" s="172"/>
      <c r="E27" s="172"/>
      <c r="F27" s="172"/>
      <c r="G27" s="172"/>
      <c r="H27" s="172"/>
      <c r="I27" s="172"/>
      <c r="J27" s="172"/>
      <c r="K27" s="172"/>
      <c r="L27" s="172"/>
      <c r="M27" s="172"/>
      <c r="N27" s="172"/>
      <c r="O27" s="172"/>
      <c r="P27" s="172"/>
      <c r="Q27" s="172"/>
      <c r="R27" s="172"/>
      <c r="S27" s="172"/>
      <c r="T27" s="172"/>
      <c r="U27" s="172"/>
      <c r="V27" s="167"/>
      <c r="W27" s="79" t="s">
        <v>543</v>
      </c>
    </row>
    <row r="28" spans="1:23" s="79" customFormat="1" ht="9" customHeight="1" x14ac:dyDescent="0.25">
      <c r="A28" s="167"/>
      <c r="B28" s="79" t="s">
        <v>347</v>
      </c>
      <c r="C28" s="172"/>
      <c r="D28" s="172"/>
      <c r="E28" s="172"/>
      <c r="F28" s="172"/>
      <c r="G28" s="172"/>
      <c r="H28" s="172"/>
      <c r="I28" s="172"/>
      <c r="J28" s="172"/>
      <c r="K28" s="172"/>
      <c r="L28" s="172"/>
      <c r="M28" s="172"/>
      <c r="N28" s="172"/>
      <c r="O28" s="172"/>
      <c r="P28" s="172"/>
      <c r="Q28" s="172"/>
      <c r="R28" s="172"/>
      <c r="S28" s="172"/>
      <c r="T28" s="172"/>
      <c r="U28" s="172"/>
      <c r="V28" s="167"/>
      <c r="W28" s="79" t="s">
        <v>544</v>
      </c>
    </row>
    <row r="29" spans="1:23" s="79" customFormat="1" ht="9" customHeight="1" x14ac:dyDescent="0.25">
      <c r="A29" s="167"/>
      <c r="B29" s="79" t="s">
        <v>348</v>
      </c>
      <c r="C29" s="172"/>
      <c r="D29" s="172"/>
      <c r="E29" s="172"/>
      <c r="F29" s="172"/>
      <c r="G29" s="172"/>
      <c r="H29" s="172"/>
      <c r="I29" s="172"/>
      <c r="J29" s="172"/>
      <c r="K29" s="172"/>
      <c r="L29" s="172"/>
      <c r="M29" s="172"/>
      <c r="N29" s="172"/>
      <c r="O29" s="172"/>
      <c r="P29" s="172"/>
      <c r="Q29" s="172"/>
      <c r="R29" s="172"/>
      <c r="S29" s="172"/>
      <c r="T29" s="172"/>
      <c r="U29" s="172"/>
      <c r="V29" s="167"/>
      <c r="W29" s="79" t="s">
        <v>545</v>
      </c>
    </row>
    <row r="30" spans="1:23" s="79" customFormat="1" ht="9" customHeight="1" x14ac:dyDescent="0.25">
      <c r="A30" s="167"/>
      <c r="B30" s="79" t="s">
        <v>349</v>
      </c>
      <c r="C30" s="172"/>
      <c r="D30" s="172"/>
      <c r="E30" s="172"/>
      <c r="F30" s="172"/>
      <c r="G30" s="172"/>
      <c r="H30" s="172"/>
      <c r="I30" s="172"/>
      <c r="J30" s="172"/>
      <c r="K30" s="172"/>
      <c r="L30" s="172"/>
      <c r="M30" s="172"/>
      <c r="N30" s="172"/>
      <c r="O30" s="172"/>
      <c r="P30" s="172"/>
      <c r="Q30" s="172"/>
      <c r="R30" s="172"/>
      <c r="S30" s="172"/>
      <c r="T30" s="172"/>
      <c r="U30" s="172"/>
      <c r="V30" s="167"/>
      <c r="W30" s="79" t="s">
        <v>546</v>
      </c>
    </row>
    <row r="31" spans="1:23" s="79" customFormat="1" ht="9" customHeight="1" thickBot="1" x14ac:dyDescent="0.3">
      <c r="A31" s="173"/>
      <c r="B31" s="174"/>
      <c r="C31" s="175"/>
      <c r="D31" s="175"/>
      <c r="E31" s="175"/>
      <c r="F31" s="175"/>
      <c r="G31" s="175"/>
      <c r="H31" s="175"/>
      <c r="I31" s="175"/>
      <c r="J31" s="175"/>
      <c r="K31" s="175"/>
      <c r="L31" s="175"/>
      <c r="M31" s="175"/>
      <c r="N31" s="175"/>
      <c r="O31" s="175"/>
      <c r="P31" s="175"/>
      <c r="Q31" s="175"/>
      <c r="R31" s="175"/>
      <c r="S31" s="175"/>
      <c r="T31" s="175"/>
      <c r="U31" s="175"/>
      <c r="V31" s="173"/>
      <c r="W31" s="174"/>
    </row>
    <row r="32" spans="1:23" s="79" customFormat="1" ht="9" customHeight="1" thickTop="1" x14ac:dyDescent="0.25">
      <c r="A32" s="167"/>
      <c r="C32" s="172"/>
      <c r="D32" s="172"/>
      <c r="E32" s="172"/>
      <c r="F32" s="172"/>
      <c r="G32" s="172"/>
      <c r="H32" s="172"/>
      <c r="I32" s="172"/>
      <c r="J32" s="172"/>
      <c r="K32" s="172"/>
      <c r="L32" s="172"/>
      <c r="M32" s="172"/>
      <c r="N32" s="172"/>
      <c r="O32" s="172"/>
      <c r="P32" s="172"/>
      <c r="Q32" s="172"/>
      <c r="R32" s="172"/>
      <c r="S32" s="172"/>
      <c r="T32" s="172"/>
      <c r="U32" s="172"/>
      <c r="V32" s="167"/>
    </row>
    <row r="33" spans="1:16" s="79" customFormat="1" ht="9" customHeight="1" thickBot="1" x14ac:dyDescent="0.3"/>
    <row r="34" spans="1:16" s="79" customFormat="1" ht="12.6" thickBot="1" x14ac:dyDescent="0.3">
      <c r="B34" s="176" t="s">
        <v>200</v>
      </c>
      <c r="C34" s="238" t="s">
        <v>4</v>
      </c>
      <c r="D34" s="239"/>
      <c r="E34" s="239"/>
      <c r="F34" s="239"/>
      <c r="G34" s="240"/>
      <c r="H34" s="177"/>
      <c r="I34" s="178"/>
      <c r="J34" s="179"/>
      <c r="K34" s="176" t="s">
        <v>570</v>
      </c>
      <c r="L34" s="238" t="s">
        <v>414</v>
      </c>
      <c r="M34" s="239"/>
      <c r="N34" s="239"/>
      <c r="O34" s="239"/>
      <c r="P34" s="240"/>
    </row>
    <row r="35" spans="1:16" s="79" customFormat="1" ht="9.75" customHeight="1" x14ac:dyDescent="0.25">
      <c r="B35" s="166">
        <v>1</v>
      </c>
      <c r="C35" s="180" t="s">
        <v>201</v>
      </c>
      <c r="I35" s="166"/>
      <c r="J35" s="181"/>
      <c r="K35" s="166">
        <v>1</v>
      </c>
      <c r="L35" s="180" t="s">
        <v>571</v>
      </c>
    </row>
    <row r="36" spans="1:16" s="79" customFormat="1" ht="9.75" customHeight="1" x14ac:dyDescent="0.25">
      <c r="A36" s="182"/>
      <c r="B36" s="167">
        <v>11</v>
      </c>
      <c r="C36" s="79" t="s">
        <v>203</v>
      </c>
      <c r="I36" s="167"/>
      <c r="J36" s="183"/>
      <c r="K36" s="167">
        <v>11</v>
      </c>
      <c r="L36" s="79" t="s">
        <v>572</v>
      </c>
    </row>
    <row r="37" spans="1:16" s="79" customFormat="1" ht="9.75" customHeight="1" x14ac:dyDescent="0.25">
      <c r="B37" s="167">
        <v>111</v>
      </c>
      <c r="C37" s="79" t="s">
        <v>204</v>
      </c>
      <c r="I37" s="167"/>
      <c r="J37" s="183"/>
      <c r="K37" s="167">
        <v>111</v>
      </c>
      <c r="L37" s="79" t="s">
        <v>573</v>
      </c>
    </row>
    <row r="38" spans="1:16" s="79" customFormat="1" ht="9.75" customHeight="1" x14ac:dyDescent="0.25">
      <c r="A38" s="182"/>
      <c r="B38" s="167">
        <v>112</v>
      </c>
      <c r="C38" s="79" t="s">
        <v>308</v>
      </c>
      <c r="I38" s="166"/>
      <c r="J38" s="181"/>
      <c r="K38" s="167">
        <v>112</v>
      </c>
      <c r="L38" s="79" t="s">
        <v>574</v>
      </c>
    </row>
    <row r="39" spans="1:16" s="79" customFormat="1" ht="9.75" customHeight="1" x14ac:dyDescent="0.25">
      <c r="B39" s="167">
        <v>12</v>
      </c>
      <c r="C39" s="183" t="s">
        <v>208</v>
      </c>
      <c r="I39" s="167"/>
      <c r="J39" s="183"/>
      <c r="K39" s="167">
        <v>12</v>
      </c>
      <c r="L39" s="183" t="s">
        <v>575</v>
      </c>
    </row>
    <row r="40" spans="1:16" s="79" customFormat="1" ht="9.75" customHeight="1" x14ac:dyDescent="0.25">
      <c r="B40" s="167">
        <v>121</v>
      </c>
      <c r="C40" s="79" t="s">
        <v>204</v>
      </c>
      <c r="I40" s="167"/>
      <c r="J40" s="183"/>
      <c r="K40" s="167">
        <v>121</v>
      </c>
      <c r="L40" s="79" t="s">
        <v>573</v>
      </c>
    </row>
    <row r="41" spans="1:16" s="79" customFormat="1" ht="9.75" customHeight="1" x14ac:dyDescent="0.25">
      <c r="B41" s="167">
        <v>122</v>
      </c>
      <c r="C41" s="79" t="s">
        <v>308</v>
      </c>
      <c r="I41" s="167"/>
      <c r="K41" s="167">
        <v>122</v>
      </c>
      <c r="L41" s="79" t="s">
        <v>574</v>
      </c>
    </row>
    <row r="42" spans="1:16" s="79" customFormat="1" ht="9.75" customHeight="1" x14ac:dyDescent="0.25">
      <c r="B42" s="166">
        <v>2</v>
      </c>
      <c r="C42" s="181" t="s">
        <v>309</v>
      </c>
      <c r="I42" s="167"/>
      <c r="K42" s="166">
        <v>2</v>
      </c>
      <c r="L42" s="181" t="s">
        <v>576</v>
      </c>
    </row>
    <row r="43" spans="1:16" s="79" customFormat="1" ht="9.75" customHeight="1" x14ac:dyDescent="0.25">
      <c r="B43" s="167">
        <v>21</v>
      </c>
      <c r="C43" s="79" t="s">
        <v>203</v>
      </c>
      <c r="I43" s="167"/>
      <c r="J43" s="183"/>
      <c r="K43" s="167">
        <v>21</v>
      </c>
      <c r="L43" s="79" t="s">
        <v>572</v>
      </c>
    </row>
    <row r="44" spans="1:16" s="79" customFormat="1" ht="9.75" customHeight="1" x14ac:dyDescent="0.25">
      <c r="B44" s="167">
        <v>22</v>
      </c>
      <c r="C44" s="183" t="s">
        <v>208</v>
      </c>
      <c r="I44" s="166"/>
      <c r="J44" s="181"/>
      <c r="K44" s="167">
        <v>22</v>
      </c>
      <c r="L44" s="183" t="s">
        <v>575</v>
      </c>
    </row>
    <row r="45" spans="1:16" s="79" customFormat="1" ht="9.75" customHeight="1" x14ac:dyDescent="0.25">
      <c r="B45" s="166">
        <v>3</v>
      </c>
      <c r="C45" s="181" t="s">
        <v>215</v>
      </c>
      <c r="I45" s="167"/>
      <c r="J45" s="183"/>
      <c r="K45" s="166">
        <v>3</v>
      </c>
      <c r="L45" s="181" t="s">
        <v>577</v>
      </c>
    </row>
    <row r="46" spans="1:16" s="79" customFormat="1" ht="9.75" customHeight="1" x14ac:dyDescent="0.25">
      <c r="B46" s="167">
        <v>31</v>
      </c>
      <c r="C46" s="79" t="s">
        <v>203</v>
      </c>
      <c r="I46" s="167"/>
      <c r="J46" s="183"/>
      <c r="K46" s="167">
        <v>31</v>
      </c>
      <c r="L46" s="79" t="s">
        <v>572</v>
      </c>
    </row>
    <row r="47" spans="1:16" s="79" customFormat="1" ht="9.75" customHeight="1" x14ac:dyDescent="0.25">
      <c r="B47" s="167">
        <v>32</v>
      </c>
      <c r="C47" s="183" t="s">
        <v>208</v>
      </c>
      <c r="I47" s="167"/>
      <c r="J47" s="183"/>
      <c r="K47" s="167">
        <v>32</v>
      </c>
      <c r="L47" s="183" t="s">
        <v>575</v>
      </c>
    </row>
    <row r="48" spans="1:16" s="79" customFormat="1" ht="9.75" customHeight="1" x14ac:dyDescent="0.25">
      <c r="B48" s="167">
        <v>321</v>
      </c>
      <c r="C48" s="79" t="s">
        <v>220</v>
      </c>
      <c r="I48" s="166"/>
      <c r="J48" s="181"/>
      <c r="K48" s="167">
        <v>321</v>
      </c>
      <c r="L48" s="79" t="s">
        <v>578</v>
      </c>
    </row>
    <row r="49" spans="2:12" s="79" customFormat="1" ht="9.75" customHeight="1" x14ac:dyDescent="0.25">
      <c r="B49" s="167">
        <v>322</v>
      </c>
      <c r="C49" s="79" t="s">
        <v>222</v>
      </c>
      <c r="K49" s="167">
        <v>322</v>
      </c>
      <c r="L49" s="79" t="s">
        <v>579</v>
      </c>
    </row>
    <row r="50" spans="2:12" s="79" customFormat="1" ht="9.75" customHeight="1" x14ac:dyDescent="0.25">
      <c r="B50" s="166">
        <v>4</v>
      </c>
      <c r="C50" s="181" t="s">
        <v>310</v>
      </c>
      <c r="K50" s="166">
        <v>4</v>
      </c>
      <c r="L50" s="181" t="s">
        <v>592</v>
      </c>
    </row>
    <row r="51" spans="2:12" s="79" customFormat="1" ht="9.75" customHeight="1" x14ac:dyDescent="0.25">
      <c r="B51" s="167">
        <v>41</v>
      </c>
      <c r="C51" s="183" t="s">
        <v>322</v>
      </c>
      <c r="K51" s="167">
        <v>41</v>
      </c>
      <c r="L51" s="183" t="s">
        <v>580</v>
      </c>
    </row>
    <row r="52" spans="2:12" s="79" customFormat="1" ht="9.75" customHeight="1" x14ac:dyDescent="0.25">
      <c r="B52" s="167">
        <v>42</v>
      </c>
      <c r="C52" s="183" t="s">
        <v>205</v>
      </c>
      <c r="K52" s="167">
        <v>42</v>
      </c>
      <c r="L52" s="183" t="s">
        <v>581</v>
      </c>
    </row>
    <row r="53" spans="2:12" s="79" customFormat="1" ht="9.75" customHeight="1" x14ac:dyDescent="0.25">
      <c r="B53" s="166">
        <v>5</v>
      </c>
      <c r="C53" s="181" t="s">
        <v>206</v>
      </c>
      <c r="K53" s="166">
        <v>5</v>
      </c>
      <c r="L53" s="181" t="s">
        <v>582</v>
      </c>
    </row>
    <row r="54" spans="2:12" s="79" customFormat="1" ht="9.75" customHeight="1" x14ac:dyDescent="0.25">
      <c r="B54" s="167">
        <v>51</v>
      </c>
      <c r="C54" s="183" t="s">
        <v>209</v>
      </c>
      <c r="K54" s="167">
        <v>51</v>
      </c>
      <c r="L54" s="183" t="s">
        <v>583</v>
      </c>
    </row>
    <row r="55" spans="2:12" s="79" customFormat="1" ht="9.75" customHeight="1" x14ac:dyDescent="0.25">
      <c r="B55" s="167">
        <v>52</v>
      </c>
      <c r="C55" s="183" t="s">
        <v>211</v>
      </c>
      <c r="K55" s="167">
        <v>52</v>
      </c>
      <c r="L55" s="183" t="s">
        <v>579</v>
      </c>
    </row>
    <row r="56" spans="2:12" s="79" customFormat="1" ht="9.75" customHeight="1" x14ac:dyDescent="0.25">
      <c r="B56" s="167">
        <v>521</v>
      </c>
      <c r="C56" s="79" t="s">
        <v>212</v>
      </c>
      <c r="K56" s="167">
        <v>521</v>
      </c>
      <c r="L56" s="79" t="s">
        <v>584</v>
      </c>
    </row>
    <row r="57" spans="2:12" s="79" customFormat="1" ht="9.75" customHeight="1" x14ac:dyDescent="0.25">
      <c r="B57" s="167">
        <v>522</v>
      </c>
      <c r="C57" s="79" t="s">
        <v>213</v>
      </c>
      <c r="K57" s="167">
        <v>522</v>
      </c>
      <c r="L57" s="79" t="s">
        <v>585</v>
      </c>
    </row>
    <row r="58" spans="2:12" s="79" customFormat="1" ht="9.75" customHeight="1" x14ac:dyDescent="0.25">
      <c r="B58" s="167">
        <v>53</v>
      </c>
      <c r="C58" s="183" t="s">
        <v>205</v>
      </c>
      <c r="K58" s="167">
        <v>53</v>
      </c>
      <c r="L58" s="183" t="s">
        <v>581</v>
      </c>
    </row>
    <row r="59" spans="2:12" s="79" customFormat="1" ht="9.75" customHeight="1" x14ac:dyDescent="0.25">
      <c r="B59" s="166">
        <v>6</v>
      </c>
      <c r="C59" s="181" t="s">
        <v>214</v>
      </c>
      <c r="K59" s="166">
        <v>6</v>
      </c>
      <c r="L59" s="181" t="s">
        <v>586</v>
      </c>
    </row>
    <row r="60" spans="2:12" s="79" customFormat="1" ht="9.75" customHeight="1" x14ac:dyDescent="0.25">
      <c r="B60" s="167">
        <v>61</v>
      </c>
      <c r="C60" s="183" t="s">
        <v>216</v>
      </c>
      <c r="K60" s="167">
        <v>61</v>
      </c>
      <c r="L60" s="183" t="s">
        <v>587</v>
      </c>
    </row>
    <row r="61" spans="2:12" s="79" customFormat="1" ht="9.75" customHeight="1" x14ac:dyDescent="0.25">
      <c r="B61" s="167">
        <v>62</v>
      </c>
      <c r="C61" s="183" t="s">
        <v>217</v>
      </c>
      <c r="K61" s="167">
        <v>62</v>
      </c>
      <c r="L61" s="183" t="s">
        <v>588</v>
      </c>
    </row>
    <row r="62" spans="2:12" s="79" customFormat="1" ht="9.75" customHeight="1" x14ac:dyDescent="0.25">
      <c r="B62" s="167">
        <v>63</v>
      </c>
      <c r="C62" s="183" t="s">
        <v>219</v>
      </c>
      <c r="K62" s="167">
        <v>63</v>
      </c>
      <c r="L62" s="183" t="s">
        <v>589</v>
      </c>
    </row>
    <row r="63" spans="2:12" s="79" customFormat="1" ht="9.75" customHeight="1" x14ac:dyDescent="0.25">
      <c r="B63" s="166">
        <v>7</v>
      </c>
      <c r="C63" s="181" t="s">
        <v>221</v>
      </c>
      <c r="K63" s="166">
        <v>7</v>
      </c>
      <c r="L63" s="181" t="s">
        <v>590</v>
      </c>
    </row>
    <row r="64" spans="2:12" s="79" customFormat="1" ht="9.75" customHeight="1" x14ac:dyDescent="0.25"/>
    <row r="65" spans="1:21" s="79" customFormat="1" ht="9.75" customHeight="1" x14ac:dyDescent="0.25">
      <c r="C65" s="79" t="s">
        <v>324</v>
      </c>
      <c r="L65" s="79" t="s">
        <v>591</v>
      </c>
    </row>
    <row r="66" spans="1:21" s="79" customFormat="1" ht="12.6" thickBot="1" x14ac:dyDescent="0.3"/>
    <row r="67" spans="1:21" s="79" customFormat="1" ht="12.6" thickBot="1" x14ac:dyDescent="0.3">
      <c r="C67" s="184"/>
      <c r="D67" s="185"/>
      <c r="E67" s="185"/>
      <c r="F67" s="185"/>
      <c r="G67" s="185"/>
      <c r="H67" s="185"/>
      <c r="I67" s="185"/>
      <c r="J67" s="185"/>
      <c r="K67" s="185"/>
      <c r="L67" s="185"/>
      <c r="M67" s="185"/>
      <c r="N67" s="185"/>
      <c r="O67" s="185"/>
      <c r="P67" s="185"/>
      <c r="Q67" s="185"/>
      <c r="R67" s="185"/>
      <c r="S67" s="185"/>
      <c r="T67" s="185"/>
      <c r="U67" s="186"/>
    </row>
    <row r="68" spans="1:21" s="79" customFormat="1" ht="46.5" customHeight="1" x14ac:dyDescent="0.25">
      <c r="A68" s="237" t="s">
        <v>323</v>
      </c>
      <c r="B68" s="237"/>
      <c r="C68" s="237"/>
      <c r="D68" s="237"/>
      <c r="E68" s="237"/>
      <c r="F68" s="237"/>
      <c r="G68" s="237"/>
      <c r="H68" s="237"/>
      <c r="I68" s="237"/>
      <c r="J68" s="237"/>
      <c r="K68" s="237"/>
      <c r="L68" s="237"/>
      <c r="M68" s="237"/>
      <c r="N68" s="237"/>
      <c r="O68" s="237"/>
      <c r="P68" s="237"/>
      <c r="Q68" s="237"/>
      <c r="R68" s="237"/>
      <c r="S68" s="237"/>
      <c r="T68" s="237"/>
      <c r="U68" s="237"/>
    </row>
    <row r="69" spans="1:21" s="79" customFormat="1" ht="12" x14ac:dyDescent="0.25"/>
    <row r="70" spans="1:21" s="79" customFormat="1" ht="29.25" customHeight="1" x14ac:dyDescent="0.25">
      <c r="A70" s="217" t="s">
        <v>513</v>
      </c>
      <c r="B70" s="217"/>
      <c r="C70" s="217"/>
      <c r="D70" s="217"/>
      <c r="E70" s="217"/>
      <c r="F70" s="217"/>
      <c r="G70" s="217"/>
      <c r="H70" s="217"/>
      <c r="I70" s="217"/>
      <c r="J70" s="217"/>
      <c r="K70" s="217"/>
      <c r="L70" s="217"/>
      <c r="M70" s="217"/>
      <c r="N70" s="217"/>
      <c r="O70" s="217"/>
      <c r="P70" s="217"/>
      <c r="Q70" s="217"/>
      <c r="R70" s="217"/>
      <c r="S70" s="217"/>
      <c r="T70" s="217"/>
      <c r="U70" s="217"/>
    </row>
    <row r="72" spans="1:21" x14ac:dyDescent="0.3">
      <c r="L72" s="119"/>
    </row>
    <row r="73" spans="1:21" x14ac:dyDescent="0.3">
      <c r="L73" s="119"/>
    </row>
  </sheetData>
  <mergeCells count="11">
    <mergeCell ref="A2:W2"/>
    <mergeCell ref="A3:W3"/>
    <mergeCell ref="C4:U4"/>
    <mergeCell ref="V4:V5"/>
    <mergeCell ref="W4:W5"/>
    <mergeCell ref="A70:U70"/>
    <mergeCell ref="C34:G34"/>
    <mergeCell ref="L34:P34"/>
    <mergeCell ref="A4:A5"/>
    <mergeCell ref="B4:B5"/>
    <mergeCell ref="A68:U68"/>
  </mergeCells>
  <phoneticPr fontId="1" type="noConversion"/>
  <pageMargins left="0.75" right="0.75" top="1" bottom="1" header="0.5" footer="0.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U188"/>
  <sheetViews>
    <sheetView showGridLines="0" topLeftCell="A2" zoomScale="90" zoomScaleNormal="90" workbookViewId="0">
      <selection activeCell="A2" sqref="A2:U2"/>
    </sheetView>
  </sheetViews>
  <sheetFormatPr defaultColWidth="9.109375" defaultRowHeight="12" x14ac:dyDescent="0.25"/>
  <cols>
    <col min="1" max="1" width="6.88671875" style="167" customWidth="1"/>
    <col min="2" max="2" width="9.88671875" style="79" bestFit="1" customWidth="1"/>
    <col min="3" max="19" width="7.44140625" style="79" customWidth="1"/>
    <col min="20" max="20" width="9.109375" style="167"/>
    <col min="21" max="16384" width="9.109375" style="79"/>
  </cols>
  <sheetData>
    <row r="1" spans="1:21" hidden="1" x14ac:dyDescent="0.25"/>
    <row r="2" spans="1:21" s="187" customFormat="1" ht="9" customHeight="1" x14ac:dyDescent="0.25">
      <c r="A2" s="247"/>
      <c r="B2" s="247"/>
      <c r="C2" s="247"/>
      <c r="D2" s="247"/>
      <c r="E2" s="247"/>
      <c r="F2" s="247"/>
      <c r="G2" s="247"/>
      <c r="H2" s="247"/>
      <c r="I2" s="247"/>
      <c r="J2" s="247"/>
      <c r="K2" s="247"/>
      <c r="L2" s="247"/>
      <c r="M2" s="247"/>
      <c r="N2" s="247"/>
      <c r="O2" s="247"/>
      <c r="P2" s="247"/>
      <c r="Q2" s="247"/>
      <c r="R2" s="247"/>
      <c r="S2" s="247"/>
      <c r="T2" s="247"/>
      <c r="U2" s="247"/>
    </row>
    <row r="3" spans="1:21" s="187" customFormat="1" ht="27" customHeight="1" thickBot="1" x14ac:dyDescent="0.3">
      <c r="A3" s="202" t="s">
        <v>674</v>
      </c>
      <c r="B3" s="202"/>
      <c r="C3" s="202"/>
      <c r="D3" s="202"/>
      <c r="E3" s="202"/>
      <c r="F3" s="202"/>
      <c r="G3" s="202"/>
      <c r="H3" s="202"/>
      <c r="I3" s="202"/>
      <c r="J3" s="202"/>
      <c r="K3" s="202"/>
      <c r="L3" s="202"/>
      <c r="M3" s="202"/>
      <c r="N3" s="202"/>
      <c r="O3" s="202"/>
      <c r="P3" s="202"/>
      <c r="Q3" s="202"/>
      <c r="R3" s="202"/>
      <c r="S3" s="202"/>
      <c r="T3" s="202"/>
      <c r="U3" s="202"/>
    </row>
    <row r="4" spans="1:21" s="170" customFormat="1" ht="11.25" customHeight="1" thickBot="1" x14ac:dyDescent="0.3">
      <c r="A4" s="204" t="s">
        <v>162</v>
      </c>
      <c r="B4" s="204" t="s">
        <v>163</v>
      </c>
      <c r="C4" s="244" t="s">
        <v>712</v>
      </c>
      <c r="D4" s="245"/>
      <c r="E4" s="245"/>
      <c r="F4" s="245"/>
      <c r="G4" s="245"/>
      <c r="H4" s="245"/>
      <c r="I4" s="245"/>
      <c r="J4" s="245"/>
      <c r="K4" s="245"/>
      <c r="L4" s="245"/>
      <c r="M4" s="245"/>
      <c r="N4" s="245"/>
      <c r="O4" s="245"/>
      <c r="P4" s="245"/>
      <c r="Q4" s="245"/>
      <c r="R4" s="245"/>
      <c r="S4" s="246"/>
      <c r="T4" s="204" t="s">
        <v>532</v>
      </c>
      <c r="U4" s="204" t="s">
        <v>519</v>
      </c>
    </row>
    <row r="5" spans="1:21" ht="20.25" customHeight="1" thickBot="1" x14ac:dyDescent="0.3">
      <c r="A5" s="205"/>
      <c r="B5" s="205"/>
      <c r="C5" s="188" t="s">
        <v>5</v>
      </c>
      <c r="D5" s="188" t="s">
        <v>8</v>
      </c>
      <c r="E5" s="188" t="s">
        <v>12</v>
      </c>
      <c r="F5" s="188" t="s">
        <v>16</v>
      </c>
      <c r="G5" s="188" t="s">
        <v>23</v>
      </c>
      <c r="H5" s="188" t="s">
        <v>27</v>
      </c>
      <c r="I5" s="188" t="s">
        <v>34</v>
      </c>
      <c r="J5" s="188" t="s">
        <v>40</v>
      </c>
      <c r="K5" s="188" t="s">
        <v>47</v>
      </c>
      <c r="L5" s="188">
        <v>10</v>
      </c>
      <c r="M5" s="188">
        <v>11</v>
      </c>
      <c r="N5" s="188">
        <v>12</v>
      </c>
      <c r="O5" s="188">
        <v>13</v>
      </c>
      <c r="P5" s="188">
        <v>14</v>
      </c>
      <c r="Q5" s="188">
        <v>15</v>
      </c>
      <c r="R5" s="188">
        <v>16</v>
      </c>
      <c r="S5" s="188">
        <v>17</v>
      </c>
      <c r="T5" s="205"/>
      <c r="U5" s="205"/>
    </row>
    <row r="6" spans="1:21" x14ac:dyDescent="0.25">
      <c r="A6" s="166">
        <v>2025</v>
      </c>
      <c r="B6" s="79" t="s">
        <v>338</v>
      </c>
      <c r="C6" s="168">
        <v>20.632111999999999</v>
      </c>
      <c r="D6" s="168">
        <v>168.272423</v>
      </c>
      <c r="E6" s="168">
        <v>170.82485699999998</v>
      </c>
      <c r="F6" s="168">
        <v>73.875750000000011</v>
      </c>
      <c r="G6" s="168">
        <v>5.2171700000000003</v>
      </c>
      <c r="H6" s="168">
        <v>14.982680999999999</v>
      </c>
      <c r="I6" s="168">
        <v>95.913249999999991</v>
      </c>
      <c r="J6" s="168">
        <v>83.412326000000007</v>
      </c>
      <c r="K6" s="168">
        <v>42.662478</v>
      </c>
      <c r="L6" s="168">
        <v>90.851830000000007</v>
      </c>
      <c r="M6" s="168">
        <v>12.152678999999999</v>
      </c>
      <c r="N6" s="168">
        <v>38.597961999999995</v>
      </c>
      <c r="O6" s="168">
        <v>3.5500080000000001</v>
      </c>
      <c r="P6" s="168">
        <v>0.92890300000000003</v>
      </c>
      <c r="Q6" s="168">
        <v>79.294240999999985</v>
      </c>
      <c r="R6" s="168">
        <v>60.781227000000001</v>
      </c>
      <c r="S6" s="168">
        <v>29.699342999999992</v>
      </c>
      <c r="T6" s="166">
        <v>2025</v>
      </c>
      <c r="U6" s="79" t="s">
        <v>535</v>
      </c>
    </row>
    <row r="7" spans="1:21" x14ac:dyDescent="0.25">
      <c r="B7" s="79" t="s">
        <v>339</v>
      </c>
      <c r="C7" s="168">
        <v>20.198890000000002</v>
      </c>
      <c r="D7" s="168">
        <v>152.33221799999998</v>
      </c>
      <c r="E7" s="168">
        <v>171.41688799999997</v>
      </c>
      <c r="F7" s="168">
        <v>72.291433999999995</v>
      </c>
      <c r="G7" s="168">
        <v>5.5158509999999996</v>
      </c>
      <c r="H7" s="168">
        <v>18.466209000000003</v>
      </c>
      <c r="I7" s="168">
        <v>78.609639999999999</v>
      </c>
      <c r="J7" s="168">
        <v>81.950801000000013</v>
      </c>
      <c r="K7" s="168">
        <v>40.680935999999996</v>
      </c>
      <c r="L7" s="168">
        <v>97.981758000000013</v>
      </c>
      <c r="M7" s="168">
        <v>12.317630000000001</v>
      </c>
      <c r="N7" s="168">
        <v>32.946708999999998</v>
      </c>
      <c r="O7" s="168">
        <v>4.8169489999999984</v>
      </c>
      <c r="P7" s="168">
        <v>0.95525400000000016</v>
      </c>
      <c r="Q7" s="168">
        <v>86.701681000000008</v>
      </c>
      <c r="R7" s="168">
        <v>49.987763000000001</v>
      </c>
      <c r="S7" s="168">
        <v>20.125356999999997</v>
      </c>
      <c r="U7" s="79" t="s">
        <v>536</v>
      </c>
    </row>
    <row r="8" spans="1:21" x14ac:dyDescent="0.25">
      <c r="B8" s="79" t="s">
        <v>340</v>
      </c>
      <c r="C8" s="168">
        <v>21.955503</v>
      </c>
      <c r="D8" s="168">
        <v>165.11209600000001</v>
      </c>
      <c r="E8" s="168">
        <v>195.87720299999998</v>
      </c>
      <c r="F8" s="168">
        <v>80.583994000000004</v>
      </c>
      <c r="G8" s="168">
        <v>7.1279560000000002</v>
      </c>
      <c r="H8" s="168">
        <v>17.740951000000003</v>
      </c>
      <c r="I8" s="168">
        <v>81.426852999999994</v>
      </c>
      <c r="J8" s="168">
        <v>92.322288000000015</v>
      </c>
      <c r="K8" s="168">
        <v>51.626142999999999</v>
      </c>
      <c r="L8" s="168">
        <v>104.377185</v>
      </c>
      <c r="M8" s="168">
        <v>12.291665</v>
      </c>
      <c r="N8" s="168">
        <v>72.692879999999988</v>
      </c>
      <c r="O8" s="168">
        <v>4.4901909999999994</v>
      </c>
      <c r="P8" s="168">
        <v>0.47873199999999994</v>
      </c>
      <c r="Q8" s="168">
        <v>93.855353999999991</v>
      </c>
      <c r="R8" s="168">
        <v>50.272185</v>
      </c>
      <c r="S8" s="168">
        <v>36.149393000000003</v>
      </c>
      <c r="U8" s="79" t="s">
        <v>537</v>
      </c>
    </row>
    <row r="9" spans="1:21" x14ac:dyDescent="0.25">
      <c r="B9" s="79" t="s">
        <v>341</v>
      </c>
      <c r="C9" s="168">
        <v>24.225107999999999</v>
      </c>
      <c r="D9" s="168">
        <v>181.85153</v>
      </c>
      <c r="E9" s="168">
        <v>240.51452499999999</v>
      </c>
      <c r="F9" s="168">
        <v>80.044225999999995</v>
      </c>
      <c r="G9" s="168">
        <v>6.164644</v>
      </c>
      <c r="H9" s="168">
        <v>20.656366999999999</v>
      </c>
      <c r="I9" s="168">
        <v>89.56470800000001</v>
      </c>
      <c r="J9" s="168">
        <v>92.986585000000005</v>
      </c>
      <c r="K9" s="168">
        <v>45.181880999999997</v>
      </c>
      <c r="L9" s="168">
        <v>92.193944999999985</v>
      </c>
      <c r="M9" s="168">
        <v>11.788474000000001</v>
      </c>
      <c r="N9" s="168">
        <v>58.765560000000022</v>
      </c>
      <c r="O9" s="168">
        <v>3.3445640000000001</v>
      </c>
      <c r="P9" s="168">
        <v>0.87277600000000011</v>
      </c>
      <c r="Q9" s="168">
        <v>80.775497999999999</v>
      </c>
      <c r="R9" s="168">
        <v>51.716949999999997</v>
      </c>
      <c r="S9" s="168">
        <v>19.552212000000001</v>
      </c>
      <c r="U9" s="79" t="s">
        <v>538</v>
      </c>
    </row>
    <row r="10" spans="1:21" x14ac:dyDescent="0.25">
      <c r="B10" s="79" t="s">
        <v>342</v>
      </c>
      <c r="C10" s="168">
        <v>23.160481000000001</v>
      </c>
      <c r="D10" s="168">
        <v>176.02453299999999</v>
      </c>
      <c r="E10" s="168">
        <v>269.673543</v>
      </c>
      <c r="F10" s="168">
        <v>84.706016000000005</v>
      </c>
      <c r="G10" s="168">
        <v>5.2960419999999999</v>
      </c>
      <c r="H10" s="168">
        <v>16.514600000000002</v>
      </c>
      <c r="I10" s="168">
        <v>66.508853999999999</v>
      </c>
      <c r="J10" s="168">
        <v>128.00720200000001</v>
      </c>
      <c r="K10" s="168">
        <v>52.914766</v>
      </c>
      <c r="L10" s="168">
        <v>121.75522100000001</v>
      </c>
      <c r="M10" s="168">
        <v>14.086608</v>
      </c>
      <c r="N10" s="168">
        <v>89.642181000000008</v>
      </c>
      <c r="O10" s="168">
        <v>3.594916</v>
      </c>
      <c r="P10" s="168">
        <v>0.504556</v>
      </c>
      <c r="Q10" s="168">
        <v>95.653970000000001</v>
      </c>
      <c r="R10" s="168">
        <v>59.839339999999993</v>
      </c>
      <c r="S10" s="168">
        <v>32.199314999999999</v>
      </c>
      <c r="U10" s="79" t="s">
        <v>539</v>
      </c>
    </row>
    <row r="11" spans="1:21" x14ac:dyDescent="0.25">
      <c r="B11" s="79" t="s">
        <v>343</v>
      </c>
      <c r="C11" s="168">
        <v>21.864167999999999</v>
      </c>
      <c r="D11" s="168">
        <v>171.46041600000001</v>
      </c>
      <c r="E11" s="168">
        <v>240.73729900000001</v>
      </c>
      <c r="F11" s="168">
        <v>81.21669</v>
      </c>
      <c r="G11" s="168">
        <v>5.0803560000000001</v>
      </c>
      <c r="H11" s="168">
        <v>14.049279</v>
      </c>
      <c r="I11" s="168">
        <v>49.376927000000002</v>
      </c>
      <c r="J11" s="168">
        <v>135.029482</v>
      </c>
      <c r="K11" s="168">
        <v>44.582370999999995</v>
      </c>
      <c r="L11" s="168">
        <v>113.63011599999999</v>
      </c>
      <c r="M11" s="168">
        <v>11.651295000000001</v>
      </c>
      <c r="N11" s="168">
        <v>62.819926000000024</v>
      </c>
      <c r="O11" s="168">
        <v>3.4732699999999994</v>
      </c>
      <c r="P11" s="168">
        <v>1.0216399999999999</v>
      </c>
      <c r="Q11" s="168">
        <v>89.488553999999993</v>
      </c>
      <c r="R11" s="168">
        <v>58.879241</v>
      </c>
      <c r="S11" s="168">
        <v>23.456883999999995</v>
      </c>
      <c r="U11" s="79" t="s">
        <v>540</v>
      </c>
    </row>
    <row r="12" spans="1:21" x14ac:dyDescent="0.25">
      <c r="B12" s="79" t="s">
        <v>344</v>
      </c>
      <c r="C12" s="168">
        <v>25.580242999999999</v>
      </c>
      <c r="D12" s="168">
        <v>207.26523300000002</v>
      </c>
      <c r="E12" s="168">
        <v>222.42627099999999</v>
      </c>
      <c r="F12" s="168">
        <v>89.909664000000006</v>
      </c>
      <c r="G12" s="168">
        <v>5.7921480000000001</v>
      </c>
      <c r="H12" s="168">
        <v>13.074616000000001</v>
      </c>
      <c r="I12" s="168">
        <v>55.141581000000002</v>
      </c>
      <c r="J12" s="168">
        <v>157.394634</v>
      </c>
      <c r="K12" s="168">
        <v>52.504928</v>
      </c>
      <c r="L12" s="168">
        <v>67.305431000000013</v>
      </c>
      <c r="M12" s="168">
        <v>13.65644</v>
      </c>
      <c r="N12" s="168">
        <v>66.145976000000005</v>
      </c>
      <c r="O12" s="168">
        <v>4.6930840000000007</v>
      </c>
      <c r="P12" s="168">
        <v>1.798376</v>
      </c>
      <c r="Q12" s="168">
        <v>80.277428999999998</v>
      </c>
      <c r="R12" s="168">
        <v>61.885568999999997</v>
      </c>
      <c r="S12" s="168">
        <v>26.406168999999995</v>
      </c>
      <c r="U12" s="79" t="s">
        <v>541</v>
      </c>
    </row>
    <row r="13" spans="1:21" x14ac:dyDescent="0.25">
      <c r="B13" s="79" t="s">
        <v>345</v>
      </c>
      <c r="C13" s="168">
        <v>27.568921</v>
      </c>
      <c r="D13" s="168">
        <v>181.98884100000001</v>
      </c>
      <c r="E13" s="168">
        <v>197.38454199999998</v>
      </c>
      <c r="F13" s="168">
        <v>88.000383999999997</v>
      </c>
      <c r="G13" s="168">
        <v>4.2094240000000003</v>
      </c>
      <c r="H13" s="168">
        <v>11.059595</v>
      </c>
      <c r="I13" s="168">
        <v>54.804417000000001</v>
      </c>
      <c r="J13" s="168">
        <v>129.11793399999999</v>
      </c>
      <c r="K13" s="168">
        <v>50.628111999999994</v>
      </c>
      <c r="L13" s="168">
        <v>83.793662000000012</v>
      </c>
      <c r="M13" s="168">
        <v>11.861565000000001</v>
      </c>
      <c r="N13" s="168">
        <v>52.630271999999977</v>
      </c>
      <c r="O13" s="168">
        <v>2.3063320000000003</v>
      </c>
      <c r="P13" s="168">
        <v>1.3790669999999998</v>
      </c>
      <c r="Q13" s="168">
        <v>73.190743999999995</v>
      </c>
      <c r="R13" s="168">
        <v>57.262433999999999</v>
      </c>
      <c r="S13" s="168">
        <v>20.785513999999999</v>
      </c>
      <c r="U13" s="79" t="s">
        <v>542</v>
      </c>
    </row>
    <row r="14" spans="1:21" x14ac:dyDescent="0.25">
      <c r="B14" s="79" t="s">
        <v>346</v>
      </c>
      <c r="C14" s="168">
        <v>23.021041</v>
      </c>
      <c r="D14" s="168">
        <v>183.13406900000001</v>
      </c>
      <c r="E14" s="168">
        <v>218.31821500000001</v>
      </c>
      <c r="F14" s="168">
        <v>91.629063000000002</v>
      </c>
      <c r="G14" s="168">
        <v>6.0914279999999996</v>
      </c>
      <c r="H14" s="168">
        <v>16.727180999999998</v>
      </c>
      <c r="I14" s="168">
        <v>56.890264999999999</v>
      </c>
      <c r="J14" s="168">
        <v>144.11416399999999</v>
      </c>
      <c r="K14" s="168">
        <v>53.606694000000005</v>
      </c>
      <c r="L14" s="168">
        <v>103.23744399999998</v>
      </c>
      <c r="M14" s="168">
        <v>12.38768</v>
      </c>
      <c r="N14" s="168">
        <v>40.253123000000002</v>
      </c>
      <c r="O14" s="168">
        <v>2.6916130000000003</v>
      </c>
      <c r="P14" s="168">
        <v>1.684857</v>
      </c>
      <c r="Q14" s="168">
        <v>93.607299000000012</v>
      </c>
      <c r="R14" s="168">
        <v>54.985748000000001</v>
      </c>
      <c r="S14" s="168">
        <v>31.772299999999994</v>
      </c>
      <c r="U14" s="79" t="s">
        <v>543</v>
      </c>
    </row>
    <row r="15" spans="1:21" x14ac:dyDescent="0.25">
      <c r="B15" s="79" t="s">
        <v>347</v>
      </c>
      <c r="C15" s="168">
        <v>21.074579</v>
      </c>
      <c r="D15" s="168">
        <v>207.09599699999998</v>
      </c>
      <c r="E15" s="168">
        <v>239.36623</v>
      </c>
      <c r="F15" s="168">
        <v>90.688234999999992</v>
      </c>
      <c r="G15" s="168">
        <v>5.3891439999999999</v>
      </c>
      <c r="H15" s="168">
        <v>18.115038999999999</v>
      </c>
      <c r="I15" s="168">
        <v>60.643163999999999</v>
      </c>
      <c r="J15" s="168">
        <v>131.51604900000001</v>
      </c>
      <c r="K15" s="168">
        <v>56.766570999999999</v>
      </c>
      <c r="L15" s="168">
        <v>85.295145999999988</v>
      </c>
      <c r="M15" s="168">
        <v>12.943738</v>
      </c>
      <c r="N15" s="168">
        <v>42.517742000000013</v>
      </c>
      <c r="O15" s="168">
        <v>4.3413789999999999</v>
      </c>
      <c r="P15" s="168">
        <v>1.753498999999999</v>
      </c>
      <c r="Q15" s="168">
        <v>95.759371999999999</v>
      </c>
      <c r="R15" s="168">
        <v>57.835169</v>
      </c>
      <c r="S15" s="168">
        <v>33.189903000000001</v>
      </c>
      <c r="U15" s="79" t="s">
        <v>544</v>
      </c>
    </row>
    <row r="16" spans="1:21" x14ac:dyDescent="0.25">
      <c r="B16" s="79" t="s">
        <v>348</v>
      </c>
      <c r="C16" s="168">
        <v>17.375647999999998</v>
      </c>
      <c r="D16" s="168">
        <v>177.47372900000002</v>
      </c>
      <c r="E16" s="168">
        <v>209.54425399999997</v>
      </c>
      <c r="F16" s="168">
        <v>79.261100999999996</v>
      </c>
      <c r="G16" s="168">
        <v>5.7540319999999996</v>
      </c>
      <c r="H16" s="168">
        <v>17.551670000000001</v>
      </c>
      <c r="I16" s="168">
        <v>65.366738999999995</v>
      </c>
      <c r="J16" s="168">
        <v>100.056394</v>
      </c>
      <c r="K16" s="168">
        <v>48.048393999999988</v>
      </c>
      <c r="L16" s="168">
        <v>64.835950999999994</v>
      </c>
      <c r="M16" s="168">
        <v>11.677754</v>
      </c>
      <c r="N16" s="168">
        <v>95.474321000000003</v>
      </c>
      <c r="O16" s="168">
        <v>2.2725529999999998</v>
      </c>
      <c r="P16" s="168">
        <v>1.0928749999999998</v>
      </c>
      <c r="Q16" s="168">
        <v>73.109024000000005</v>
      </c>
      <c r="R16" s="168">
        <v>54.775894000000008</v>
      </c>
      <c r="S16" s="168">
        <v>27.580198999999993</v>
      </c>
      <c r="U16" s="79" t="s">
        <v>545</v>
      </c>
    </row>
    <row r="17" spans="1:21" x14ac:dyDescent="0.25">
      <c r="B17" s="79" t="s">
        <v>349</v>
      </c>
      <c r="C17" s="168">
        <v>15.324074999999999</v>
      </c>
      <c r="D17" s="168">
        <v>202.43680699999999</v>
      </c>
      <c r="E17" s="168">
        <v>180.20793999999998</v>
      </c>
      <c r="F17" s="168">
        <v>78.10729400000001</v>
      </c>
      <c r="G17" s="168">
        <v>6.1007410000000002</v>
      </c>
      <c r="H17" s="168">
        <v>17.899152000000001</v>
      </c>
      <c r="I17" s="168">
        <v>75.478133</v>
      </c>
      <c r="J17" s="168">
        <v>107.030753</v>
      </c>
      <c r="K17" s="168">
        <v>52.648715999999993</v>
      </c>
      <c r="L17" s="168">
        <v>107.762171</v>
      </c>
      <c r="M17" s="168">
        <v>11.035857999999999</v>
      </c>
      <c r="N17" s="168">
        <v>83.355758000000009</v>
      </c>
      <c r="O17" s="168">
        <v>3.298448</v>
      </c>
      <c r="P17" s="168">
        <v>1.1271610000000001</v>
      </c>
      <c r="Q17" s="168">
        <v>69.493715000000009</v>
      </c>
      <c r="R17" s="168">
        <v>53.996410999999995</v>
      </c>
      <c r="S17" s="168">
        <v>34.191040000000001</v>
      </c>
      <c r="U17" s="79" t="s">
        <v>546</v>
      </c>
    </row>
    <row r="18" spans="1:21" x14ac:dyDescent="0.25">
      <c r="C18" s="168"/>
      <c r="D18" s="168"/>
      <c r="E18" s="168"/>
      <c r="F18" s="168"/>
      <c r="G18" s="168"/>
      <c r="H18" s="168"/>
      <c r="I18" s="168"/>
      <c r="J18" s="168"/>
      <c r="K18" s="168"/>
      <c r="L18" s="168"/>
      <c r="M18" s="168"/>
      <c r="N18" s="168"/>
      <c r="O18" s="168"/>
      <c r="P18" s="169"/>
      <c r="Q18" s="169"/>
      <c r="R18" s="169"/>
      <c r="S18" s="169"/>
    </row>
    <row r="19" spans="1:21" x14ac:dyDescent="0.25">
      <c r="A19" s="166">
        <v>2026</v>
      </c>
      <c r="B19" s="79" t="s">
        <v>338</v>
      </c>
      <c r="C19" s="168">
        <v>16.398484</v>
      </c>
      <c r="D19" s="168">
        <v>190.46596700000001</v>
      </c>
      <c r="E19" s="168">
        <v>167.35375799999997</v>
      </c>
      <c r="F19" s="168">
        <v>76.078362999999996</v>
      </c>
      <c r="G19" s="168">
        <v>6.3382620000000003</v>
      </c>
      <c r="H19" s="168">
        <v>13.044279</v>
      </c>
      <c r="I19" s="168">
        <v>84.682629000000006</v>
      </c>
      <c r="J19" s="168">
        <v>90.697928000000005</v>
      </c>
      <c r="K19" s="168">
        <v>44.137867000000014</v>
      </c>
      <c r="L19" s="168">
        <v>77.562687000000011</v>
      </c>
      <c r="M19" s="168">
        <v>10.341818999999999</v>
      </c>
      <c r="N19" s="168">
        <v>24.244661000000001</v>
      </c>
      <c r="O19" s="168">
        <v>2.6544079999999997</v>
      </c>
      <c r="P19" s="168">
        <v>0.479852</v>
      </c>
      <c r="Q19" s="168">
        <v>86.736457000000001</v>
      </c>
      <c r="R19" s="168">
        <v>57.808065000000006</v>
      </c>
      <c r="S19" s="168">
        <v>41.932051999999999</v>
      </c>
      <c r="T19" s="166">
        <v>2026</v>
      </c>
      <c r="U19" s="79" t="s">
        <v>535</v>
      </c>
    </row>
    <row r="20" spans="1:21" x14ac:dyDescent="0.25">
      <c r="B20" s="79" t="s">
        <v>339</v>
      </c>
      <c r="C20" s="168">
        <v>14.545415</v>
      </c>
      <c r="D20" s="168">
        <v>157.717026</v>
      </c>
      <c r="E20" s="168">
        <v>159.80638099999996</v>
      </c>
      <c r="F20" s="168">
        <v>71.771679000000006</v>
      </c>
      <c r="G20" s="168">
        <v>5.6852869999999998</v>
      </c>
      <c r="H20" s="168">
        <v>15.892086000000001</v>
      </c>
      <c r="I20" s="168">
        <v>80.056314</v>
      </c>
      <c r="J20" s="168">
        <v>92.080032000000003</v>
      </c>
      <c r="K20" s="168">
        <v>48.136173999999997</v>
      </c>
      <c r="L20" s="168">
        <v>102.310768</v>
      </c>
      <c r="M20" s="168">
        <v>11.081571</v>
      </c>
      <c r="N20" s="168">
        <v>66.414036999999993</v>
      </c>
      <c r="O20" s="168">
        <v>3.1290320000000005</v>
      </c>
      <c r="P20" s="168">
        <v>0.78445000000000009</v>
      </c>
      <c r="Q20" s="168">
        <v>88.505212</v>
      </c>
      <c r="R20" s="168">
        <v>49.164593000000004</v>
      </c>
      <c r="S20" s="168">
        <v>26.503426999999999</v>
      </c>
      <c r="U20" s="79" t="s">
        <v>536</v>
      </c>
    </row>
    <row r="21" spans="1:21" x14ac:dyDescent="0.25">
      <c r="B21" s="79" t="s">
        <v>340</v>
      </c>
      <c r="C21" s="168"/>
      <c r="D21" s="168"/>
      <c r="E21" s="168"/>
      <c r="F21" s="168"/>
      <c r="G21" s="168"/>
      <c r="H21" s="168"/>
      <c r="I21" s="168"/>
      <c r="J21" s="168"/>
      <c r="K21" s="168"/>
      <c r="L21" s="168"/>
      <c r="M21" s="168"/>
      <c r="N21" s="168"/>
      <c r="O21" s="168"/>
      <c r="P21" s="168"/>
      <c r="Q21" s="168"/>
      <c r="R21" s="168"/>
      <c r="S21" s="168"/>
      <c r="U21" s="79" t="s">
        <v>537</v>
      </c>
    </row>
    <row r="22" spans="1:21" x14ac:dyDescent="0.25">
      <c r="B22" s="79" t="s">
        <v>341</v>
      </c>
      <c r="C22" s="168"/>
      <c r="D22" s="168"/>
      <c r="E22" s="168"/>
      <c r="F22" s="168"/>
      <c r="G22" s="168"/>
      <c r="H22" s="168"/>
      <c r="I22" s="168"/>
      <c r="J22" s="168"/>
      <c r="K22" s="168"/>
      <c r="L22" s="168"/>
      <c r="M22" s="168"/>
      <c r="N22" s="168"/>
      <c r="O22" s="168"/>
      <c r="P22" s="168"/>
      <c r="Q22" s="168"/>
      <c r="R22" s="168"/>
      <c r="S22" s="168"/>
      <c r="U22" s="79" t="s">
        <v>538</v>
      </c>
    </row>
    <row r="23" spans="1:21" x14ac:dyDescent="0.25">
      <c r="B23" s="79" t="s">
        <v>342</v>
      </c>
      <c r="C23" s="168"/>
      <c r="D23" s="168"/>
      <c r="E23" s="168"/>
      <c r="F23" s="168"/>
      <c r="G23" s="168"/>
      <c r="H23" s="168"/>
      <c r="I23" s="168"/>
      <c r="J23" s="168"/>
      <c r="K23" s="168"/>
      <c r="L23" s="168"/>
      <c r="M23" s="168"/>
      <c r="N23" s="168"/>
      <c r="O23" s="168"/>
      <c r="P23" s="168"/>
      <c r="Q23" s="168"/>
      <c r="R23" s="168"/>
      <c r="S23" s="168"/>
      <c r="U23" s="79" t="s">
        <v>539</v>
      </c>
    </row>
    <row r="24" spans="1:21" x14ac:dyDescent="0.25">
      <c r="B24" s="79" t="s">
        <v>343</v>
      </c>
      <c r="C24" s="168"/>
      <c r="D24" s="168"/>
      <c r="E24" s="168"/>
      <c r="F24" s="168"/>
      <c r="G24" s="168"/>
      <c r="H24" s="168"/>
      <c r="I24" s="168"/>
      <c r="J24" s="168"/>
      <c r="K24" s="168"/>
      <c r="L24" s="168"/>
      <c r="M24" s="168"/>
      <c r="N24" s="168"/>
      <c r="O24" s="168"/>
      <c r="P24" s="168"/>
      <c r="Q24" s="168"/>
      <c r="R24" s="168"/>
      <c r="S24" s="168"/>
      <c r="U24" s="79" t="s">
        <v>540</v>
      </c>
    </row>
    <row r="25" spans="1:21" x14ac:dyDescent="0.25">
      <c r="B25" s="79" t="s">
        <v>344</v>
      </c>
      <c r="C25" s="168"/>
      <c r="D25" s="168"/>
      <c r="E25" s="168"/>
      <c r="F25" s="168"/>
      <c r="G25" s="168"/>
      <c r="H25" s="168"/>
      <c r="I25" s="168"/>
      <c r="J25" s="168"/>
      <c r="K25" s="168"/>
      <c r="L25" s="168"/>
      <c r="M25" s="168"/>
      <c r="N25" s="168"/>
      <c r="O25" s="168"/>
      <c r="P25" s="168"/>
      <c r="Q25" s="168"/>
      <c r="R25" s="168"/>
      <c r="S25" s="168"/>
      <c r="U25" s="79" t="s">
        <v>541</v>
      </c>
    </row>
    <row r="26" spans="1:21" x14ac:dyDescent="0.25">
      <c r="B26" s="79" t="s">
        <v>345</v>
      </c>
      <c r="C26" s="168"/>
      <c r="D26" s="168"/>
      <c r="E26" s="168"/>
      <c r="F26" s="168"/>
      <c r="G26" s="168"/>
      <c r="H26" s="168"/>
      <c r="I26" s="168"/>
      <c r="J26" s="168"/>
      <c r="K26" s="168"/>
      <c r="L26" s="168"/>
      <c r="M26" s="168"/>
      <c r="N26" s="168"/>
      <c r="O26" s="168"/>
      <c r="P26" s="168"/>
      <c r="Q26" s="168"/>
      <c r="R26" s="168"/>
      <c r="S26" s="168"/>
      <c r="U26" s="79" t="s">
        <v>542</v>
      </c>
    </row>
    <row r="27" spans="1:21" x14ac:dyDescent="0.25">
      <c r="B27" s="79" t="s">
        <v>346</v>
      </c>
      <c r="C27" s="168"/>
      <c r="D27" s="168"/>
      <c r="E27" s="168"/>
      <c r="F27" s="168"/>
      <c r="G27" s="168"/>
      <c r="H27" s="168"/>
      <c r="I27" s="168"/>
      <c r="J27" s="168"/>
      <c r="K27" s="168"/>
      <c r="L27" s="168"/>
      <c r="M27" s="168"/>
      <c r="N27" s="168"/>
      <c r="O27" s="168"/>
      <c r="P27" s="168"/>
      <c r="Q27" s="168"/>
      <c r="R27" s="168"/>
      <c r="S27" s="168"/>
      <c r="U27" s="79" t="s">
        <v>543</v>
      </c>
    </row>
    <row r="28" spans="1:21" x14ac:dyDescent="0.25">
      <c r="B28" s="79" t="s">
        <v>347</v>
      </c>
      <c r="C28" s="168"/>
      <c r="D28" s="168"/>
      <c r="E28" s="168"/>
      <c r="F28" s="168"/>
      <c r="G28" s="168"/>
      <c r="H28" s="168"/>
      <c r="I28" s="168"/>
      <c r="J28" s="168"/>
      <c r="K28" s="168"/>
      <c r="L28" s="168"/>
      <c r="M28" s="168"/>
      <c r="N28" s="168"/>
      <c r="O28" s="168"/>
      <c r="P28" s="168"/>
      <c r="Q28" s="168"/>
      <c r="R28" s="168"/>
      <c r="S28" s="168"/>
      <c r="U28" s="79" t="s">
        <v>544</v>
      </c>
    </row>
    <row r="29" spans="1:21" x14ac:dyDescent="0.25">
      <c r="B29" s="79" t="s">
        <v>348</v>
      </c>
      <c r="C29" s="168"/>
      <c r="D29" s="168"/>
      <c r="E29" s="168"/>
      <c r="F29" s="168"/>
      <c r="G29" s="168"/>
      <c r="H29" s="168"/>
      <c r="I29" s="168"/>
      <c r="J29" s="168"/>
      <c r="K29" s="168"/>
      <c r="L29" s="168"/>
      <c r="M29" s="168"/>
      <c r="N29" s="168"/>
      <c r="O29" s="168"/>
      <c r="P29" s="168"/>
      <c r="Q29" s="168"/>
      <c r="R29" s="168"/>
      <c r="S29" s="168"/>
      <c r="U29" s="79" t="s">
        <v>545</v>
      </c>
    </row>
    <row r="30" spans="1:21" x14ac:dyDescent="0.25">
      <c r="B30" s="79" t="s">
        <v>349</v>
      </c>
      <c r="C30" s="168"/>
      <c r="D30" s="168"/>
      <c r="E30" s="168"/>
      <c r="F30" s="168"/>
      <c r="G30" s="168"/>
      <c r="H30" s="168"/>
      <c r="I30" s="168"/>
      <c r="J30" s="168"/>
      <c r="K30" s="168"/>
      <c r="L30" s="168"/>
      <c r="M30" s="168"/>
      <c r="N30" s="168"/>
      <c r="O30" s="168"/>
      <c r="P30" s="168"/>
      <c r="Q30" s="168"/>
      <c r="R30" s="168"/>
      <c r="S30" s="168"/>
      <c r="U30" s="79" t="s">
        <v>546</v>
      </c>
    </row>
    <row r="31" spans="1:21" ht="13.5" customHeight="1" x14ac:dyDescent="0.25">
      <c r="C31" s="168"/>
      <c r="D31" s="168"/>
      <c r="E31" s="168"/>
      <c r="F31" s="168"/>
      <c r="G31" s="168"/>
      <c r="H31" s="168"/>
      <c r="I31" s="168"/>
      <c r="J31" s="168"/>
      <c r="K31" s="168"/>
      <c r="L31" s="168"/>
      <c r="M31" s="168"/>
      <c r="N31" s="168"/>
      <c r="O31" s="168"/>
    </row>
    <row r="32" spans="1:21" x14ac:dyDescent="0.25">
      <c r="A32" s="189"/>
      <c r="B32" s="182"/>
      <c r="C32" s="168"/>
      <c r="D32" s="182"/>
      <c r="E32" s="182"/>
      <c r="F32" s="182"/>
      <c r="G32" s="168"/>
      <c r="H32" s="168"/>
      <c r="I32" s="168"/>
      <c r="J32" s="168"/>
      <c r="K32" s="168"/>
      <c r="L32" s="168"/>
      <c r="M32" s="168"/>
      <c r="N32" s="168"/>
      <c r="O32" s="168"/>
    </row>
    <row r="33" spans="1:21" x14ac:dyDescent="0.25">
      <c r="C33" s="168"/>
      <c r="D33" s="168"/>
      <c r="E33" s="168"/>
      <c r="F33" s="168"/>
      <c r="G33" s="168"/>
      <c r="H33" s="168"/>
      <c r="I33" s="168"/>
      <c r="J33" s="168"/>
      <c r="K33" s="168"/>
      <c r="L33" s="168"/>
      <c r="M33" s="168"/>
      <c r="N33" s="168"/>
      <c r="O33" s="168"/>
    </row>
    <row r="34" spans="1:21" s="187" customFormat="1" ht="27" customHeight="1" thickBot="1" x14ac:dyDescent="0.3">
      <c r="A34" s="247" t="s">
        <v>713</v>
      </c>
      <c r="B34" s="247"/>
      <c r="C34" s="247"/>
      <c r="D34" s="247"/>
      <c r="E34" s="247"/>
      <c r="F34" s="247"/>
      <c r="G34" s="247"/>
      <c r="H34" s="247"/>
      <c r="I34" s="247"/>
      <c r="J34" s="247"/>
      <c r="K34" s="247"/>
      <c r="L34" s="247"/>
      <c r="M34" s="247"/>
      <c r="N34" s="247"/>
      <c r="O34" s="247"/>
      <c r="P34" s="247"/>
      <c r="Q34" s="247"/>
      <c r="R34" s="247"/>
      <c r="S34" s="247"/>
      <c r="T34" s="247"/>
      <c r="U34" s="247"/>
    </row>
    <row r="35" spans="1:21" s="170" customFormat="1" ht="11.25" customHeight="1" thickBot="1" x14ac:dyDescent="0.3">
      <c r="A35" s="204" t="s">
        <v>162</v>
      </c>
      <c r="B35" s="204" t="s">
        <v>163</v>
      </c>
      <c r="C35" s="244" t="s">
        <v>712</v>
      </c>
      <c r="D35" s="245"/>
      <c r="E35" s="245"/>
      <c r="F35" s="245"/>
      <c r="G35" s="245"/>
      <c r="H35" s="245"/>
      <c r="I35" s="245"/>
      <c r="J35" s="245"/>
      <c r="K35" s="245"/>
      <c r="L35" s="245"/>
      <c r="M35" s="245"/>
      <c r="N35" s="245"/>
      <c r="O35" s="245"/>
      <c r="P35" s="245"/>
      <c r="Q35" s="245"/>
      <c r="R35" s="245"/>
      <c r="S35" s="246"/>
      <c r="T35" s="204" t="s">
        <v>532</v>
      </c>
      <c r="U35" s="204" t="s">
        <v>519</v>
      </c>
    </row>
    <row r="36" spans="1:21" ht="20.25" customHeight="1" thickBot="1" x14ac:dyDescent="0.3">
      <c r="A36" s="205"/>
      <c r="B36" s="205"/>
      <c r="C36" s="188">
        <v>18</v>
      </c>
      <c r="D36" s="188">
        <v>19</v>
      </c>
      <c r="E36" s="188">
        <v>20</v>
      </c>
      <c r="F36" s="188">
        <v>21</v>
      </c>
      <c r="G36" s="188">
        <v>22</v>
      </c>
      <c r="H36" s="188">
        <v>23</v>
      </c>
      <c r="I36" s="188">
        <v>24</v>
      </c>
      <c r="J36" s="188">
        <v>25</v>
      </c>
      <c r="K36" s="188">
        <v>26</v>
      </c>
      <c r="L36" s="188">
        <v>27</v>
      </c>
      <c r="M36" s="188">
        <v>28</v>
      </c>
      <c r="N36" s="188">
        <v>29</v>
      </c>
      <c r="O36" s="188">
        <v>30</v>
      </c>
      <c r="P36" s="188">
        <v>31</v>
      </c>
      <c r="Q36" s="188">
        <v>32</v>
      </c>
      <c r="R36" s="188">
        <v>33</v>
      </c>
      <c r="S36" s="188">
        <v>34</v>
      </c>
      <c r="T36" s="205"/>
      <c r="U36" s="205"/>
    </row>
    <row r="37" spans="1:21" x14ac:dyDescent="0.25">
      <c r="A37" s="166">
        <v>2025</v>
      </c>
      <c r="B37" s="79" t="s">
        <v>338</v>
      </c>
      <c r="C37" s="168">
        <v>40.502844000000003</v>
      </c>
      <c r="D37" s="168">
        <v>81.191488000000007</v>
      </c>
      <c r="E37" s="168">
        <v>45.738687999999996</v>
      </c>
      <c r="F37" s="168">
        <v>52.154232</v>
      </c>
      <c r="G37" s="168">
        <v>44.347665999999997</v>
      </c>
      <c r="H37" s="168">
        <v>54.356861999999992</v>
      </c>
      <c r="I37" s="168">
        <v>53.812472</v>
      </c>
      <c r="J37" s="168">
        <v>22.417236000000003</v>
      </c>
      <c r="K37" s="168">
        <v>2.8358230000000004</v>
      </c>
      <c r="L37" s="168">
        <v>766.77226699999994</v>
      </c>
      <c r="M37" s="168">
        <v>56.88921899999999</v>
      </c>
      <c r="N37" s="168">
        <v>506.043496</v>
      </c>
      <c r="O37" s="168">
        <v>337.59674200000001</v>
      </c>
      <c r="P37" s="168">
        <v>21.416465000000002</v>
      </c>
      <c r="Q37" s="168">
        <v>61.018422999999999</v>
      </c>
      <c r="R37" s="168">
        <v>91.381979000000001</v>
      </c>
      <c r="S37" s="168">
        <v>52.995900999999996</v>
      </c>
      <c r="T37" s="166">
        <v>2025</v>
      </c>
      <c r="U37" s="79" t="s">
        <v>535</v>
      </c>
    </row>
    <row r="38" spans="1:21" x14ac:dyDescent="0.25">
      <c r="B38" s="79" t="s">
        <v>339</v>
      </c>
      <c r="C38" s="168">
        <v>39.793892999999997</v>
      </c>
      <c r="D38" s="168">
        <v>85.702494000000002</v>
      </c>
      <c r="E38" s="168">
        <v>46.037265000000005</v>
      </c>
      <c r="F38" s="168">
        <v>59.760733999999999</v>
      </c>
      <c r="G38" s="168">
        <v>44.554209999999998</v>
      </c>
      <c r="H38" s="168">
        <v>48.441234000000001</v>
      </c>
      <c r="I38" s="168">
        <v>44.335678999999992</v>
      </c>
      <c r="J38" s="168">
        <v>24.006215000000001</v>
      </c>
      <c r="K38" s="168">
        <v>2.5041510000000002</v>
      </c>
      <c r="L38" s="168">
        <v>1008.2713480000001</v>
      </c>
      <c r="M38" s="168">
        <v>79.653131999999999</v>
      </c>
      <c r="N38" s="168">
        <v>411.34109899999999</v>
      </c>
      <c r="O38" s="168">
        <v>342.66223100000002</v>
      </c>
      <c r="P38" s="168">
        <v>32.911917000000003</v>
      </c>
      <c r="Q38" s="168">
        <v>60.925982999999995</v>
      </c>
      <c r="R38" s="168">
        <v>91.409067000000007</v>
      </c>
      <c r="S38" s="168">
        <v>50.557931999999994</v>
      </c>
      <c r="U38" s="79" t="s">
        <v>536</v>
      </c>
    </row>
    <row r="39" spans="1:21" x14ac:dyDescent="0.25">
      <c r="B39" s="79" t="s">
        <v>340</v>
      </c>
      <c r="C39" s="168">
        <v>41.699596999999997</v>
      </c>
      <c r="D39" s="168">
        <v>90.524385999999993</v>
      </c>
      <c r="E39" s="168">
        <v>49.626208999999996</v>
      </c>
      <c r="F39" s="168">
        <v>64.094217999999998</v>
      </c>
      <c r="G39" s="168">
        <v>50.112197999999999</v>
      </c>
      <c r="H39" s="168">
        <v>55.721202000000005</v>
      </c>
      <c r="I39" s="168">
        <v>55.211149999999996</v>
      </c>
      <c r="J39" s="168">
        <v>28.137759000000003</v>
      </c>
      <c r="K39" s="168">
        <v>2.3700030000000001</v>
      </c>
      <c r="L39" s="168">
        <v>867.28717399999982</v>
      </c>
      <c r="M39" s="168">
        <v>59.423941999999997</v>
      </c>
      <c r="N39" s="168">
        <v>165.29354799999999</v>
      </c>
      <c r="O39" s="168">
        <v>387.86186499999997</v>
      </c>
      <c r="P39" s="168">
        <v>40.170210999999995</v>
      </c>
      <c r="Q39" s="168">
        <v>65.745599999999996</v>
      </c>
      <c r="R39" s="168">
        <v>102.04577900000001</v>
      </c>
      <c r="S39" s="168">
        <v>53.10078</v>
      </c>
      <c r="U39" s="79" t="s">
        <v>537</v>
      </c>
    </row>
    <row r="40" spans="1:21" x14ac:dyDescent="0.25">
      <c r="B40" s="79" t="s">
        <v>341</v>
      </c>
      <c r="C40" s="168">
        <v>37.959473000000003</v>
      </c>
      <c r="D40" s="168">
        <v>90.539594999999991</v>
      </c>
      <c r="E40" s="168">
        <v>52.302802999999997</v>
      </c>
      <c r="F40" s="168">
        <v>71.118758</v>
      </c>
      <c r="G40" s="168">
        <v>53.393360000000001</v>
      </c>
      <c r="H40" s="168">
        <v>44.752789</v>
      </c>
      <c r="I40" s="168">
        <v>35.025768999999997</v>
      </c>
      <c r="J40" s="168">
        <v>27.606740000000002</v>
      </c>
      <c r="K40" s="168">
        <v>1.6648890000000001</v>
      </c>
      <c r="L40" s="168">
        <v>820.8054689999999</v>
      </c>
      <c r="M40" s="168">
        <v>72.055385999999999</v>
      </c>
      <c r="N40" s="168">
        <v>643.0141000000001</v>
      </c>
      <c r="O40" s="168">
        <v>359.78272900000002</v>
      </c>
      <c r="P40" s="168">
        <v>32.445619000000001</v>
      </c>
      <c r="Q40" s="168">
        <v>64.850503000000003</v>
      </c>
      <c r="R40" s="168">
        <v>104.598333</v>
      </c>
      <c r="S40" s="168">
        <v>52.810594000000002</v>
      </c>
      <c r="U40" s="79" t="s">
        <v>538</v>
      </c>
    </row>
    <row r="41" spans="1:21" x14ac:dyDescent="0.25">
      <c r="B41" s="79" t="s">
        <v>342</v>
      </c>
      <c r="C41" s="168">
        <v>40.307411999999999</v>
      </c>
      <c r="D41" s="168">
        <v>94.911201999999989</v>
      </c>
      <c r="E41" s="168">
        <v>59.274392000000006</v>
      </c>
      <c r="F41" s="168">
        <v>75.096768999999995</v>
      </c>
      <c r="G41" s="168">
        <v>65.910477999999998</v>
      </c>
      <c r="H41" s="168">
        <v>45.861163000000005</v>
      </c>
      <c r="I41" s="168">
        <v>36.155378999999996</v>
      </c>
      <c r="J41" s="168">
        <v>27.672839</v>
      </c>
      <c r="K41" s="168">
        <v>2.1131650000000004</v>
      </c>
      <c r="L41" s="168">
        <v>757.18109700000002</v>
      </c>
      <c r="M41" s="168">
        <v>60.191777999999985</v>
      </c>
      <c r="N41" s="168">
        <v>913.46019100000012</v>
      </c>
      <c r="O41" s="168">
        <v>388.61994199999998</v>
      </c>
      <c r="P41" s="168">
        <v>33.005345999999996</v>
      </c>
      <c r="Q41" s="168">
        <v>64.098236999999997</v>
      </c>
      <c r="R41" s="168">
        <v>101.438554</v>
      </c>
      <c r="S41" s="168">
        <v>55.767099999999999</v>
      </c>
      <c r="U41" s="79" t="s">
        <v>539</v>
      </c>
    </row>
    <row r="42" spans="1:21" x14ac:dyDescent="0.25">
      <c r="B42" s="79" t="s">
        <v>343</v>
      </c>
      <c r="C42" s="168">
        <v>32.324802999999996</v>
      </c>
      <c r="D42" s="168">
        <v>84.700623999999991</v>
      </c>
      <c r="E42" s="168">
        <v>57.365295000000003</v>
      </c>
      <c r="F42" s="168">
        <v>79.053415000000001</v>
      </c>
      <c r="G42" s="168">
        <v>65.361795999999998</v>
      </c>
      <c r="H42" s="168">
        <v>48.185274</v>
      </c>
      <c r="I42" s="168">
        <v>42.975273000000001</v>
      </c>
      <c r="J42" s="168">
        <v>21.871730999999997</v>
      </c>
      <c r="K42" s="168">
        <v>2.26661</v>
      </c>
      <c r="L42" s="168">
        <v>827.03585100000009</v>
      </c>
      <c r="M42" s="168">
        <v>60.385048999999995</v>
      </c>
      <c r="N42" s="168">
        <v>144.85979200000003</v>
      </c>
      <c r="O42" s="168">
        <v>321.69982200000004</v>
      </c>
      <c r="P42" s="168">
        <v>31.621615000000002</v>
      </c>
      <c r="Q42" s="168">
        <v>61.759912</v>
      </c>
      <c r="R42" s="168">
        <v>103.668413</v>
      </c>
      <c r="S42" s="168">
        <v>55.401206000000002</v>
      </c>
      <c r="U42" s="79" t="s">
        <v>540</v>
      </c>
    </row>
    <row r="43" spans="1:21" x14ac:dyDescent="0.25">
      <c r="B43" s="79" t="s">
        <v>344</v>
      </c>
      <c r="C43" s="168">
        <v>33.573951000000001</v>
      </c>
      <c r="D43" s="168">
        <v>92.18890300000001</v>
      </c>
      <c r="E43" s="168">
        <v>61.430104</v>
      </c>
      <c r="F43" s="168">
        <v>89.983226999999999</v>
      </c>
      <c r="G43" s="168">
        <v>87.074359999999999</v>
      </c>
      <c r="H43" s="168">
        <v>70.947698000000003</v>
      </c>
      <c r="I43" s="168">
        <v>58.687662000000003</v>
      </c>
      <c r="J43" s="168">
        <v>25.937279</v>
      </c>
      <c r="K43" s="168">
        <v>3.0840649999999998</v>
      </c>
      <c r="L43" s="168">
        <v>866.6232530000002</v>
      </c>
      <c r="M43" s="168">
        <v>75.436173999999994</v>
      </c>
      <c r="N43" s="168">
        <v>668.9049930000001</v>
      </c>
      <c r="O43" s="168">
        <v>402.71097600000002</v>
      </c>
      <c r="P43" s="168">
        <v>24.623900999999996</v>
      </c>
      <c r="Q43" s="168">
        <v>66.573903000000001</v>
      </c>
      <c r="R43" s="168">
        <v>115.33570899999999</v>
      </c>
      <c r="S43" s="168">
        <v>62.573870999999997</v>
      </c>
      <c r="U43" s="79" t="s">
        <v>541</v>
      </c>
    </row>
    <row r="44" spans="1:21" x14ac:dyDescent="0.25">
      <c r="B44" s="79" t="s">
        <v>345</v>
      </c>
      <c r="C44" s="168">
        <v>39.089815000000002</v>
      </c>
      <c r="D44" s="168">
        <v>87.118299000000007</v>
      </c>
      <c r="E44" s="168">
        <v>53.405386</v>
      </c>
      <c r="F44" s="168">
        <v>74.988761999999994</v>
      </c>
      <c r="G44" s="168">
        <v>60.692200999999997</v>
      </c>
      <c r="H44" s="168">
        <v>71.512242999999998</v>
      </c>
      <c r="I44" s="168">
        <v>35.029156999999998</v>
      </c>
      <c r="J44" s="168">
        <v>20.479591000000003</v>
      </c>
      <c r="K44" s="168">
        <v>3.6874250000000002</v>
      </c>
      <c r="L44" s="168">
        <v>816.51975400000003</v>
      </c>
      <c r="M44" s="168">
        <v>46.022640000000003</v>
      </c>
      <c r="N44" s="168">
        <v>489.09925099999998</v>
      </c>
      <c r="O44" s="168">
        <v>366.02692500000001</v>
      </c>
      <c r="P44" s="168">
        <v>21.285018000000001</v>
      </c>
      <c r="Q44" s="168">
        <v>48.229590000000002</v>
      </c>
      <c r="R44" s="168">
        <v>94.814199000000002</v>
      </c>
      <c r="S44" s="168">
        <v>51.322198999999998</v>
      </c>
      <c r="U44" s="79" t="s">
        <v>542</v>
      </c>
    </row>
    <row r="45" spans="1:21" x14ac:dyDescent="0.25">
      <c r="B45" s="79" t="s">
        <v>346</v>
      </c>
      <c r="C45" s="168">
        <v>68.540098</v>
      </c>
      <c r="D45" s="168">
        <v>94.677548999999999</v>
      </c>
      <c r="E45" s="168">
        <v>56.354927999999994</v>
      </c>
      <c r="F45" s="168">
        <v>66.759669000000002</v>
      </c>
      <c r="G45" s="168">
        <v>59.073631999999996</v>
      </c>
      <c r="H45" s="168">
        <v>57.763342000000009</v>
      </c>
      <c r="I45" s="168">
        <v>49.315736999999999</v>
      </c>
      <c r="J45" s="168">
        <v>28.833181</v>
      </c>
      <c r="K45" s="168">
        <v>3.1523110000000001</v>
      </c>
      <c r="L45" s="168">
        <v>996.37047300000017</v>
      </c>
      <c r="M45" s="168">
        <v>73.142350000000008</v>
      </c>
      <c r="N45" s="168">
        <v>402.70918699999993</v>
      </c>
      <c r="O45" s="168">
        <v>431.05125600000002</v>
      </c>
      <c r="P45" s="168">
        <v>24.708839999999999</v>
      </c>
      <c r="Q45" s="168">
        <v>64.515992999999995</v>
      </c>
      <c r="R45" s="168">
        <v>112.61343699999999</v>
      </c>
      <c r="S45" s="168">
        <v>62.134193000000003</v>
      </c>
      <c r="U45" s="79" t="s">
        <v>543</v>
      </c>
    </row>
    <row r="46" spans="1:21" x14ac:dyDescent="0.25">
      <c r="B46" s="79" t="s">
        <v>347</v>
      </c>
      <c r="C46" s="168">
        <v>65.554563999999999</v>
      </c>
      <c r="D46" s="168">
        <v>101.61609299999999</v>
      </c>
      <c r="E46" s="168">
        <v>56.760964000000001</v>
      </c>
      <c r="F46" s="168">
        <v>69.011986000000007</v>
      </c>
      <c r="G46" s="168">
        <v>60.880091</v>
      </c>
      <c r="H46" s="168">
        <v>65.407496000000009</v>
      </c>
      <c r="I46" s="168">
        <v>48.954425999999998</v>
      </c>
      <c r="J46" s="168">
        <v>27.637723000000001</v>
      </c>
      <c r="K46" s="168">
        <v>4.3995790000000001</v>
      </c>
      <c r="L46" s="168">
        <v>640.18588100000011</v>
      </c>
      <c r="M46" s="168">
        <v>43.787385999999998</v>
      </c>
      <c r="N46" s="168">
        <v>218.0922799999999</v>
      </c>
      <c r="O46" s="168">
        <v>361.69904600000001</v>
      </c>
      <c r="P46" s="168">
        <v>22.209271000000001</v>
      </c>
      <c r="Q46" s="168">
        <v>76.564456000000007</v>
      </c>
      <c r="R46" s="168">
        <v>124.611868</v>
      </c>
      <c r="S46" s="168">
        <v>60.010247</v>
      </c>
      <c r="U46" s="79" t="s">
        <v>544</v>
      </c>
    </row>
    <row r="47" spans="1:21" x14ac:dyDescent="0.25">
      <c r="B47" s="79" t="s">
        <v>348</v>
      </c>
      <c r="C47" s="168">
        <v>47.003234999999997</v>
      </c>
      <c r="D47" s="168">
        <v>96.050511999999998</v>
      </c>
      <c r="E47" s="168">
        <v>48.843507000000002</v>
      </c>
      <c r="F47" s="168">
        <v>57.036006</v>
      </c>
      <c r="G47" s="168">
        <v>55.651062000000003</v>
      </c>
      <c r="H47" s="168">
        <v>50.494176000000003</v>
      </c>
      <c r="I47" s="168">
        <v>45.043565000000001</v>
      </c>
      <c r="J47" s="168">
        <v>24.476216999999998</v>
      </c>
      <c r="K47" s="168">
        <v>2.8484880000000001</v>
      </c>
      <c r="L47" s="168">
        <v>587.56383299999993</v>
      </c>
      <c r="M47" s="168">
        <v>81.371331999999995</v>
      </c>
      <c r="N47" s="168">
        <v>199.00541000000001</v>
      </c>
      <c r="O47" s="168">
        <v>295.80375600000002</v>
      </c>
      <c r="P47" s="168">
        <v>25.765519000000001</v>
      </c>
      <c r="Q47" s="168">
        <v>59.272235999999999</v>
      </c>
      <c r="R47" s="168">
        <v>107.265159</v>
      </c>
      <c r="S47" s="168">
        <v>52.149472000000003</v>
      </c>
      <c r="U47" s="79" t="s">
        <v>545</v>
      </c>
    </row>
    <row r="48" spans="1:21" x14ac:dyDescent="0.25">
      <c r="B48" s="79" t="s">
        <v>349</v>
      </c>
      <c r="C48" s="168">
        <v>43.458269999999999</v>
      </c>
      <c r="D48" s="168">
        <v>91.514131000000006</v>
      </c>
      <c r="E48" s="168">
        <v>52.158915999999998</v>
      </c>
      <c r="F48" s="168">
        <v>59.774294000000005</v>
      </c>
      <c r="G48" s="168">
        <v>49.705414000000005</v>
      </c>
      <c r="H48" s="168">
        <v>60.237034000000001</v>
      </c>
      <c r="I48" s="168">
        <v>50.961835999999998</v>
      </c>
      <c r="J48" s="168">
        <v>23.083929000000001</v>
      </c>
      <c r="K48" s="168">
        <v>1.5329630000000001</v>
      </c>
      <c r="L48" s="168">
        <v>543.71067200000016</v>
      </c>
      <c r="M48" s="168">
        <v>58.097002000000003</v>
      </c>
      <c r="N48" s="168">
        <v>238.96614299999999</v>
      </c>
      <c r="O48" s="168">
        <v>299.52145800000005</v>
      </c>
      <c r="P48" s="168">
        <v>25.029197</v>
      </c>
      <c r="Q48" s="168">
        <v>50.856952000000007</v>
      </c>
      <c r="R48" s="168">
        <v>125.482258</v>
      </c>
      <c r="S48" s="168">
        <v>53.927659000000006</v>
      </c>
      <c r="U48" s="79" t="s">
        <v>546</v>
      </c>
    </row>
    <row r="49" spans="1:21" x14ac:dyDescent="0.25">
      <c r="C49" s="168"/>
      <c r="D49" s="168"/>
      <c r="E49" s="168"/>
      <c r="F49" s="168"/>
      <c r="G49" s="168"/>
      <c r="H49" s="168"/>
      <c r="I49" s="168"/>
      <c r="J49" s="168"/>
      <c r="K49" s="168"/>
      <c r="L49" s="168"/>
      <c r="M49" s="168"/>
      <c r="N49" s="168"/>
      <c r="O49" s="168"/>
      <c r="P49" s="169"/>
      <c r="Q49" s="169"/>
      <c r="R49" s="169"/>
      <c r="S49" s="169"/>
    </row>
    <row r="50" spans="1:21" x14ac:dyDescent="0.25">
      <c r="A50" s="166">
        <v>2026</v>
      </c>
      <c r="B50" s="79" t="s">
        <v>338</v>
      </c>
      <c r="C50" s="168">
        <v>39.075122999999998</v>
      </c>
      <c r="D50" s="168">
        <v>84.591786999999997</v>
      </c>
      <c r="E50" s="168">
        <v>46.396887999999997</v>
      </c>
      <c r="F50" s="168">
        <v>52.746949999999998</v>
      </c>
      <c r="G50" s="168">
        <v>45.386390999999996</v>
      </c>
      <c r="H50" s="168">
        <v>55.624113000000008</v>
      </c>
      <c r="I50" s="168">
        <v>39.647717999999998</v>
      </c>
      <c r="J50" s="168">
        <v>22.037053</v>
      </c>
      <c r="K50" s="168">
        <v>2.0775999999999999</v>
      </c>
      <c r="L50" s="168">
        <v>754.24228299999982</v>
      </c>
      <c r="M50" s="168">
        <v>43.743109000000004</v>
      </c>
      <c r="N50" s="168">
        <v>333.890353</v>
      </c>
      <c r="O50" s="168">
        <v>346.09339999999997</v>
      </c>
      <c r="P50" s="168">
        <v>16.322680999999999</v>
      </c>
      <c r="Q50" s="168">
        <v>57.252025999999994</v>
      </c>
      <c r="R50" s="168">
        <v>93.486471000000009</v>
      </c>
      <c r="S50" s="168">
        <v>49.856151999999994</v>
      </c>
      <c r="T50" s="166">
        <v>2026</v>
      </c>
      <c r="U50" s="79" t="s">
        <v>535</v>
      </c>
    </row>
    <row r="51" spans="1:21" x14ac:dyDescent="0.25">
      <c r="B51" s="79" t="s">
        <v>339</v>
      </c>
      <c r="C51" s="168">
        <v>42.451228</v>
      </c>
      <c r="D51" s="168">
        <v>90.395993000000004</v>
      </c>
      <c r="E51" s="168">
        <v>45.719676</v>
      </c>
      <c r="F51" s="168">
        <v>63.050137999999997</v>
      </c>
      <c r="G51" s="168">
        <v>47.247249999999994</v>
      </c>
      <c r="H51" s="168">
        <v>47.345759999999999</v>
      </c>
      <c r="I51" s="168">
        <v>52.007807000000007</v>
      </c>
      <c r="J51" s="168">
        <v>23.094781000000001</v>
      </c>
      <c r="K51" s="168">
        <v>2.6106450000000003</v>
      </c>
      <c r="L51" s="168">
        <v>666.02767600000004</v>
      </c>
      <c r="M51" s="168">
        <v>57.162177999999997</v>
      </c>
      <c r="N51" s="168">
        <v>187.01980200000003</v>
      </c>
      <c r="O51" s="168">
        <v>303.89151899999996</v>
      </c>
      <c r="P51" s="168">
        <v>22.646639</v>
      </c>
      <c r="Q51" s="168">
        <v>56.639324999999999</v>
      </c>
      <c r="R51" s="168">
        <v>94.227930000000001</v>
      </c>
      <c r="S51" s="168">
        <v>51.275411999999996</v>
      </c>
      <c r="U51" s="79" t="s">
        <v>536</v>
      </c>
    </row>
    <row r="52" spans="1:21" x14ac:dyDescent="0.25">
      <c r="B52" s="79" t="s">
        <v>340</v>
      </c>
      <c r="C52" s="168"/>
      <c r="D52" s="168"/>
      <c r="E52" s="168"/>
      <c r="F52" s="168"/>
      <c r="G52" s="168"/>
      <c r="H52" s="168"/>
      <c r="I52" s="168"/>
      <c r="J52" s="168"/>
      <c r="K52" s="168"/>
      <c r="L52" s="168"/>
      <c r="M52" s="168"/>
      <c r="N52" s="168"/>
      <c r="O52" s="168"/>
      <c r="P52" s="168"/>
      <c r="Q52" s="168"/>
      <c r="R52" s="168"/>
      <c r="S52" s="168"/>
      <c r="U52" s="79" t="s">
        <v>537</v>
      </c>
    </row>
    <row r="53" spans="1:21" x14ac:dyDescent="0.25">
      <c r="B53" s="79" t="s">
        <v>341</v>
      </c>
      <c r="C53" s="168"/>
      <c r="D53" s="168"/>
      <c r="E53" s="168"/>
      <c r="F53" s="168"/>
      <c r="G53" s="168"/>
      <c r="H53" s="168"/>
      <c r="I53" s="168"/>
      <c r="J53" s="168"/>
      <c r="K53" s="168"/>
      <c r="L53" s="168"/>
      <c r="M53" s="168"/>
      <c r="N53" s="168"/>
      <c r="O53" s="168"/>
      <c r="P53" s="168"/>
      <c r="Q53" s="168"/>
      <c r="R53" s="168"/>
      <c r="S53" s="168"/>
      <c r="U53" s="79" t="s">
        <v>538</v>
      </c>
    </row>
    <row r="54" spans="1:21" x14ac:dyDescent="0.25">
      <c r="B54" s="79" t="s">
        <v>342</v>
      </c>
      <c r="C54" s="168"/>
      <c r="D54" s="168"/>
      <c r="E54" s="168"/>
      <c r="F54" s="168"/>
      <c r="G54" s="168"/>
      <c r="H54" s="168"/>
      <c r="I54" s="168"/>
      <c r="J54" s="168"/>
      <c r="K54" s="168"/>
      <c r="L54" s="168"/>
      <c r="M54" s="168"/>
      <c r="N54" s="168"/>
      <c r="O54" s="168"/>
      <c r="P54" s="168"/>
      <c r="Q54" s="168"/>
      <c r="R54" s="168"/>
      <c r="S54" s="168"/>
      <c r="U54" s="79" t="s">
        <v>539</v>
      </c>
    </row>
    <row r="55" spans="1:21" x14ac:dyDescent="0.25">
      <c r="B55" s="79" t="s">
        <v>343</v>
      </c>
      <c r="C55" s="168"/>
      <c r="D55" s="168"/>
      <c r="E55" s="168"/>
      <c r="F55" s="168"/>
      <c r="G55" s="168"/>
      <c r="H55" s="168"/>
      <c r="I55" s="168"/>
      <c r="J55" s="168"/>
      <c r="K55" s="168"/>
      <c r="L55" s="168"/>
      <c r="M55" s="168"/>
      <c r="N55" s="168"/>
      <c r="O55" s="168"/>
      <c r="P55" s="168"/>
      <c r="Q55" s="168"/>
      <c r="R55" s="168"/>
      <c r="S55" s="168"/>
      <c r="U55" s="79" t="s">
        <v>540</v>
      </c>
    </row>
    <row r="56" spans="1:21" x14ac:dyDescent="0.25">
      <c r="B56" s="79" t="s">
        <v>344</v>
      </c>
      <c r="C56" s="168"/>
      <c r="D56" s="168"/>
      <c r="E56" s="168"/>
      <c r="F56" s="168"/>
      <c r="G56" s="168"/>
      <c r="H56" s="168"/>
      <c r="I56" s="168"/>
      <c r="J56" s="168"/>
      <c r="K56" s="168"/>
      <c r="L56" s="168"/>
      <c r="M56" s="168"/>
      <c r="N56" s="168"/>
      <c r="O56" s="168"/>
      <c r="P56" s="168"/>
      <c r="Q56" s="168"/>
      <c r="R56" s="168"/>
      <c r="S56" s="168"/>
      <c r="U56" s="79" t="s">
        <v>541</v>
      </c>
    </row>
    <row r="57" spans="1:21" x14ac:dyDescent="0.25">
      <c r="B57" s="79" t="s">
        <v>345</v>
      </c>
      <c r="C57" s="168"/>
      <c r="D57" s="168"/>
      <c r="E57" s="168"/>
      <c r="F57" s="168"/>
      <c r="G57" s="168"/>
      <c r="H57" s="168"/>
      <c r="I57" s="168"/>
      <c r="J57" s="168"/>
      <c r="K57" s="168"/>
      <c r="L57" s="168"/>
      <c r="M57" s="168"/>
      <c r="N57" s="168"/>
      <c r="O57" s="168"/>
      <c r="P57" s="168"/>
      <c r="Q57" s="168"/>
      <c r="R57" s="168"/>
      <c r="S57" s="168"/>
      <c r="U57" s="79" t="s">
        <v>542</v>
      </c>
    </row>
    <row r="58" spans="1:21" x14ac:dyDescent="0.25">
      <c r="B58" s="79" t="s">
        <v>346</v>
      </c>
      <c r="C58" s="168"/>
      <c r="D58" s="168"/>
      <c r="E58" s="168"/>
      <c r="F58" s="168"/>
      <c r="G58" s="168"/>
      <c r="H58" s="168"/>
      <c r="I58" s="168"/>
      <c r="J58" s="168"/>
      <c r="K58" s="168"/>
      <c r="L58" s="168"/>
      <c r="M58" s="168"/>
      <c r="N58" s="168"/>
      <c r="O58" s="168"/>
      <c r="P58" s="168"/>
      <c r="Q58" s="168"/>
      <c r="R58" s="168"/>
      <c r="S58" s="168"/>
      <c r="U58" s="79" t="s">
        <v>543</v>
      </c>
    </row>
    <row r="59" spans="1:21" x14ac:dyDescent="0.25">
      <c r="B59" s="79" t="s">
        <v>347</v>
      </c>
      <c r="C59" s="168"/>
      <c r="D59" s="168"/>
      <c r="E59" s="168"/>
      <c r="F59" s="168"/>
      <c r="G59" s="168"/>
      <c r="H59" s="168"/>
      <c r="I59" s="168"/>
      <c r="J59" s="168"/>
      <c r="K59" s="168"/>
      <c r="L59" s="168"/>
      <c r="M59" s="168"/>
      <c r="N59" s="168"/>
      <c r="O59" s="168"/>
      <c r="P59" s="168"/>
      <c r="Q59" s="168"/>
      <c r="R59" s="168"/>
      <c r="S59" s="168"/>
      <c r="U59" s="79" t="s">
        <v>544</v>
      </c>
    </row>
    <row r="60" spans="1:21" x14ac:dyDescent="0.25">
      <c r="B60" s="79" t="s">
        <v>348</v>
      </c>
      <c r="C60" s="168"/>
      <c r="D60" s="168"/>
      <c r="E60" s="168"/>
      <c r="F60" s="168"/>
      <c r="G60" s="168"/>
      <c r="H60" s="168"/>
      <c r="I60" s="168"/>
      <c r="J60" s="168"/>
      <c r="K60" s="168"/>
      <c r="L60" s="168"/>
      <c r="M60" s="168"/>
      <c r="N60" s="168"/>
      <c r="O60" s="168"/>
      <c r="P60" s="168"/>
      <c r="Q60" s="168"/>
      <c r="R60" s="168"/>
      <c r="S60" s="168"/>
      <c r="U60" s="79" t="s">
        <v>545</v>
      </c>
    </row>
    <row r="61" spans="1:21" x14ac:dyDescent="0.25">
      <c r="B61" s="79" t="s">
        <v>349</v>
      </c>
      <c r="C61" s="168"/>
      <c r="D61" s="168"/>
      <c r="E61" s="168"/>
      <c r="F61" s="168"/>
      <c r="G61" s="168"/>
      <c r="H61" s="168"/>
      <c r="I61" s="168"/>
      <c r="J61" s="168"/>
      <c r="K61" s="168"/>
      <c r="L61" s="168"/>
      <c r="M61" s="168"/>
      <c r="N61" s="168"/>
      <c r="O61" s="168"/>
      <c r="P61" s="168"/>
      <c r="Q61" s="168"/>
      <c r="R61" s="168"/>
      <c r="S61" s="168"/>
      <c r="U61" s="79" t="s">
        <v>546</v>
      </c>
    </row>
    <row r="62" spans="1:21" x14ac:dyDescent="0.25">
      <c r="C62" s="168"/>
      <c r="D62" s="168"/>
      <c r="E62" s="168"/>
      <c r="F62" s="168"/>
      <c r="G62" s="168"/>
      <c r="H62" s="168"/>
      <c r="I62" s="168"/>
      <c r="J62" s="168"/>
      <c r="K62" s="168"/>
      <c r="L62" s="168"/>
      <c r="M62" s="168"/>
      <c r="N62" s="168"/>
      <c r="O62" s="168"/>
      <c r="P62" s="168"/>
      <c r="Q62" s="168"/>
      <c r="R62" s="168"/>
      <c r="S62" s="168"/>
    </row>
    <row r="63" spans="1:21" x14ac:dyDescent="0.25">
      <c r="C63" s="168"/>
      <c r="D63" s="168"/>
      <c r="E63" s="168"/>
      <c r="F63" s="168"/>
      <c r="G63" s="168"/>
      <c r="H63" s="168"/>
      <c r="I63" s="168"/>
      <c r="J63" s="168"/>
      <c r="K63" s="168"/>
      <c r="L63" s="168"/>
      <c r="M63" s="168"/>
      <c r="N63" s="168"/>
      <c r="O63" s="168"/>
    </row>
    <row r="64" spans="1:21" x14ac:dyDescent="0.25">
      <c r="C64" s="168"/>
      <c r="D64" s="168"/>
      <c r="E64" s="168"/>
      <c r="F64" s="168"/>
      <c r="G64" s="168"/>
      <c r="H64" s="168"/>
      <c r="I64" s="168"/>
      <c r="J64" s="168"/>
      <c r="K64" s="168"/>
      <c r="L64" s="168"/>
      <c r="M64" s="168"/>
      <c r="N64" s="168"/>
      <c r="O64" s="168"/>
    </row>
    <row r="65" spans="1:21" s="187" customFormat="1" ht="27" customHeight="1" thickBot="1" x14ac:dyDescent="0.3">
      <c r="A65" s="247" t="s">
        <v>713</v>
      </c>
      <c r="B65" s="247"/>
      <c r="C65" s="247"/>
      <c r="D65" s="247"/>
      <c r="E65" s="247"/>
      <c r="F65" s="247"/>
      <c r="G65" s="247"/>
      <c r="H65" s="247"/>
      <c r="I65" s="247"/>
      <c r="J65" s="247"/>
      <c r="K65" s="247"/>
      <c r="L65" s="247"/>
      <c r="M65" s="247"/>
      <c r="N65" s="247"/>
      <c r="O65" s="247"/>
      <c r="P65" s="247"/>
      <c r="Q65" s="247"/>
      <c r="R65" s="247"/>
      <c r="S65" s="247"/>
      <c r="T65" s="247"/>
      <c r="U65" s="247"/>
    </row>
    <row r="66" spans="1:21" s="170" customFormat="1" ht="11.25" customHeight="1" thickBot="1" x14ac:dyDescent="0.3">
      <c r="A66" s="204" t="s">
        <v>162</v>
      </c>
      <c r="B66" s="204" t="s">
        <v>163</v>
      </c>
      <c r="C66" s="244" t="s">
        <v>712</v>
      </c>
      <c r="D66" s="245"/>
      <c r="E66" s="245"/>
      <c r="F66" s="245"/>
      <c r="G66" s="245"/>
      <c r="H66" s="245"/>
      <c r="I66" s="245"/>
      <c r="J66" s="245"/>
      <c r="K66" s="245"/>
      <c r="L66" s="245"/>
      <c r="M66" s="245"/>
      <c r="N66" s="245"/>
      <c r="O66" s="245"/>
      <c r="P66" s="245"/>
      <c r="Q66" s="245"/>
      <c r="R66" s="245"/>
      <c r="S66" s="246"/>
      <c r="T66" s="204" t="s">
        <v>532</v>
      </c>
      <c r="U66" s="204" t="s">
        <v>519</v>
      </c>
    </row>
    <row r="67" spans="1:21" ht="20.25" customHeight="1" thickBot="1" x14ac:dyDescent="0.3">
      <c r="A67" s="205"/>
      <c r="B67" s="205"/>
      <c r="C67" s="188">
        <v>35</v>
      </c>
      <c r="D67" s="188">
        <v>36</v>
      </c>
      <c r="E67" s="188">
        <v>37</v>
      </c>
      <c r="F67" s="188">
        <v>38</v>
      </c>
      <c r="G67" s="188">
        <v>39</v>
      </c>
      <c r="H67" s="188">
        <v>40</v>
      </c>
      <c r="I67" s="188">
        <v>41</v>
      </c>
      <c r="J67" s="188">
        <v>42</v>
      </c>
      <c r="K67" s="188">
        <v>43</v>
      </c>
      <c r="L67" s="188">
        <v>44</v>
      </c>
      <c r="M67" s="188">
        <v>45</v>
      </c>
      <c r="N67" s="188">
        <v>46</v>
      </c>
      <c r="O67" s="188">
        <v>47</v>
      </c>
      <c r="P67" s="188">
        <v>48</v>
      </c>
      <c r="Q67" s="188">
        <v>49</v>
      </c>
      <c r="R67" s="188">
        <v>50</v>
      </c>
      <c r="S67" s="188">
        <v>51</v>
      </c>
      <c r="T67" s="205"/>
      <c r="U67" s="205"/>
    </row>
    <row r="68" spans="1:21" x14ac:dyDescent="0.25">
      <c r="A68" s="166">
        <v>2025</v>
      </c>
      <c r="B68" s="79" t="s">
        <v>338</v>
      </c>
      <c r="C68" s="168">
        <v>13.098693000000001</v>
      </c>
      <c r="D68" s="168">
        <v>2.1909960000000002</v>
      </c>
      <c r="E68" s="168">
        <v>2.5358429999999998</v>
      </c>
      <c r="F68" s="168">
        <v>153.13575499999999</v>
      </c>
      <c r="G68" s="168">
        <v>378.59458399999988</v>
      </c>
      <c r="H68" s="168">
        <v>95.151651999999999</v>
      </c>
      <c r="I68" s="168">
        <v>23.340866999999999</v>
      </c>
      <c r="J68" s="168">
        <v>54.808158000000006</v>
      </c>
      <c r="K68" s="168">
        <v>0.54495499999999997</v>
      </c>
      <c r="L68" s="168">
        <v>91.459783999999999</v>
      </c>
      <c r="M68" s="168">
        <v>10.180997</v>
      </c>
      <c r="N68" s="168">
        <v>1.259363</v>
      </c>
      <c r="O68" s="168">
        <v>9.2359720000000003</v>
      </c>
      <c r="P68" s="168">
        <v>108.64791500000001</v>
      </c>
      <c r="Q68" s="168">
        <v>17.741259999999997</v>
      </c>
      <c r="R68" s="168">
        <v>0.99141000000000001</v>
      </c>
      <c r="S68" s="168">
        <v>7.2412180000000008</v>
      </c>
      <c r="T68" s="166">
        <v>2025</v>
      </c>
      <c r="U68" s="79" t="s">
        <v>535</v>
      </c>
    </row>
    <row r="69" spans="1:21" x14ac:dyDescent="0.25">
      <c r="B69" s="79" t="s">
        <v>339</v>
      </c>
      <c r="C69" s="168">
        <v>12.447239999999999</v>
      </c>
      <c r="D69" s="168">
        <v>3.6885000000000003</v>
      </c>
      <c r="E69" s="168">
        <v>2.4662710000000003</v>
      </c>
      <c r="F69" s="168">
        <v>161.429866</v>
      </c>
      <c r="G69" s="168">
        <v>412.36729600000001</v>
      </c>
      <c r="H69" s="168">
        <v>114.81673700000005</v>
      </c>
      <c r="I69" s="168">
        <v>24.735302999999998</v>
      </c>
      <c r="J69" s="168">
        <v>52.378493999999996</v>
      </c>
      <c r="K69" s="168">
        <v>1.935349</v>
      </c>
      <c r="L69" s="168">
        <v>127.29460800000001</v>
      </c>
      <c r="M69" s="168">
        <v>13.222125999999999</v>
      </c>
      <c r="N69" s="168">
        <v>0.94404399999999999</v>
      </c>
      <c r="O69" s="168">
        <v>12.367467</v>
      </c>
      <c r="P69" s="168">
        <v>115.126339</v>
      </c>
      <c r="Q69" s="168">
        <v>16.291886999999999</v>
      </c>
      <c r="R69" s="168">
        <v>0.97605600000000003</v>
      </c>
      <c r="S69" s="168">
        <v>10.461931</v>
      </c>
      <c r="U69" s="79" t="s">
        <v>536</v>
      </c>
    </row>
    <row r="70" spans="1:21" x14ac:dyDescent="0.25">
      <c r="B70" s="79" t="s">
        <v>340</v>
      </c>
      <c r="C70" s="168">
        <v>13.408064</v>
      </c>
      <c r="D70" s="168">
        <v>2.1907290000000001</v>
      </c>
      <c r="E70" s="168">
        <v>2.6749269999999998</v>
      </c>
      <c r="F70" s="168">
        <v>171.11953</v>
      </c>
      <c r="G70" s="168">
        <v>416.61965600000002</v>
      </c>
      <c r="H70" s="168">
        <v>114.33163699999997</v>
      </c>
      <c r="I70" s="168">
        <v>25.003862999999999</v>
      </c>
      <c r="J70" s="168">
        <v>46.201684999999998</v>
      </c>
      <c r="K70" s="168">
        <v>1.207179</v>
      </c>
      <c r="L70" s="168">
        <v>86.69860700000001</v>
      </c>
      <c r="M70" s="168">
        <v>16.162434999999999</v>
      </c>
      <c r="N70" s="168">
        <v>1.2911140000000001</v>
      </c>
      <c r="O70" s="168">
        <v>9.3703089999999989</v>
      </c>
      <c r="P70" s="168">
        <v>117.26784099999999</v>
      </c>
      <c r="Q70" s="168">
        <v>17.215137000000002</v>
      </c>
      <c r="R70" s="168">
        <v>1.415659</v>
      </c>
      <c r="S70" s="168">
        <v>10.695074000000002</v>
      </c>
      <c r="U70" s="79" t="s">
        <v>537</v>
      </c>
    </row>
    <row r="71" spans="1:21" x14ac:dyDescent="0.25">
      <c r="B71" s="79" t="s">
        <v>341</v>
      </c>
      <c r="C71" s="168">
        <v>13.962171</v>
      </c>
      <c r="D71" s="168">
        <v>2.427632</v>
      </c>
      <c r="E71" s="168">
        <v>2.8981219999999999</v>
      </c>
      <c r="F71" s="168">
        <v>153.001791</v>
      </c>
      <c r="G71" s="168">
        <v>417.75829300000004</v>
      </c>
      <c r="H71" s="168">
        <v>104.20620199999999</v>
      </c>
      <c r="I71" s="168">
        <v>26.604227999999996</v>
      </c>
      <c r="J71" s="168">
        <v>45.582821999999986</v>
      </c>
      <c r="K71" s="168">
        <v>0.80658699999999994</v>
      </c>
      <c r="L71" s="168">
        <v>105.829449</v>
      </c>
      <c r="M71" s="168">
        <v>14.055066</v>
      </c>
      <c r="N71" s="168">
        <v>1.378071</v>
      </c>
      <c r="O71" s="168">
        <v>6.1770269999999998</v>
      </c>
      <c r="P71" s="168">
        <v>118.92819899999999</v>
      </c>
      <c r="Q71" s="168">
        <v>15.527142999999999</v>
      </c>
      <c r="R71" s="168">
        <v>1.2996159999999999</v>
      </c>
      <c r="S71" s="168">
        <v>12.404494999999999</v>
      </c>
      <c r="U71" s="79" t="s">
        <v>538</v>
      </c>
    </row>
    <row r="72" spans="1:21" x14ac:dyDescent="0.25">
      <c r="B72" s="79" t="s">
        <v>342</v>
      </c>
      <c r="C72" s="168">
        <v>14.695138999999999</v>
      </c>
      <c r="D72" s="168">
        <v>1.554881</v>
      </c>
      <c r="E72" s="168">
        <v>2.973287</v>
      </c>
      <c r="F72" s="168">
        <v>162.08981399999999</v>
      </c>
      <c r="G72" s="168">
        <v>446.98479199999997</v>
      </c>
      <c r="H72" s="168">
        <v>120.03980200000005</v>
      </c>
      <c r="I72" s="168">
        <v>29.104938000000001</v>
      </c>
      <c r="J72" s="168">
        <v>49.536730999999996</v>
      </c>
      <c r="K72" s="168">
        <v>1.2345739999999998</v>
      </c>
      <c r="L72" s="168">
        <v>109.06649900000002</v>
      </c>
      <c r="M72" s="168">
        <v>14.047144999999999</v>
      </c>
      <c r="N72" s="168">
        <v>1.4298229999999998</v>
      </c>
      <c r="O72" s="168">
        <v>8.9926399999999997</v>
      </c>
      <c r="P72" s="168">
        <v>124.14216099999999</v>
      </c>
      <c r="Q72" s="168">
        <v>18.338174000000002</v>
      </c>
      <c r="R72" s="168">
        <v>1.01084</v>
      </c>
      <c r="S72" s="168">
        <v>14.018732999999999</v>
      </c>
      <c r="U72" s="79" t="s">
        <v>539</v>
      </c>
    </row>
    <row r="73" spans="1:21" x14ac:dyDescent="0.25">
      <c r="B73" s="79" t="s">
        <v>343</v>
      </c>
      <c r="C73" s="168">
        <v>16.130849000000001</v>
      </c>
      <c r="D73" s="168">
        <v>2.4235689999999996</v>
      </c>
      <c r="E73" s="168">
        <v>3.1178549999999996</v>
      </c>
      <c r="F73" s="168">
        <v>143.31594899999999</v>
      </c>
      <c r="G73" s="168">
        <v>421.91161800000015</v>
      </c>
      <c r="H73" s="168">
        <v>109.67916899999999</v>
      </c>
      <c r="I73" s="168">
        <v>24.729562000000005</v>
      </c>
      <c r="J73" s="168">
        <v>54.656229999999972</v>
      </c>
      <c r="K73" s="168">
        <v>1.113964</v>
      </c>
      <c r="L73" s="168">
        <v>106.51822400000003</v>
      </c>
      <c r="M73" s="168">
        <v>18.576294000000001</v>
      </c>
      <c r="N73" s="168">
        <v>1.137745</v>
      </c>
      <c r="O73" s="168">
        <v>12.150437999999999</v>
      </c>
      <c r="P73" s="168">
        <v>122.22247299999998</v>
      </c>
      <c r="Q73" s="168">
        <v>17.863700999999999</v>
      </c>
      <c r="R73" s="168">
        <v>0.54895100000000008</v>
      </c>
      <c r="S73" s="168">
        <v>11.892662999999999</v>
      </c>
      <c r="U73" s="79" t="s">
        <v>540</v>
      </c>
    </row>
    <row r="74" spans="1:21" x14ac:dyDescent="0.25">
      <c r="B74" s="79" t="s">
        <v>344</v>
      </c>
      <c r="C74" s="168">
        <v>18.637909999999998</v>
      </c>
      <c r="D74" s="168">
        <v>2.7934230000000002</v>
      </c>
      <c r="E74" s="168">
        <v>3.2437839999999998</v>
      </c>
      <c r="F74" s="168">
        <v>148.85053200000002</v>
      </c>
      <c r="G74" s="168">
        <v>449.88667999999996</v>
      </c>
      <c r="H74" s="168">
        <v>112.17863</v>
      </c>
      <c r="I74" s="168">
        <v>25.267012999999999</v>
      </c>
      <c r="J74" s="168">
        <v>57.342185999999984</v>
      </c>
      <c r="K74" s="168">
        <v>6.3361619999999998</v>
      </c>
      <c r="L74" s="168">
        <v>102.32990100000001</v>
      </c>
      <c r="M74" s="168">
        <v>19.210504</v>
      </c>
      <c r="N74" s="168">
        <v>1.5574730000000001</v>
      </c>
      <c r="O74" s="168">
        <v>5.9623900000000001</v>
      </c>
      <c r="P74" s="168">
        <v>136.57684</v>
      </c>
      <c r="Q74" s="168">
        <v>20.075949000000001</v>
      </c>
      <c r="R74" s="168">
        <v>0.85711999999999999</v>
      </c>
      <c r="S74" s="168">
        <v>11.410647999999998</v>
      </c>
      <c r="U74" s="79" t="s">
        <v>541</v>
      </c>
    </row>
    <row r="75" spans="1:21" x14ac:dyDescent="0.25">
      <c r="B75" s="79" t="s">
        <v>345</v>
      </c>
      <c r="C75" s="168">
        <v>16.594913000000002</v>
      </c>
      <c r="D75" s="168">
        <v>1.8329140000000002</v>
      </c>
      <c r="E75" s="168">
        <v>2.3191470000000001</v>
      </c>
      <c r="F75" s="168">
        <v>116.18299700000001</v>
      </c>
      <c r="G75" s="168">
        <v>326.17561000000006</v>
      </c>
      <c r="H75" s="168">
        <v>82.683023999999989</v>
      </c>
      <c r="I75" s="168">
        <v>8.2231959999999997</v>
      </c>
      <c r="J75" s="168">
        <v>48.107190999999979</v>
      </c>
      <c r="K75" s="168">
        <v>4.2204480000000002</v>
      </c>
      <c r="L75" s="168">
        <v>64.648410999999996</v>
      </c>
      <c r="M75" s="168">
        <v>13.475023</v>
      </c>
      <c r="N75" s="168">
        <v>0.98171499999999989</v>
      </c>
      <c r="O75" s="168">
        <v>9.111226000000002</v>
      </c>
      <c r="P75" s="168">
        <v>102.64701100000002</v>
      </c>
      <c r="Q75" s="168">
        <v>16.371983</v>
      </c>
      <c r="R75" s="168">
        <v>0.34700900000000001</v>
      </c>
      <c r="S75" s="168">
        <v>4.9567700000000006</v>
      </c>
      <c r="U75" s="79" t="s">
        <v>542</v>
      </c>
    </row>
    <row r="76" spans="1:21" x14ac:dyDescent="0.25">
      <c r="B76" s="79" t="s">
        <v>346</v>
      </c>
      <c r="C76" s="168">
        <v>21.852156999999998</v>
      </c>
      <c r="D76" s="168">
        <v>1.998678</v>
      </c>
      <c r="E76" s="168">
        <v>2.6322989999999997</v>
      </c>
      <c r="F76" s="168">
        <v>143.58863299999999</v>
      </c>
      <c r="G76" s="168">
        <v>411.84494100000006</v>
      </c>
      <c r="H76" s="168">
        <v>106.79269700000002</v>
      </c>
      <c r="I76" s="168">
        <v>22.953514000000002</v>
      </c>
      <c r="J76" s="168">
        <v>54.499600000000015</v>
      </c>
      <c r="K76" s="168">
        <v>6.0510869999999999</v>
      </c>
      <c r="L76" s="168">
        <v>90.787207000000009</v>
      </c>
      <c r="M76" s="168">
        <v>23.646331</v>
      </c>
      <c r="N76" s="168">
        <v>1.0952060000000001</v>
      </c>
      <c r="O76" s="168">
        <v>12.41958</v>
      </c>
      <c r="P76" s="168">
        <v>127.72155899999998</v>
      </c>
      <c r="Q76" s="168">
        <v>19.389726</v>
      </c>
      <c r="R76" s="168">
        <v>0.58648200000000006</v>
      </c>
      <c r="S76" s="168">
        <v>11.414778</v>
      </c>
      <c r="U76" s="79" t="s">
        <v>543</v>
      </c>
    </row>
    <row r="77" spans="1:21" x14ac:dyDescent="0.25">
      <c r="B77" s="79" t="s">
        <v>347</v>
      </c>
      <c r="C77" s="168">
        <v>23.092969</v>
      </c>
      <c r="D77" s="168">
        <v>2.5744639999999999</v>
      </c>
      <c r="E77" s="168">
        <v>3.0894309999999998</v>
      </c>
      <c r="F77" s="168">
        <v>160.03857099999999</v>
      </c>
      <c r="G77" s="168">
        <v>422.55034000000001</v>
      </c>
      <c r="H77" s="168">
        <v>113.91305700000001</v>
      </c>
      <c r="I77" s="168">
        <v>26.870837999999999</v>
      </c>
      <c r="J77" s="168">
        <v>57.413749999999986</v>
      </c>
      <c r="K77" s="168">
        <v>3.1360049999999999</v>
      </c>
      <c r="L77" s="168">
        <v>106.24350600000001</v>
      </c>
      <c r="M77" s="168">
        <v>19.312491999999999</v>
      </c>
      <c r="N77" s="168">
        <v>0.87219800000000003</v>
      </c>
      <c r="O77" s="168">
        <v>10.416452</v>
      </c>
      <c r="P77" s="168">
        <v>123.13075299999998</v>
      </c>
      <c r="Q77" s="168">
        <v>22.048037999999998</v>
      </c>
      <c r="R77" s="168">
        <v>0.76450399999999996</v>
      </c>
      <c r="S77" s="168">
        <v>12.268777999999999</v>
      </c>
      <c r="U77" s="79" t="s">
        <v>544</v>
      </c>
    </row>
    <row r="78" spans="1:21" x14ac:dyDescent="0.25">
      <c r="B78" s="79" t="s">
        <v>348</v>
      </c>
      <c r="C78" s="168">
        <v>19.183030000000002</v>
      </c>
      <c r="D78" s="168">
        <v>2.178728</v>
      </c>
      <c r="E78" s="168">
        <v>3.0312170000000003</v>
      </c>
      <c r="F78" s="168">
        <v>151.917776</v>
      </c>
      <c r="G78" s="168">
        <v>358.50296300000002</v>
      </c>
      <c r="H78" s="168">
        <v>95.956524000000002</v>
      </c>
      <c r="I78" s="168">
        <v>21.284013999999999</v>
      </c>
      <c r="J78" s="168">
        <v>54.078102000000001</v>
      </c>
      <c r="K78" s="168">
        <v>2.8153570000000001</v>
      </c>
      <c r="L78" s="168">
        <v>95.659186000000005</v>
      </c>
      <c r="M78" s="168">
        <v>12.461896000000001</v>
      </c>
      <c r="N78" s="168">
        <v>0.75892500000000007</v>
      </c>
      <c r="O78" s="168">
        <v>5.3874930000000001</v>
      </c>
      <c r="P78" s="168">
        <v>114.54423700000001</v>
      </c>
      <c r="Q78" s="168">
        <v>20.577742999999998</v>
      </c>
      <c r="R78" s="168">
        <v>0.63632899999999992</v>
      </c>
      <c r="S78" s="168">
        <v>7.9332180000000001</v>
      </c>
      <c r="U78" s="79" t="s">
        <v>545</v>
      </c>
    </row>
    <row r="79" spans="1:21" x14ac:dyDescent="0.25">
      <c r="B79" s="79" t="s">
        <v>349</v>
      </c>
      <c r="C79" s="168">
        <v>16.047331</v>
      </c>
      <c r="D79" s="168">
        <v>2.9007540000000001</v>
      </c>
      <c r="E79" s="168">
        <v>2.6849369999999997</v>
      </c>
      <c r="F79" s="168">
        <v>144.921088</v>
      </c>
      <c r="G79" s="168">
        <v>346.11863200000016</v>
      </c>
      <c r="H79" s="168">
        <v>86.101601000000002</v>
      </c>
      <c r="I79" s="168">
        <v>17.012238</v>
      </c>
      <c r="J79" s="168">
        <v>63.204423000000013</v>
      </c>
      <c r="K79" s="168">
        <v>3.1409510000000003</v>
      </c>
      <c r="L79" s="168">
        <v>78.931004999999999</v>
      </c>
      <c r="M79" s="168">
        <v>11.879644000000001</v>
      </c>
      <c r="N79" s="168">
        <v>1.001857</v>
      </c>
      <c r="O79" s="168">
        <v>9.6153680000000001</v>
      </c>
      <c r="P79" s="168">
        <v>103.42905900000001</v>
      </c>
      <c r="Q79" s="168">
        <v>21.925895999999995</v>
      </c>
      <c r="R79" s="168">
        <v>0.50620399999999999</v>
      </c>
      <c r="S79" s="168">
        <v>7.0929190000000002</v>
      </c>
      <c r="U79" s="79" t="s">
        <v>546</v>
      </c>
    </row>
    <row r="80" spans="1:21" x14ac:dyDescent="0.25">
      <c r="C80" s="168"/>
      <c r="D80" s="168"/>
      <c r="E80" s="168"/>
      <c r="F80" s="168"/>
      <c r="G80" s="168"/>
      <c r="H80" s="168"/>
      <c r="I80" s="168"/>
      <c r="J80" s="168"/>
      <c r="K80" s="168"/>
      <c r="L80" s="168"/>
      <c r="M80" s="168"/>
      <c r="N80" s="168"/>
      <c r="O80" s="168"/>
      <c r="P80" s="169"/>
      <c r="Q80" s="169"/>
      <c r="R80" s="169"/>
      <c r="S80" s="169"/>
    </row>
    <row r="81" spans="1:21" x14ac:dyDescent="0.25">
      <c r="A81" s="166">
        <v>2026</v>
      </c>
      <c r="B81" s="79" t="s">
        <v>338</v>
      </c>
      <c r="C81" s="168">
        <v>15.369793999999999</v>
      </c>
      <c r="D81" s="168">
        <v>2.095688</v>
      </c>
      <c r="E81" s="168">
        <v>2.3272410000000003</v>
      </c>
      <c r="F81" s="168">
        <v>152.96217299999998</v>
      </c>
      <c r="G81" s="168">
        <v>350.54299400000002</v>
      </c>
      <c r="H81" s="168">
        <v>107.49527</v>
      </c>
      <c r="I81" s="168">
        <v>20.472407999999998</v>
      </c>
      <c r="J81" s="168">
        <v>52.025948000000035</v>
      </c>
      <c r="K81" s="168">
        <v>2.9222059999999996</v>
      </c>
      <c r="L81" s="168">
        <v>91.103368000000003</v>
      </c>
      <c r="M81" s="168">
        <v>9.8095179999999988</v>
      </c>
      <c r="N81" s="168">
        <v>0.83285000000000009</v>
      </c>
      <c r="O81" s="168">
        <v>8.5099720000000012</v>
      </c>
      <c r="P81" s="168">
        <v>102.674024</v>
      </c>
      <c r="Q81" s="168">
        <v>19.097981000000004</v>
      </c>
      <c r="R81" s="168">
        <v>0.58024600000000004</v>
      </c>
      <c r="S81" s="168">
        <v>9.0938159999999986</v>
      </c>
      <c r="T81" s="166">
        <v>2026</v>
      </c>
      <c r="U81" s="79" t="s">
        <v>535</v>
      </c>
    </row>
    <row r="82" spans="1:21" x14ac:dyDescent="0.25">
      <c r="B82" s="79" t="s">
        <v>339</v>
      </c>
      <c r="C82" s="168">
        <v>19.733721000000003</v>
      </c>
      <c r="D82" s="168">
        <v>2.895991</v>
      </c>
      <c r="E82" s="168">
        <v>2.4276300000000002</v>
      </c>
      <c r="F82" s="168">
        <v>161.91395399999999</v>
      </c>
      <c r="G82" s="168">
        <v>370.63603500000011</v>
      </c>
      <c r="H82" s="168">
        <v>106.36414600000001</v>
      </c>
      <c r="I82" s="168">
        <v>23.209124000000003</v>
      </c>
      <c r="J82" s="168">
        <v>46.389848999999991</v>
      </c>
      <c r="K82" s="168">
        <v>3.9913529999999997</v>
      </c>
      <c r="L82" s="168">
        <v>91.635743000000005</v>
      </c>
      <c r="M82" s="168">
        <v>11.412963000000001</v>
      </c>
      <c r="N82" s="168">
        <v>0.80396900000000004</v>
      </c>
      <c r="O82" s="168">
        <v>7.035971</v>
      </c>
      <c r="P82" s="168">
        <v>107.12648800000001</v>
      </c>
      <c r="Q82" s="168">
        <v>15.132759999999998</v>
      </c>
      <c r="R82" s="168">
        <v>0.73230600000000012</v>
      </c>
      <c r="S82" s="168">
        <v>7.986930000000001</v>
      </c>
      <c r="U82" s="79" t="s">
        <v>536</v>
      </c>
    </row>
    <row r="83" spans="1:21" x14ac:dyDescent="0.25">
      <c r="B83" s="79" t="s">
        <v>340</v>
      </c>
      <c r="C83" s="168"/>
      <c r="D83" s="168"/>
      <c r="E83" s="168"/>
      <c r="F83" s="168"/>
      <c r="G83" s="168"/>
      <c r="H83" s="168"/>
      <c r="I83" s="168"/>
      <c r="J83" s="168"/>
      <c r="K83" s="168"/>
      <c r="L83" s="168"/>
      <c r="M83" s="168"/>
      <c r="N83" s="168"/>
      <c r="O83" s="168"/>
      <c r="P83" s="168"/>
      <c r="Q83" s="168"/>
      <c r="R83" s="168"/>
      <c r="S83" s="168"/>
      <c r="U83" s="79" t="s">
        <v>537</v>
      </c>
    </row>
    <row r="84" spans="1:21" x14ac:dyDescent="0.25">
      <c r="B84" s="79" t="s">
        <v>341</v>
      </c>
      <c r="C84" s="168"/>
      <c r="D84" s="168"/>
      <c r="E84" s="168"/>
      <c r="F84" s="168"/>
      <c r="G84" s="168"/>
      <c r="H84" s="168"/>
      <c r="I84" s="168"/>
      <c r="J84" s="168"/>
      <c r="K84" s="168"/>
      <c r="L84" s="168"/>
      <c r="M84" s="168"/>
      <c r="N84" s="168"/>
      <c r="O84" s="168"/>
      <c r="P84" s="168"/>
      <c r="Q84" s="168"/>
      <c r="R84" s="168"/>
      <c r="S84" s="168"/>
      <c r="U84" s="79" t="s">
        <v>538</v>
      </c>
    </row>
    <row r="85" spans="1:21" x14ac:dyDescent="0.25">
      <c r="B85" s="79" t="s">
        <v>342</v>
      </c>
      <c r="C85" s="168"/>
      <c r="D85" s="168"/>
      <c r="E85" s="168"/>
      <c r="F85" s="168"/>
      <c r="G85" s="168"/>
      <c r="H85" s="168"/>
      <c r="I85" s="168"/>
      <c r="J85" s="168"/>
      <c r="K85" s="168"/>
      <c r="L85" s="168"/>
      <c r="M85" s="168"/>
      <c r="N85" s="168"/>
      <c r="O85" s="168"/>
      <c r="P85" s="168"/>
      <c r="Q85" s="168"/>
      <c r="R85" s="168"/>
      <c r="S85" s="168"/>
      <c r="U85" s="79" t="s">
        <v>539</v>
      </c>
    </row>
    <row r="86" spans="1:21" x14ac:dyDescent="0.25">
      <c r="B86" s="79" t="s">
        <v>343</v>
      </c>
      <c r="C86" s="168"/>
      <c r="D86" s="168"/>
      <c r="E86" s="168"/>
      <c r="F86" s="168"/>
      <c r="G86" s="168"/>
      <c r="H86" s="168"/>
      <c r="I86" s="168"/>
      <c r="J86" s="168"/>
      <c r="K86" s="168"/>
      <c r="L86" s="168"/>
      <c r="M86" s="168"/>
      <c r="N86" s="168"/>
      <c r="O86" s="168"/>
      <c r="P86" s="168"/>
      <c r="Q86" s="168"/>
      <c r="R86" s="168"/>
      <c r="S86" s="168"/>
      <c r="U86" s="79" t="s">
        <v>540</v>
      </c>
    </row>
    <row r="87" spans="1:21" x14ac:dyDescent="0.25">
      <c r="B87" s="79" t="s">
        <v>344</v>
      </c>
      <c r="C87" s="168"/>
      <c r="D87" s="168"/>
      <c r="E87" s="168"/>
      <c r="F87" s="168"/>
      <c r="G87" s="168"/>
      <c r="H87" s="168"/>
      <c r="I87" s="168"/>
      <c r="J87" s="168"/>
      <c r="K87" s="168"/>
      <c r="L87" s="168"/>
      <c r="M87" s="168"/>
      <c r="N87" s="168"/>
      <c r="O87" s="168"/>
      <c r="P87" s="168"/>
      <c r="Q87" s="168"/>
      <c r="R87" s="168"/>
      <c r="S87" s="168"/>
      <c r="U87" s="79" t="s">
        <v>541</v>
      </c>
    </row>
    <row r="88" spans="1:21" x14ac:dyDescent="0.25">
      <c r="B88" s="79" t="s">
        <v>345</v>
      </c>
      <c r="C88" s="168"/>
      <c r="D88" s="168"/>
      <c r="E88" s="168"/>
      <c r="F88" s="168"/>
      <c r="G88" s="168"/>
      <c r="H88" s="168"/>
      <c r="I88" s="168"/>
      <c r="J88" s="168"/>
      <c r="K88" s="168"/>
      <c r="L88" s="168"/>
      <c r="M88" s="168"/>
      <c r="N88" s="168"/>
      <c r="O88" s="168"/>
      <c r="P88" s="168"/>
      <c r="Q88" s="168"/>
      <c r="R88" s="168"/>
      <c r="S88" s="168"/>
      <c r="U88" s="79" t="s">
        <v>542</v>
      </c>
    </row>
    <row r="89" spans="1:21" x14ac:dyDescent="0.25">
      <c r="B89" s="79" t="s">
        <v>346</v>
      </c>
      <c r="C89" s="168"/>
      <c r="D89" s="168"/>
      <c r="E89" s="168"/>
      <c r="F89" s="168"/>
      <c r="G89" s="168"/>
      <c r="H89" s="168"/>
      <c r="I89" s="168"/>
      <c r="J89" s="168"/>
      <c r="K89" s="168"/>
      <c r="L89" s="168"/>
      <c r="M89" s="168"/>
      <c r="N89" s="168"/>
      <c r="O89" s="168"/>
      <c r="P89" s="168"/>
      <c r="Q89" s="168"/>
      <c r="R89" s="168"/>
      <c r="S89" s="168"/>
      <c r="U89" s="79" t="s">
        <v>543</v>
      </c>
    </row>
    <row r="90" spans="1:21" x14ac:dyDescent="0.25">
      <c r="B90" s="79" t="s">
        <v>347</v>
      </c>
      <c r="C90" s="168"/>
      <c r="D90" s="168"/>
      <c r="E90" s="168"/>
      <c r="F90" s="168"/>
      <c r="G90" s="168"/>
      <c r="H90" s="168"/>
      <c r="I90" s="168"/>
      <c r="J90" s="168"/>
      <c r="K90" s="168"/>
      <c r="L90" s="168"/>
      <c r="M90" s="168"/>
      <c r="N90" s="168"/>
      <c r="O90" s="168"/>
      <c r="P90" s="168"/>
      <c r="Q90" s="168"/>
      <c r="R90" s="168"/>
      <c r="S90" s="168"/>
      <c r="U90" s="79" t="s">
        <v>544</v>
      </c>
    </row>
    <row r="91" spans="1:21" x14ac:dyDescent="0.25">
      <c r="B91" s="79" t="s">
        <v>348</v>
      </c>
      <c r="C91" s="168"/>
      <c r="D91" s="168"/>
      <c r="E91" s="168"/>
      <c r="F91" s="168"/>
      <c r="G91" s="168"/>
      <c r="H91" s="168"/>
      <c r="I91" s="168"/>
      <c r="J91" s="168"/>
      <c r="K91" s="168"/>
      <c r="L91" s="168"/>
      <c r="M91" s="168"/>
      <c r="N91" s="168"/>
      <c r="O91" s="168"/>
      <c r="P91" s="168"/>
      <c r="Q91" s="168"/>
      <c r="R91" s="168"/>
      <c r="S91" s="168"/>
      <c r="U91" s="79" t="s">
        <v>545</v>
      </c>
    </row>
    <row r="92" spans="1:21" x14ac:dyDescent="0.25">
      <c r="B92" s="79" t="s">
        <v>349</v>
      </c>
      <c r="C92" s="168"/>
      <c r="D92" s="168"/>
      <c r="E92" s="168"/>
      <c r="F92" s="168"/>
      <c r="G92" s="168"/>
      <c r="H92" s="168"/>
      <c r="I92" s="168"/>
      <c r="J92" s="168"/>
      <c r="K92" s="168"/>
      <c r="L92" s="168"/>
      <c r="M92" s="168"/>
      <c r="N92" s="168"/>
      <c r="O92" s="168"/>
      <c r="P92" s="168"/>
      <c r="Q92" s="168"/>
      <c r="R92" s="168"/>
      <c r="S92" s="168"/>
      <c r="U92" s="79" t="s">
        <v>546</v>
      </c>
    </row>
    <row r="93" spans="1:21" x14ac:dyDescent="0.25">
      <c r="C93" s="168"/>
      <c r="D93" s="168"/>
      <c r="E93" s="168"/>
      <c r="F93" s="168"/>
      <c r="G93" s="168"/>
      <c r="H93" s="168"/>
      <c r="I93" s="168"/>
      <c r="J93" s="168"/>
      <c r="K93" s="168"/>
      <c r="L93" s="168"/>
      <c r="M93" s="168"/>
      <c r="N93" s="168"/>
      <c r="O93" s="168"/>
    </row>
    <row r="94" spans="1:21" x14ac:dyDescent="0.25">
      <c r="C94" s="168"/>
      <c r="D94" s="168"/>
      <c r="E94" s="168"/>
      <c r="F94" s="168"/>
      <c r="G94" s="168"/>
      <c r="H94" s="168"/>
      <c r="I94" s="168"/>
      <c r="J94" s="168"/>
      <c r="K94" s="168"/>
      <c r="L94" s="168"/>
      <c r="M94" s="168"/>
      <c r="N94" s="168"/>
      <c r="O94" s="168"/>
    </row>
    <row r="95" spans="1:21" x14ac:dyDescent="0.25">
      <c r="C95" s="168"/>
      <c r="D95" s="168"/>
      <c r="E95" s="168"/>
      <c r="F95" s="168"/>
      <c r="G95" s="168"/>
      <c r="H95" s="168"/>
      <c r="I95" s="168"/>
      <c r="J95" s="168"/>
      <c r="K95" s="168"/>
      <c r="L95" s="168"/>
      <c r="M95" s="168"/>
      <c r="N95" s="168"/>
      <c r="O95" s="168"/>
    </row>
    <row r="96" spans="1:21" s="187" customFormat="1" ht="27" customHeight="1" thickBot="1" x14ac:dyDescent="0.3">
      <c r="A96" s="247" t="s">
        <v>713</v>
      </c>
      <c r="B96" s="247"/>
      <c r="C96" s="247"/>
      <c r="D96" s="247"/>
      <c r="E96" s="247"/>
      <c r="F96" s="247"/>
      <c r="G96" s="247"/>
      <c r="H96" s="247"/>
      <c r="I96" s="247"/>
      <c r="J96" s="247"/>
      <c r="K96" s="247"/>
      <c r="L96" s="247"/>
      <c r="M96" s="247"/>
      <c r="N96" s="247"/>
      <c r="O96" s="247"/>
      <c r="P96" s="247"/>
      <c r="Q96" s="247"/>
      <c r="R96" s="247"/>
      <c r="S96" s="247"/>
      <c r="T96" s="247"/>
      <c r="U96" s="247"/>
    </row>
    <row r="97" spans="1:21" s="170" customFormat="1" ht="11.25" customHeight="1" thickBot="1" x14ac:dyDescent="0.3">
      <c r="A97" s="204" t="s">
        <v>162</v>
      </c>
      <c r="B97" s="204" t="s">
        <v>163</v>
      </c>
      <c r="C97" s="244" t="s">
        <v>712</v>
      </c>
      <c r="D97" s="245"/>
      <c r="E97" s="245"/>
      <c r="F97" s="245"/>
      <c r="G97" s="245"/>
      <c r="H97" s="245"/>
      <c r="I97" s="245"/>
      <c r="J97" s="245"/>
      <c r="K97" s="245"/>
      <c r="L97" s="245"/>
      <c r="M97" s="245"/>
      <c r="N97" s="245"/>
      <c r="O97" s="245"/>
      <c r="P97" s="245"/>
      <c r="Q97" s="245"/>
      <c r="R97" s="245"/>
      <c r="S97" s="246"/>
      <c r="T97" s="204" t="s">
        <v>532</v>
      </c>
      <c r="U97" s="204" t="s">
        <v>519</v>
      </c>
    </row>
    <row r="98" spans="1:21" ht="20.25" customHeight="1" thickBot="1" x14ac:dyDescent="0.3">
      <c r="A98" s="205"/>
      <c r="B98" s="205"/>
      <c r="C98" s="188">
        <v>52</v>
      </c>
      <c r="D98" s="188">
        <v>53</v>
      </c>
      <c r="E98" s="188">
        <v>54</v>
      </c>
      <c r="F98" s="188">
        <v>55</v>
      </c>
      <c r="G98" s="188">
        <v>56</v>
      </c>
      <c r="H98" s="188">
        <v>57</v>
      </c>
      <c r="I98" s="188">
        <v>58</v>
      </c>
      <c r="J98" s="188">
        <v>59</v>
      </c>
      <c r="K98" s="188">
        <v>60</v>
      </c>
      <c r="L98" s="188">
        <v>61</v>
      </c>
      <c r="M98" s="188">
        <v>62</v>
      </c>
      <c r="N98" s="188">
        <v>63</v>
      </c>
      <c r="O98" s="188">
        <v>64</v>
      </c>
      <c r="P98" s="188">
        <v>65</v>
      </c>
      <c r="Q98" s="188">
        <v>66</v>
      </c>
      <c r="R98" s="188">
        <v>67</v>
      </c>
      <c r="S98" s="188">
        <v>68</v>
      </c>
      <c r="T98" s="205"/>
      <c r="U98" s="205"/>
    </row>
    <row r="99" spans="1:21" x14ac:dyDescent="0.25">
      <c r="A99" s="166">
        <v>2025</v>
      </c>
      <c r="B99" s="79" t="s">
        <v>338</v>
      </c>
      <c r="C99" s="168">
        <v>45.430869999999992</v>
      </c>
      <c r="D99" s="168">
        <v>8.2970169999999968</v>
      </c>
      <c r="E99" s="168">
        <v>29.649819000000001</v>
      </c>
      <c r="F99" s="168">
        <v>18.371802000000006</v>
      </c>
      <c r="G99" s="168">
        <v>11.833038</v>
      </c>
      <c r="H99" s="168">
        <v>7.3540119999999991</v>
      </c>
      <c r="I99" s="168">
        <v>5.3692129999999993</v>
      </c>
      <c r="J99" s="168">
        <v>12.072144</v>
      </c>
      <c r="K99" s="168">
        <v>8.366574</v>
      </c>
      <c r="L99" s="168">
        <v>144.36512600000003</v>
      </c>
      <c r="M99" s="168">
        <v>139.63951</v>
      </c>
      <c r="N99" s="168">
        <v>22.418373999999993</v>
      </c>
      <c r="O99" s="168">
        <v>94.087267000000011</v>
      </c>
      <c r="P99" s="168">
        <v>4.5221749999999998</v>
      </c>
      <c r="Q99" s="168">
        <v>2.0233449999999999</v>
      </c>
      <c r="R99" s="168">
        <v>3.0672239999999995</v>
      </c>
      <c r="S99" s="168">
        <v>27.848717000000001</v>
      </c>
      <c r="T99" s="166">
        <v>2025</v>
      </c>
      <c r="U99" s="79" t="s">
        <v>535</v>
      </c>
    </row>
    <row r="100" spans="1:21" x14ac:dyDescent="0.25">
      <c r="B100" s="79" t="s">
        <v>339</v>
      </c>
      <c r="C100" s="168">
        <v>45.978530000000035</v>
      </c>
      <c r="D100" s="168">
        <v>12.408180999999999</v>
      </c>
      <c r="E100" s="168">
        <v>30.188096000000002</v>
      </c>
      <c r="F100" s="168">
        <v>22.530227000000004</v>
      </c>
      <c r="G100" s="168">
        <v>11.262760999999999</v>
      </c>
      <c r="H100" s="168">
        <v>8.7187099999999962</v>
      </c>
      <c r="I100" s="168">
        <v>4.9276330000000002</v>
      </c>
      <c r="J100" s="168">
        <v>14.557443999999995</v>
      </c>
      <c r="K100" s="168">
        <v>8.3793620000000004</v>
      </c>
      <c r="L100" s="168">
        <v>120.04444599999999</v>
      </c>
      <c r="M100" s="168">
        <v>118.51426299999999</v>
      </c>
      <c r="N100" s="168">
        <v>23.692526999999995</v>
      </c>
      <c r="O100" s="168">
        <v>86.545827000000017</v>
      </c>
      <c r="P100" s="168">
        <v>5.1891179999999988</v>
      </c>
      <c r="Q100" s="168">
        <v>3.0302600000000002</v>
      </c>
      <c r="R100" s="168">
        <v>2.5563579999999995</v>
      </c>
      <c r="S100" s="168">
        <v>27.133633</v>
      </c>
      <c r="U100" s="79" t="s">
        <v>536</v>
      </c>
    </row>
    <row r="101" spans="1:21" x14ac:dyDescent="0.25">
      <c r="B101" s="79" t="s">
        <v>340</v>
      </c>
      <c r="C101" s="168">
        <v>35.979952999999981</v>
      </c>
      <c r="D101" s="168">
        <v>7.7347649999999977</v>
      </c>
      <c r="E101" s="168">
        <v>32.476597000000005</v>
      </c>
      <c r="F101" s="168">
        <v>24.319676000000008</v>
      </c>
      <c r="G101" s="168">
        <v>11.476040999999999</v>
      </c>
      <c r="H101" s="168">
        <v>8.5348840000000017</v>
      </c>
      <c r="I101" s="168">
        <v>6.055121999999999</v>
      </c>
      <c r="J101" s="168">
        <v>11.371983999999998</v>
      </c>
      <c r="K101" s="168">
        <v>8.9795379999999962</v>
      </c>
      <c r="L101" s="168">
        <v>112.53019399999997</v>
      </c>
      <c r="M101" s="168">
        <v>127.73485400000007</v>
      </c>
      <c r="N101" s="168">
        <v>22.522475</v>
      </c>
      <c r="O101" s="168">
        <v>88.491183000000007</v>
      </c>
      <c r="P101" s="168">
        <v>5.476983999999999</v>
      </c>
      <c r="Q101" s="168">
        <v>3.281053</v>
      </c>
      <c r="R101" s="168">
        <v>2.0661199999999997</v>
      </c>
      <c r="S101" s="168">
        <v>30.020226999999998</v>
      </c>
      <c r="U101" s="79" t="s">
        <v>537</v>
      </c>
    </row>
    <row r="102" spans="1:21" x14ac:dyDescent="0.25">
      <c r="B102" s="79" t="s">
        <v>341</v>
      </c>
      <c r="C102" s="168">
        <v>48.535696999999956</v>
      </c>
      <c r="D102" s="168">
        <v>8.7473980000000005</v>
      </c>
      <c r="E102" s="168">
        <v>32.860639999999989</v>
      </c>
      <c r="F102" s="168">
        <v>22.699221999999999</v>
      </c>
      <c r="G102" s="168">
        <v>11.432956999999998</v>
      </c>
      <c r="H102" s="168">
        <v>8.3916649999999979</v>
      </c>
      <c r="I102" s="168">
        <v>5.9165510000000001</v>
      </c>
      <c r="J102" s="168">
        <v>13.407642000000001</v>
      </c>
      <c r="K102" s="168">
        <v>10.138399999999999</v>
      </c>
      <c r="L102" s="168">
        <v>113.32327499999997</v>
      </c>
      <c r="M102" s="168">
        <v>129.88655600000004</v>
      </c>
      <c r="N102" s="168">
        <v>23.320811000000003</v>
      </c>
      <c r="O102" s="168">
        <v>79.135474000000016</v>
      </c>
      <c r="P102" s="168">
        <v>4.6002589999999994</v>
      </c>
      <c r="Q102" s="168">
        <v>3.2665390000000003</v>
      </c>
      <c r="R102" s="168">
        <v>2.0926230000000001</v>
      </c>
      <c r="S102" s="168">
        <v>30.484442999999999</v>
      </c>
      <c r="U102" s="79" t="s">
        <v>538</v>
      </c>
    </row>
    <row r="103" spans="1:21" x14ac:dyDescent="0.25">
      <c r="B103" s="79" t="s">
        <v>342</v>
      </c>
      <c r="C103" s="168">
        <v>50.536375000000014</v>
      </c>
      <c r="D103" s="168">
        <v>10.152991</v>
      </c>
      <c r="E103" s="168">
        <v>34.415521999999996</v>
      </c>
      <c r="F103" s="168">
        <v>25.838168000000007</v>
      </c>
      <c r="G103" s="168">
        <v>13.066574999999998</v>
      </c>
      <c r="H103" s="168">
        <v>9.6231039999999997</v>
      </c>
      <c r="I103" s="168">
        <v>5.297777</v>
      </c>
      <c r="J103" s="168">
        <v>12.668305999999999</v>
      </c>
      <c r="K103" s="168">
        <v>11.994769000000002</v>
      </c>
      <c r="L103" s="168">
        <v>118.20301999999998</v>
      </c>
      <c r="M103" s="168">
        <v>121.02627899999999</v>
      </c>
      <c r="N103" s="168">
        <v>25.636280000000003</v>
      </c>
      <c r="O103" s="168">
        <v>89.783242999999999</v>
      </c>
      <c r="P103" s="168">
        <v>5.1728420000000002</v>
      </c>
      <c r="Q103" s="168">
        <v>2.9964110000000002</v>
      </c>
      <c r="R103" s="168">
        <v>1.9057989999999996</v>
      </c>
      <c r="S103" s="168">
        <v>30.777725</v>
      </c>
      <c r="U103" s="79" t="s">
        <v>539</v>
      </c>
    </row>
    <row r="104" spans="1:21" x14ac:dyDescent="0.25">
      <c r="B104" s="79" t="s">
        <v>343</v>
      </c>
      <c r="C104" s="168">
        <v>37.859964999999981</v>
      </c>
      <c r="D104" s="168">
        <v>7.796323000000001</v>
      </c>
      <c r="E104" s="168">
        <v>28.447601999999996</v>
      </c>
      <c r="F104" s="168">
        <v>26.034391999999997</v>
      </c>
      <c r="G104" s="168">
        <v>11.631349999999999</v>
      </c>
      <c r="H104" s="168">
        <v>8.772119</v>
      </c>
      <c r="I104" s="168">
        <v>4.8931090000000008</v>
      </c>
      <c r="J104" s="168">
        <v>12.916166</v>
      </c>
      <c r="K104" s="168">
        <v>11.638307000000001</v>
      </c>
      <c r="L104" s="168">
        <v>120.19466800000001</v>
      </c>
      <c r="M104" s="168">
        <v>115.509095</v>
      </c>
      <c r="N104" s="168">
        <v>26.497302000000005</v>
      </c>
      <c r="O104" s="168">
        <v>76.315801999999991</v>
      </c>
      <c r="P104" s="168">
        <v>5.9356379999999991</v>
      </c>
      <c r="Q104" s="168">
        <v>2.0065620000000002</v>
      </c>
      <c r="R104" s="168">
        <v>2.1201140000000005</v>
      </c>
      <c r="S104" s="168">
        <v>31.321352000000005</v>
      </c>
      <c r="U104" s="79" t="s">
        <v>540</v>
      </c>
    </row>
    <row r="105" spans="1:21" x14ac:dyDescent="0.25">
      <c r="B105" s="79" t="s">
        <v>344</v>
      </c>
      <c r="C105" s="168">
        <v>37.575019000000019</v>
      </c>
      <c r="D105" s="168">
        <v>5.1274100000000002</v>
      </c>
      <c r="E105" s="168">
        <v>32.291442999999994</v>
      </c>
      <c r="F105" s="168">
        <v>20.68303499999999</v>
      </c>
      <c r="G105" s="168">
        <v>12.878701</v>
      </c>
      <c r="H105" s="168">
        <v>8.1610230000000001</v>
      </c>
      <c r="I105" s="168">
        <v>5.2656140000000011</v>
      </c>
      <c r="J105" s="168">
        <v>15.667003000000001</v>
      </c>
      <c r="K105" s="168">
        <v>10.587757000000002</v>
      </c>
      <c r="L105" s="168">
        <v>144.23392599999997</v>
      </c>
      <c r="M105" s="168">
        <v>142.730557</v>
      </c>
      <c r="N105" s="168">
        <v>29.385081000000007</v>
      </c>
      <c r="O105" s="168">
        <v>102.89358899999999</v>
      </c>
      <c r="P105" s="168">
        <v>6.1388469999999993</v>
      </c>
      <c r="Q105" s="168">
        <v>2.6379400000000004</v>
      </c>
      <c r="R105" s="168">
        <v>2.7221890000000006</v>
      </c>
      <c r="S105" s="168">
        <v>32.185918000000001</v>
      </c>
      <c r="U105" s="79" t="s">
        <v>541</v>
      </c>
    </row>
    <row r="106" spans="1:21" x14ac:dyDescent="0.25">
      <c r="B106" s="79" t="s">
        <v>345</v>
      </c>
      <c r="C106" s="168">
        <v>20.391516999999993</v>
      </c>
      <c r="D106" s="168">
        <v>2.6802000000000006</v>
      </c>
      <c r="E106" s="168">
        <v>19.165379999999995</v>
      </c>
      <c r="F106" s="168">
        <v>11.366636000000002</v>
      </c>
      <c r="G106" s="168">
        <v>8.5115020000000001</v>
      </c>
      <c r="H106" s="168">
        <v>6.7476630000000002</v>
      </c>
      <c r="I106" s="168">
        <v>3.1305459999999998</v>
      </c>
      <c r="J106" s="168">
        <v>8.1643029999999985</v>
      </c>
      <c r="K106" s="168">
        <v>5.4647740000000011</v>
      </c>
      <c r="L106" s="168">
        <v>136.17750800000002</v>
      </c>
      <c r="M106" s="168">
        <v>130.65498100000002</v>
      </c>
      <c r="N106" s="168">
        <v>20.453941000000007</v>
      </c>
      <c r="O106" s="168">
        <v>93.469655999999972</v>
      </c>
      <c r="P106" s="168">
        <v>5.0002570000000013</v>
      </c>
      <c r="Q106" s="168">
        <v>1.4046629999999998</v>
      </c>
      <c r="R106" s="168">
        <v>2.235884</v>
      </c>
      <c r="S106" s="168">
        <v>20.202773000000001</v>
      </c>
      <c r="U106" s="79" t="s">
        <v>542</v>
      </c>
    </row>
    <row r="107" spans="1:21" x14ac:dyDescent="0.25">
      <c r="B107" s="79" t="s">
        <v>346</v>
      </c>
      <c r="C107" s="168">
        <v>40.035344000000016</v>
      </c>
      <c r="D107" s="168">
        <v>4.291296</v>
      </c>
      <c r="E107" s="168">
        <v>29.827354000000007</v>
      </c>
      <c r="F107" s="168">
        <v>20.854972999999998</v>
      </c>
      <c r="G107" s="168">
        <v>11.207171999999998</v>
      </c>
      <c r="H107" s="168">
        <v>8.1665890000000019</v>
      </c>
      <c r="I107" s="168">
        <v>5.1389649999999989</v>
      </c>
      <c r="J107" s="168">
        <v>15.801377999999996</v>
      </c>
      <c r="K107" s="168">
        <v>10.398017000000001</v>
      </c>
      <c r="L107" s="168">
        <v>155.79164200000011</v>
      </c>
      <c r="M107" s="168">
        <v>133.59580799999995</v>
      </c>
      <c r="N107" s="168">
        <v>27.310764999999996</v>
      </c>
      <c r="O107" s="168">
        <v>91.430837999999994</v>
      </c>
      <c r="P107" s="168">
        <v>4.8807930000000006</v>
      </c>
      <c r="Q107" s="168">
        <v>1.8711360000000001</v>
      </c>
      <c r="R107" s="168">
        <v>3.8016190000000014</v>
      </c>
      <c r="S107" s="168">
        <v>33.942393000000003</v>
      </c>
      <c r="U107" s="79" t="s">
        <v>543</v>
      </c>
    </row>
    <row r="108" spans="1:21" x14ac:dyDescent="0.25">
      <c r="B108" s="79" t="s">
        <v>347</v>
      </c>
      <c r="C108" s="168">
        <v>48.139448999999971</v>
      </c>
      <c r="D108" s="168">
        <v>8.4347659999999998</v>
      </c>
      <c r="E108" s="168">
        <v>33.368444000000011</v>
      </c>
      <c r="F108" s="168">
        <v>23.185443000000003</v>
      </c>
      <c r="G108" s="168">
        <v>12.626056</v>
      </c>
      <c r="H108" s="168">
        <v>9.3506660000000004</v>
      </c>
      <c r="I108" s="168">
        <v>4.8515409999999992</v>
      </c>
      <c r="J108" s="168">
        <v>11.974719</v>
      </c>
      <c r="K108" s="168">
        <v>11.568662999999999</v>
      </c>
      <c r="L108" s="168">
        <v>155.15313900000007</v>
      </c>
      <c r="M108" s="168">
        <v>130.85492500000007</v>
      </c>
      <c r="N108" s="168">
        <v>27.563148000000009</v>
      </c>
      <c r="O108" s="168">
        <v>88.733042999999981</v>
      </c>
      <c r="P108" s="168">
        <v>6.0003609999999981</v>
      </c>
      <c r="Q108" s="168">
        <v>2.8108749999999998</v>
      </c>
      <c r="R108" s="168">
        <v>2.696091</v>
      </c>
      <c r="S108" s="168">
        <v>36.901116999999999</v>
      </c>
      <c r="U108" s="79" t="s">
        <v>544</v>
      </c>
    </row>
    <row r="109" spans="1:21" x14ac:dyDescent="0.25">
      <c r="B109" s="79" t="s">
        <v>348</v>
      </c>
      <c r="C109" s="168">
        <v>33.877820999999976</v>
      </c>
      <c r="D109" s="168">
        <v>8.9907549999999983</v>
      </c>
      <c r="E109" s="168">
        <v>22.147673000000005</v>
      </c>
      <c r="F109" s="168">
        <v>15.182712000000002</v>
      </c>
      <c r="G109" s="168">
        <v>10.413027</v>
      </c>
      <c r="H109" s="168">
        <v>7.5119539999999994</v>
      </c>
      <c r="I109" s="168">
        <v>4.4415950000000013</v>
      </c>
      <c r="J109" s="168">
        <v>11.132491999999999</v>
      </c>
      <c r="K109" s="168">
        <v>8.8419659999999993</v>
      </c>
      <c r="L109" s="168">
        <v>157.61402299999997</v>
      </c>
      <c r="M109" s="168">
        <v>121.57846000000001</v>
      </c>
      <c r="N109" s="168">
        <v>26.997787999999996</v>
      </c>
      <c r="O109" s="168">
        <v>89.289360000000002</v>
      </c>
      <c r="P109" s="168">
        <v>4.7711780000000008</v>
      </c>
      <c r="Q109" s="168">
        <v>2.1465779999999999</v>
      </c>
      <c r="R109" s="168">
        <v>1.9645389999999998</v>
      </c>
      <c r="S109" s="168">
        <v>30.626171999999997</v>
      </c>
      <c r="U109" s="79" t="s">
        <v>545</v>
      </c>
    </row>
    <row r="110" spans="1:21" x14ac:dyDescent="0.25">
      <c r="B110" s="79" t="s">
        <v>349</v>
      </c>
      <c r="C110" s="168">
        <v>28.531096999999995</v>
      </c>
      <c r="D110" s="168">
        <v>6.6729500000000002</v>
      </c>
      <c r="E110" s="168">
        <v>20.996311999999993</v>
      </c>
      <c r="F110" s="168">
        <v>15.415891000000002</v>
      </c>
      <c r="G110" s="168">
        <v>9.5950489999999995</v>
      </c>
      <c r="H110" s="168">
        <v>6.4772480000000012</v>
      </c>
      <c r="I110" s="168">
        <v>3.5962160000000001</v>
      </c>
      <c r="J110" s="168">
        <v>9.6801589999999997</v>
      </c>
      <c r="K110" s="168">
        <v>6.8560459999999983</v>
      </c>
      <c r="L110" s="168">
        <v>186.23697899999996</v>
      </c>
      <c r="M110" s="168">
        <v>130.68117700000002</v>
      </c>
      <c r="N110" s="168">
        <v>26.182833999999993</v>
      </c>
      <c r="O110" s="168">
        <v>85.842575000000011</v>
      </c>
      <c r="P110" s="168">
        <v>5.1903079999999999</v>
      </c>
      <c r="Q110" s="168">
        <v>1.8184719999999999</v>
      </c>
      <c r="R110" s="168">
        <v>2.0677099999999999</v>
      </c>
      <c r="S110" s="168">
        <v>28.933757</v>
      </c>
      <c r="U110" s="79" t="s">
        <v>546</v>
      </c>
    </row>
    <row r="111" spans="1:21" x14ac:dyDescent="0.25">
      <c r="C111" s="168"/>
      <c r="D111" s="168"/>
      <c r="E111" s="168"/>
      <c r="F111" s="168"/>
      <c r="G111" s="168"/>
      <c r="H111" s="168"/>
      <c r="I111" s="168"/>
      <c r="J111" s="168"/>
      <c r="K111" s="168"/>
      <c r="L111" s="168"/>
      <c r="M111" s="168"/>
      <c r="N111" s="168"/>
      <c r="O111" s="168"/>
      <c r="P111" s="169"/>
      <c r="Q111" s="169"/>
      <c r="R111" s="169"/>
      <c r="S111" s="169"/>
    </row>
    <row r="112" spans="1:21" x14ac:dyDescent="0.25">
      <c r="A112" s="166">
        <v>2026</v>
      </c>
      <c r="B112" s="79" t="s">
        <v>338</v>
      </c>
      <c r="C112" s="168">
        <v>33.468108000000008</v>
      </c>
      <c r="D112" s="168">
        <v>7.1673220000000004</v>
      </c>
      <c r="E112" s="168">
        <v>24.955734000000007</v>
      </c>
      <c r="F112" s="168">
        <v>18.287966999999995</v>
      </c>
      <c r="G112" s="168">
        <v>10.892565000000001</v>
      </c>
      <c r="H112" s="168">
        <v>6.3793660000000001</v>
      </c>
      <c r="I112" s="168">
        <v>4.3578779999999995</v>
      </c>
      <c r="J112" s="168">
        <v>10.286927</v>
      </c>
      <c r="K112" s="168">
        <v>8.458160000000003</v>
      </c>
      <c r="L112" s="168">
        <v>136.10867999999999</v>
      </c>
      <c r="M112" s="168">
        <v>129.54523</v>
      </c>
      <c r="N112" s="168">
        <v>23.906844</v>
      </c>
      <c r="O112" s="168">
        <v>89.519682000000003</v>
      </c>
      <c r="P112" s="168">
        <v>4.8368129999999976</v>
      </c>
      <c r="Q112" s="168">
        <v>1.431551</v>
      </c>
      <c r="R112" s="168">
        <v>2.0961780000000001</v>
      </c>
      <c r="S112" s="168">
        <v>27.381672000000002</v>
      </c>
      <c r="T112" s="166">
        <v>2026</v>
      </c>
      <c r="U112" s="79" t="s">
        <v>535</v>
      </c>
    </row>
    <row r="113" spans="1:21" x14ac:dyDescent="0.25">
      <c r="B113" s="79" t="s">
        <v>339</v>
      </c>
      <c r="C113" s="168">
        <v>35.480146999999981</v>
      </c>
      <c r="D113" s="168">
        <v>8.9006740000000022</v>
      </c>
      <c r="E113" s="168">
        <v>27.613900999999998</v>
      </c>
      <c r="F113" s="168">
        <v>17.900673999999999</v>
      </c>
      <c r="G113" s="168">
        <v>12.158704999999999</v>
      </c>
      <c r="H113" s="168">
        <v>6.5330169999999992</v>
      </c>
      <c r="I113" s="168">
        <v>4.4169609999999988</v>
      </c>
      <c r="J113" s="168">
        <v>13.358803999999999</v>
      </c>
      <c r="K113" s="168">
        <v>8.7651720000000015</v>
      </c>
      <c r="L113" s="168">
        <v>108.35268299999993</v>
      </c>
      <c r="M113" s="168">
        <v>111.293199</v>
      </c>
      <c r="N113" s="168">
        <v>24.625799999999998</v>
      </c>
      <c r="O113" s="168">
        <v>81.503838000000002</v>
      </c>
      <c r="P113" s="168">
        <v>4.9265300000000014</v>
      </c>
      <c r="Q113" s="168">
        <v>2.8472269999999993</v>
      </c>
      <c r="R113" s="168">
        <v>2.739325</v>
      </c>
      <c r="S113" s="168">
        <v>31.435514000000001</v>
      </c>
      <c r="U113" s="79" t="s">
        <v>536</v>
      </c>
    </row>
    <row r="114" spans="1:21" x14ac:dyDescent="0.25">
      <c r="B114" s="79" t="s">
        <v>340</v>
      </c>
      <c r="C114" s="168"/>
      <c r="D114" s="168"/>
      <c r="E114" s="168"/>
      <c r="F114" s="168"/>
      <c r="G114" s="168"/>
      <c r="H114" s="168"/>
      <c r="I114" s="168"/>
      <c r="J114" s="168"/>
      <c r="K114" s="168"/>
      <c r="L114" s="168"/>
      <c r="M114" s="168"/>
      <c r="N114" s="168"/>
      <c r="O114" s="168"/>
      <c r="P114" s="168"/>
      <c r="Q114" s="168"/>
      <c r="R114" s="168"/>
      <c r="S114" s="168"/>
      <c r="U114" s="79" t="s">
        <v>537</v>
      </c>
    </row>
    <row r="115" spans="1:21" x14ac:dyDescent="0.25">
      <c r="B115" s="79" t="s">
        <v>341</v>
      </c>
      <c r="C115" s="168"/>
      <c r="D115" s="168"/>
      <c r="E115" s="168"/>
      <c r="F115" s="168"/>
      <c r="G115" s="168"/>
      <c r="H115" s="168"/>
      <c r="I115" s="168"/>
      <c r="J115" s="168"/>
      <c r="K115" s="168"/>
      <c r="L115" s="168"/>
      <c r="M115" s="168"/>
      <c r="N115" s="168"/>
      <c r="O115" s="168"/>
      <c r="P115" s="168"/>
      <c r="Q115" s="168"/>
      <c r="R115" s="168"/>
      <c r="S115" s="168"/>
      <c r="U115" s="79" t="s">
        <v>538</v>
      </c>
    </row>
    <row r="116" spans="1:21" x14ac:dyDescent="0.25">
      <c r="B116" s="79" t="s">
        <v>342</v>
      </c>
      <c r="C116" s="168"/>
      <c r="D116" s="168"/>
      <c r="E116" s="168"/>
      <c r="F116" s="168"/>
      <c r="G116" s="168"/>
      <c r="H116" s="168"/>
      <c r="I116" s="168"/>
      <c r="J116" s="168"/>
      <c r="K116" s="168"/>
      <c r="L116" s="168"/>
      <c r="M116" s="168"/>
      <c r="N116" s="168"/>
      <c r="O116" s="168"/>
      <c r="P116" s="168"/>
      <c r="Q116" s="168"/>
      <c r="R116" s="168"/>
      <c r="S116" s="168"/>
      <c r="U116" s="79" t="s">
        <v>539</v>
      </c>
    </row>
    <row r="117" spans="1:21" x14ac:dyDescent="0.25">
      <c r="B117" s="79" t="s">
        <v>343</v>
      </c>
      <c r="C117" s="168"/>
      <c r="D117" s="168"/>
      <c r="E117" s="168"/>
      <c r="F117" s="168"/>
      <c r="G117" s="168"/>
      <c r="H117" s="168"/>
      <c r="I117" s="168"/>
      <c r="J117" s="168"/>
      <c r="K117" s="168"/>
      <c r="L117" s="168"/>
      <c r="M117" s="168"/>
      <c r="N117" s="168"/>
      <c r="O117" s="168"/>
      <c r="P117" s="168"/>
      <c r="Q117" s="168"/>
      <c r="R117" s="168"/>
      <c r="S117" s="168"/>
      <c r="U117" s="79" t="s">
        <v>540</v>
      </c>
    </row>
    <row r="118" spans="1:21" x14ac:dyDescent="0.25">
      <c r="B118" s="79" t="s">
        <v>344</v>
      </c>
      <c r="C118" s="168"/>
      <c r="D118" s="168"/>
      <c r="E118" s="168"/>
      <c r="F118" s="168"/>
      <c r="G118" s="168"/>
      <c r="H118" s="168"/>
      <c r="I118" s="168"/>
      <c r="J118" s="168"/>
      <c r="K118" s="168"/>
      <c r="L118" s="168"/>
      <c r="M118" s="168"/>
      <c r="N118" s="168"/>
      <c r="O118" s="168"/>
      <c r="P118" s="168"/>
      <c r="Q118" s="168"/>
      <c r="R118" s="168"/>
      <c r="S118" s="168"/>
      <c r="U118" s="79" t="s">
        <v>541</v>
      </c>
    </row>
    <row r="119" spans="1:21" x14ac:dyDescent="0.25">
      <c r="B119" s="79" t="s">
        <v>345</v>
      </c>
      <c r="C119" s="168"/>
      <c r="D119" s="168"/>
      <c r="E119" s="168"/>
      <c r="F119" s="168"/>
      <c r="G119" s="168"/>
      <c r="H119" s="168"/>
      <c r="I119" s="168"/>
      <c r="J119" s="168"/>
      <c r="K119" s="168"/>
      <c r="L119" s="168"/>
      <c r="M119" s="168"/>
      <c r="N119" s="168"/>
      <c r="O119" s="168"/>
      <c r="P119" s="168"/>
      <c r="Q119" s="168"/>
      <c r="R119" s="168"/>
      <c r="S119" s="168"/>
      <c r="U119" s="79" t="s">
        <v>542</v>
      </c>
    </row>
    <row r="120" spans="1:21" x14ac:dyDescent="0.25">
      <c r="B120" s="79" t="s">
        <v>346</v>
      </c>
      <c r="C120" s="168"/>
      <c r="D120" s="168"/>
      <c r="E120" s="168"/>
      <c r="F120" s="168"/>
      <c r="G120" s="168"/>
      <c r="H120" s="168"/>
      <c r="I120" s="168"/>
      <c r="J120" s="168"/>
      <c r="K120" s="168"/>
      <c r="L120" s="168"/>
      <c r="M120" s="168"/>
      <c r="N120" s="168"/>
      <c r="O120" s="168"/>
      <c r="P120" s="168"/>
      <c r="Q120" s="168"/>
      <c r="R120" s="168"/>
      <c r="S120" s="168"/>
      <c r="U120" s="79" t="s">
        <v>543</v>
      </c>
    </row>
    <row r="121" spans="1:21" x14ac:dyDescent="0.25">
      <c r="B121" s="79" t="s">
        <v>347</v>
      </c>
      <c r="C121" s="168"/>
      <c r="D121" s="168"/>
      <c r="E121" s="168"/>
      <c r="F121" s="168"/>
      <c r="G121" s="168"/>
      <c r="H121" s="168"/>
      <c r="I121" s="168"/>
      <c r="J121" s="168"/>
      <c r="K121" s="168"/>
      <c r="L121" s="168"/>
      <c r="M121" s="168"/>
      <c r="N121" s="168"/>
      <c r="O121" s="168"/>
      <c r="P121" s="168"/>
      <c r="Q121" s="168"/>
      <c r="R121" s="168"/>
      <c r="S121" s="168"/>
      <c r="U121" s="79" t="s">
        <v>544</v>
      </c>
    </row>
    <row r="122" spans="1:21" x14ac:dyDescent="0.25">
      <c r="B122" s="79" t="s">
        <v>348</v>
      </c>
      <c r="C122" s="168"/>
      <c r="D122" s="168"/>
      <c r="E122" s="168"/>
      <c r="F122" s="168"/>
      <c r="G122" s="168"/>
      <c r="H122" s="168"/>
      <c r="I122" s="168"/>
      <c r="J122" s="168"/>
      <c r="K122" s="168"/>
      <c r="L122" s="168"/>
      <c r="M122" s="168"/>
      <c r="N122" s="168"/>
      <c r="O122" s="168"/>
      <c r="P122" s="168"/>
      <c r="Q122" s="168"/>
      <c r="R122" s="168"/>
      <c r="S122" s="168"/>
      <c r="U122" s="79" t="s">
        <v>545</v>
      </c>
    </row>
    <row r="123" spans="1:21" x14ac:dyDescent="0.25">
      <c r="B123" s="79" t="s">
        <v>349</v>
      </c>
      <c r="C123" s="168"/>
      <c r="D123" s="168"/>
      <c r="E123" s="168"/>
      <c r="F123" s="168"/>
      <c r="G123" s="168"/>
      <c r="H123" s="168"/>
      <c r="I123" s="168"/>
      <c r="J123" s="168"/>
      <c r="K123" s="168"/>
      <c r="L123" s="168"/>
      <c r="M123" s="168"/>
      <c r="N123" s="168"/>
      <c r="O123" s="168"/>
      <c r="P123" s="168"/>
      <c r="Q123" s="168"/>
      <c r="R123" s="168"/>
      <c r="S123" s="168"/>
      <c r="U123" s="79" t="s">
        <v>546</v>
      </c>
    </row>
    <row r="124" spans="1:21" x14ac:dyDescent="0.25">
      <c r="C124" s="168"/>
      <c r="D124" s="168"/>
      <c r="E124" s="168"/>
      <c r="F124" s="168"/>
      <c r="G124" s="168"/>
      <c r="H124" s="168"/>
      <c r="I124" s="168"/>
      <c r="J124" s="168"/>
      <c r="K124" s="168"/>
      <c r="L124" s="168"/>
      <c r="M124" s="168"/>
      <c r="N124" s="168"/>
      <c r="O124" s="168"/>
    </row>
    <row r="125" spans="1:21" x14ac:dyDescent="0.25">
      <c r="C125" s="168"/>
      <c r="D125" s="168"/>
      <c r="E125" s="168"/>
      <c r="F125" s="168"/>
      <c r="G125" s="168"/>
      <c r="H125" s="168"/>
      <c r="I125" s="168"/>
      <c r="J125" s="168"/>
      <c r="K125" s="168"/>
      <c r="L125" s="168"/>
      <c r="M125" s="168"/>
      <c r="N125" s="168"/>
      <c r="O125" s="168"/>
    </row>
    <row r="126" spans="1:21" x14ac:dyDescent="0.25">
      <c r="C126" s="168"/>
      <c r="D126" s="168"/>
      <c r="E126" s="168"/>
      <c r="F126" s="168"/>
      <c r="G126" s="168"/>
      <c r="H126" s="168"/>
      <c r="I126" s="168"/>
      <c r="J126" s="168"/>
      <c r="K126" s="168"/>
      <c r="L126" s="168"/>
      <c r="M126" s="168"/>
      <c r="N126" s="168"/>
      <c r="O126" s="168"/>
    </row>
    <row r="127" spans="1:21" s="187" customFormat="1" ht="27" customHeight="1" thickBot="1" x14ac:dyDescent="0.3">
      <c r="A127" s="247" t="s">
        <v>713</v>
      </c>
      <c r="B127" s="247"/>
      <c r="C127" s="247"/>
      <c r="D127" s="247"/>
      <c r="E127" s="247"/>
      <c r="F127" s="247"/>
      <c r="G127" s="247"/>
      <c r="H127" s="247"/>
      <c r="I127" s="247"/>
      <c r="J127" s="247"/>
      <c r="K127" s="247"/>
      <c r="L127" s="247"/>
      <c r="M127" s="247"/>
      <c r="N127" s="247"/>
      <c r="O127" s="247"/>
      <c r="P127" s="247"/>
      <c r="Q127" s="247"/>
      <c r="R127" s="247"/>
      <c r="S127" s="247"/>
      <c r="T127" s="247"/>
      <c r="U127" s="247"/>
    </row>
    <row r="128" spans="1:21" s="170" customFormat="1" ht="11.25" customHeight="1" thickBot="1" x14ac:dyDescent="0.3">
      <c r="A128" s="204" t="s">
        <v>162</v>
      </c>
      <c r="B128" s="204" t="s">
        <v>163</v>
      </c>
      <c r="C128" s="244" t="s">
        <v>712</v>
      </c>
      <c r="D128" s="245"/>
      <c r="E128" s="245"/>
      <c r="F128" s="245"/>
      <c r="G128" s="245"/>
      <c r="H128" s="245"/>
      <c r="I128" s="245"/>
      <c r="J128" s="245"/>
      <c r="K128" s="245"/>
      <c r="L128" s="245"/>
      <c r="M128" s="245"/>
      <c r="N128" s="245"/>
      <c r="O128" s="245"/>
      <c r="P128" s="245"/>
      <c r="Q128" s="245"/>
      <c r="R128" s="245"/>
      <c r="S128" s="246"/>
      <c r="T128" s="204" t="s">
        <v>532</v>
      </c>
      <c r="U128" s="204" t="s">
        <v>519</v>
      </c>
    </row>
    <row r="129" spans="1:21" ht="20.25" customHeight="1" thickBot="1" x14ac:dyDescent="0.3">
      <c r="A129" s="205"/>
      <c r="B129" s="205"/>
      <c r="C129" s="188">
        <v>69</v>
      </c>
      <c r="D129" s="188">
        <v>70</v>
      </c>
      <c r="E129" s="188">
        <v>71</v>
      </c>
      <c r="F129" s="188">
        <v>72</v>
      </c>
      <c r="G129" s="188">
        <v>73</v>
      </c>
      <c r="H129" s="188">
        <v>74</v>
      </c>
      <c r="I129" s="188">
        <v>75</v>
      </c>
      <c r="J129" s="188">
        <v>76</v>
      </c>
      <c r="K129" s="188">
        <v>78</v>
      </c>
      <c r="L129" s="188">
        <v>79</v>
      </c>
      <c r="M129" s="188">
        <v>80</v>
      </c>
      <c r="N129" s="188">
        <v>81</v>
      </c>
      <c r="O129" s="188">
        <v>82</v>
      </c>
      <c r="P129" s="188">
        <v>83</v>
      </c>
      <c r="Q129" s="188">
        <v>84</v>
      </c>
      <c r="R129" s="188">
        <v>85</v>
      </c>
      <c r="S129" s="188">
        <v>86</v>
      </c>
      <c r="T129" s="205"/>
      <c r="U129" s="205"/>
    </row>
    <row r="130" spans="1:21" x14ac:dyDescent="0.25">
      <c r="A130" s="166">
        <v>2025</v>
      </c>
      <c r="B130" s="79" t="s">
        <v>338</v>
      </c>
      <c r="C130" s="168">
        <v>25.045244000000004</v>
      </c>
      <c r="D130" s="168">
        <v>48.857618999999993</v>
      </c>
      <c r="E130" s="168">
        <v>29.794038999999998</v>
      </c>
      <c r="F130" s="168">
        <v>322.25307399999997</v>
      </c>
      <c r="G130" s="168">
        <v>136.91903399999998</v>
      </c>
      <c r="H130" s="168">
        <v>74.138878000000005</v>
      </c>
      <c r="I130" s="168">
        <v>1.932393</v>
      </c>
      <c r="J130" s="168">
        <v>106.03911500000001</v>
      </c>
      <c r="K130" s="168">
        <v>3.0810870000000001</v>
      </c>
      <c r="L130" s="168">
        <v>8.0308700000000002</v>
      </c>
      <c r="M130" s="168">
        <v>3.1851959999999999</v>
      </c>
      <c r="N130" s="168">
        <v>1.0891919999999999</v>
      </c>
      <c r="O130" s="168">
        <v>29.435570999999996</v>
      </c>
      <c r="P130" s="168">
        <v>48.760768999999996</v>
      </c>
      <c r="Q130" s="168">
        <v>718.25616400000001</v>
      </c>
      <c r="R130" s="168">
        <v>864.8744350000004</v>
      </c>
      <c r="S130" s="168">
        <v>3.1423770000000002</v>
      </c>
      <c r="T130" s="166">
        <v>2025</v>
      </c>
      <c r="U130" s="79" t="s">
        <v>535</v>
      </c>
    </row>
    <row r="131" spans="1:21" x14ac:dyDescent="0.25">
      <c r="B131" s="79" t="s">
        <v>339</v>
      </c>
      <c r="C131" s="168">
        <v>27.851628999999999</v>
      </c>
      <c r="D131" s="168">
        <v>51.338240999999989</v>
      </c>
      <c r="E131" s="168">
        <v>24.312404999999998</v>
      </c>
      <c r="F131" s="168">
        <v>273.93757300000004</v>
      </c>
      <c r="G131" s="168">
        <v>153.746567</v>
      </c>
      <c r="H131" s="168">
        <v>82.325211999999993</v>
      </c>
      <c r="I131" s="168">
        <v>1.6860759999999999</v>
      </c>
      <c r="J131" s="168">
        <v>118.056533</v>
      </c>
      <c r="K131" s="168">
        <v>1.80419</v>
      </c>
      <c r="L131" s="168">
        <v>10.772774999999999</v>
      </c>
      <c r="M131" s="168">
        <v>4.1421359999999998</v>
      </c>
      <c r="N131" s="168">
        <v>1.731214</v>
      </c>
      <c r="O131" s="168">
        <v>29.629317</v>
      </c>
      <c r="P131" s="168">
        <v>52.110576000000002</v>
      </c>
      <c r="Q131" s="168">
        <v>783.32215700000029</v>
      </c>
      <c r="R131" s="168">
        <v>850.77029499999969</v>
      </c>
      <c r="S131" s="168">
        <v>3.221689</v>
      </c>
      <c r="U131" s="79" t="s">
        <v>536</v>
      </c>
    </row>
    <row r="132" spans="1:21" x14ac:dyDescent="0.25">
      <c r="B132" s="79" t="s">
        <v>340</v>
      </c>
      <c r="C132" s="168">
        <v>29.129018000000006</v>
      </c>
      <c r="D132" s="168">
        <v>54.808363</v>
      </c>
      <c r="E132" s="168">
        <v>35.418060999999994</v>
      </c>
      <c r="F132" s="168">
        <v>254.31558700000008</v>
      </c>
      <c r="G132" s="168">
        <v>165.42941100000002</v>
      </c>
      <c r="H132" s="168">
        <v>81.045760999999999</v>
      </c>
      <c r="I132" s="168">
        <v>1.8264360000000002</v>
      </c>
      <c r="J132" s="168">
        <v>128.85880399999999</v>
      </c>
      <c r="K132" s="168">
        <v>2.6846489999999998</v>
      </c>
      <c r="L132" s="168">
        <v>8.4554840000000002</v>
      </c>
      <c r="M132" s="168">
        <v>4.5596519999999998</v>
      </c>
      <c r="N132" s="168">
        <v>2.1034790000000001</v>
      </c>
      <c r="O132" s="168">
        <v>30.997896999999991</v>
      </c>
      <c r="P132" s="168">
        <v>55.895350999999998</v>
      </c>
      <c r="Q132" s="168">
        <v>835.3865599999998</v>
      </c>
      <c r="R132" s="168">
        <v>871.36390900000038</v>
      </c>
      <c r="S132" s="168">
        <v>12.199406000000003</v>
      </c>
      <c r="U132" s="79" t="s">
        <v>537</v>
      </c>
    </row>
    <row r="133" spans="1:21" x14ac:dyDescent="0.25">
      <c r="B133" s="79" t="s">
        <v>341</v>
      </c>
      <c r="C133" s="168">
        <v>27.998014000000005</v>
      </c>
      <c r="D133" s="168">
        <v>51.424775000000004</v>
      </c>
      <c r="E133" s="168">
        <v>42.134821000000002</v>
      </c>
      <c r="F133" s="168">
        <v>358.620722</v>
      </c>
      <c r="G133" s="168">
        <v>152.20654300000001</v>
      </c>
      <c r="H133" s="168">
        <v>86.046569000000005</v>
      </c>
      <c r="I133" s="168">
        <v>1.5045459999999999</v>
      </c>
      <c r="J133" s="168">
        <v>114.516717</v>
      </c>
      <c r="K133" s="168">
        <v>5.9108680000000007</v>
      </c>
      <c r="L133" s="168">
        <v>7.8529870000000006</v>
      </c>
      <c r="M133" s="168">
        <v>3.3815569999999999</v>
      </c>
      <c r="N133" s="168">
        <v>1.7484870000000001</v>
      </c>
      <c r="O133" s="168">
        <v>26.808512999999998</v>
      </c>
      <c r="P133" s="168">
        <v>51.054050000000004</v>
      </c>
      <c r="Q133" s="168">
        <v>755.86727399999995</v>
      </c>
      <c r="R133" s="168">
        <v>816.32329500000037</v>
      </c>
      <c r="S133" s="168">
        <v>3.9708389999999998</v>
      </c>
      <c r="U133" s="79" t="s">
        <v>538</v>
      </c>
    </row>
    <row r="134" spans="1:21" x14ac:dyDescent="0.25">
      <c r="B134" s="79" t="s">
        <v>342</v>
      </c>
      <c r="C134" s="168">
        <v>24.371511999999999</v>
      </c>
      <c r="D134" s="168">
        <v>63.293899999999994</v>
      </c>
      <c r="E134" s="168">
        <v>34.037803000000004</v>
      </c>
      <c r="F134" s="168">
        <v>301.470282</v>
      </c>
      <c r="G134" s="168">
        <v>162.36553299999997</v>
      </c>
      <c r="H134" s="168">
        <v>91.192386999999997</v>
      </c>
      <c r="I134" s="168">
        <v>1.2190129999999999</v>
      </c>
      <c r="J134" s="168">
        <v>130.52094500000001</v>
      </c>
      <c r="K134" s="168">
        <v>5.0396470000000004</v>
      </c>
      <c r="L134" s="168">
        <v>7.7442149999999996</v>
      </c>
      <c r="M134" s="168">
        <v>5.7791399999999999</v>
      </c>
      <c r="N134" s="168">
        <v>2.0231669999999999</v>
      </c>
      <c r="O134" s="168">
        <v>30.89849400000001</v>
      </c>
      <c r="P134" s="168">
        <v>57.712744999999998</v>
      </c>
      <c r="Q134" s="168">
        <v>848.52239200000031</v>
      </c>
      <c r="R134" s="168">
        <v>881.2762689999995</v>
      </c>
      <c r="S134" s="168">
        <v>3.2196129999999998</v>
      </c>
      <c r="U134" s="79" t="s">
        <v>539</v>
      </c>
    </row>
    <row r="135" spans="1:21" x14ac:dyDescent="0.25">
      <c r="B135" s="79" t="s">
        <v>343</v>
      </c>
      <c r="C135" s="168">
        <v>25.133143</v>
      </c>
      <c r="D135" s="168">
        <v>58.034360000000014</v>
      </c>
      <c r="E135" s="168">
        <v>29.564171000000005</v>
      </c>
      <c r="F135" s="168">
        <v>248.486707</v>
      </c>
      <c r="G135" s="168">
        <v>154.27083800000003</v>
      </c>
      <c r="H135" s="168">
        <v>83.805631000000005</v>
      </c>
      <c r="I135" s="168">
        <v>1.420164</v>
      </c>
      <c r="J135" s="168">
        <v>123.578283</v>
      </c>
      <c r="K135" s="168">
        <v>3.1737740000000003</v>
      </c>
      <c r="L135" s="168">
        <v>7.5509950000000003</v>
      </c>
      <c r="M135" s="168">
        <v>4.5066070000000007</v>
      </c>
      <c r="N135" s="168">
        <v>2.1837690000000003</v>
      </c>
      <c r="O135" s="168">
        <v>31.543385000000001</v>
      </c>
      <c r="P135" s="168">
        <v>52.119151000000002</v>
      </c>
      <c r="Q135" s="168">
        <v>822.55760799999973</v>
      </c>
      <c r="R135" s="168">
        <v>825.28333199999952</v>
      </c>
      <c r="S135" s="168">
        <v>3.3295189999999999</v>
      </c>
      <c r="U135" s="79" t="s">
        <v>540</v>
      </c>
    </row>
    <row r="136" spans="1:21" x14ac:dyDescent="0.25">
      <c r="B136" s="79" t="s">
        <v>344</v>
      </c>
      <c r="C136" s="168">
        <v>27.284448999999999</v>
      </c>
      <c r="D136" s="168">
        <v>62.120694999999991</v>
      </c>
      <c r="E136" s="168">
        <v>38.988295999999998</v>
      </c>
      <c r="F136" s="168">
        <v>385.13403199999993</v>
      </c>
      <c r="G136" s="168">
        <v>166.80538100000001</v>
      </c>
      <c r="H136" s="168">
        <v>89.01128700000001</v>
      </c>
      <c r="I136" s="168">
        <v>1.335556</v>
      </c>
      <c r="J136" s="168">
        <v>127.60176899999999</v>
      </c>
      <c r="K136" s="168">
        <v>2.6030670000000002</v>
      </c>
      <c r="L136" s="168">
        <v>6.7173129999999999</v>
      </c>
      <c r="M136" s="168">
        <v>8.2843499999999999</v>
      </c>
      <c r="N136" s="168">
        <v>5.6658290000000004</v>
      </c>
      <c r="O136" s="168">
        <v>37.711646000000002</v>
      </c>
      <c r="P136" s="168">
        <v>57.381384999999995</v>
      </c>
      <c r="Q136" s="168">
        <v>871.49823800000024</v>
      </c>
      <c r="R136" s="168">
        <v>838.2883209999992</v>
      </c>
      <c r="S136" s="168">
        <v>3.003851</v>
      </c>
      <c r="U136" s="79" t="s">
        <v>541</v>
      </c>
    </row>
    <row r="137" spans="1:21" x14ac:dyDescent="0.25">
      <c r="B137" s="79" t="s">
        <v>345</v>
      </c>
      <c r="C137" s="168">
        <v>20.534826000000002</v>
      </c>
      <c r="D137" s="168">
        <v>45.735281000000001</v>
      </c>
      <c r="E137" s="168">
        <v>30.857681999999997</v>
      </c>
      <c r="F137" s="168">
        <v>204.00062599999998</v>
      </c>
      <c r="G137" s="168">
        <v>115.92048100000004</v>
      </c>
      <c r="H137" s="168">
        <v>50.339467000000006</v>
      </c>
      <c r="I137" s="168">
        <v>1.07498</v>
      </c>
      <c r="J137" s="168">
        <v>71.862465999999998</v>
      </c>
      <c r="K137" s="168">
        <v>1.6137160000000002</v>
      </c>
      <c r="L137" s="168">
        <v>5.8976360000000003</v>
      </c>
      <c r="M137" s="168">
        <v>4.3353149999999996</v>
      </c>
      <c r="N137" s="168">
        <v>2.7665999999999999</v>
      </c>
      <c r="O137" s="168">
        <v>23.586635000000001</v>
      </c>
      <c r="P137" s="168">
        <v>34.35878000000001</v>
      </c>
      <c r="Q137" s="168">
        <v>676.66961599999991</v>
      </c>
      <c r="R137" s="168">
        <v>679.81318899999962</v>
      </c>
      <c r="S137" s="168">
        <v>3.0986180000000001</v>
      </c>
      <c r="U137" s="79" t="s">
        <v>542</v>
      </c>
    </row>
    <row r="138" spans="1:21" x14ac:dyDescent="0.25">
      <c r="B138" s="79" t="s">
        <v>346</v>
      </c>
      <c r="C138" s="168">
        <v>25.993590999999995</v>
      </c>
      <c r="D138" s="168">
        <v>55.538187000000015</v>
      </c>
      <c r="E138" s="168">
        <v>42.646746</v>
      </c>
      <c r="F138" s="168">
        <v>248.34821299999999</v>
      </c>
      <c r="G138" s="168">
        <v>164.04073199999999</v>
      </c>
      <c r="H138" s="168">
        <v>79.687080000000009</v>
      </c>
      <c r="I138" s="168">
        <v>1.125794</v>
      </c>
      <c r="J138" s="168">
        <v>128.335678</v>
      </c>
      <c r="K138" s="168">
        <v>3.3624259999999997</v>
      </c>
      <c r="L138" s="168">
        <v>7.0901479999999992</v>
      </c>
      <c r="M138" s="168">
        <v>3.918641</v>
      </c>
      <c r="N138" s="168">
        <v>2.8116680000000001</v>
      </c>
      <c r="O138" s="168">
        <v>35.973586999999981</v>
      </c>
      <c r="P138" s="168">
        <v>53.575745000000005</v>
      </c>
      <c r="Q138" s="168">
        <v>881.15257599999995</v>
      </c>
      <c r="R138" s="168">
        <v>904.00220399999944</v>
      </c>
      <c r="S138" s="168">
        <v>3.1140730000000003</v>
      </c>
      <c r="U138" s="79" t="s">
        <v>543</v>
      </c>
    </row>
    <row r="139" spans="1:21" x14ac:dyDescent="0.25">
      <c r="B139" s="79" t="s">
        <v>347</v>
      </c>
      <c r="C139" s="168">
        <v>31.102687000000003</v>
      </c>
      <c r="D139" s="168">
        <v>62.226759000000001</v>
      </c>
      <c r="E139" s="168">
        <v>54.086998999999992</v>
      </c>
      <c r="F139" s="168">
        <v>352.76824399999998</v>
      </c>
      <c r="G139" s="168">
        <v>166.86344299999996</v>
      </c>
      <c r="H139" s="168">
        <v>90.439954</v>
      </c>
      <c r="I139" s="168">
        <v>1.542843</v>
      </c>
      <c r="J139" s="168">
        <v>123.60396899999999</v>
      </c>
      <c r="K139" s="168">
        <v>3.3970069999999999</v>
      </c>
      <c r="L139" s="168">
        <v>7.3552589999999993</v>
      </c>
      <c r="M139" s="168">
        <v>6.7831429999999999</v>
      </c>
      <c r="N139" s="168">
        <v>2.7425359999999999</v>
      </c>
      <c r="O139" s="168">
        <v>34.452537000000007</v>
      </c>
      <c r="P139" s="168">
        <v>58.737200999999999</v>
      </c>
      <c r="Q139" s="168">
        <v>950.15988400000003</v>
      </c>
      <c r="R139" s="168">
        <v>959.81675899999948</v>
      </c>
      <c r="S139" s="168">
        <v>3.3741099999999999</v>
      </c>
      <c r="U139" s="79" t="s">
        <v>544</v>
      </c>
    </row>
    <row r="140" spans="1:21" x14ac:dyDescent="0.25">
      <c r="B140" s="79" t="s">
        <v>348</v>
      </c>
      <c r="C140" s="168">
        <v>25.523539</v>
      </c>
      <c r="D140" s="168">
        <v>53.096843000000007</v>
      </c>
      <c r="E140" s="168">
        <v>40.070110999999997</v>
      </c>
      <c r="F140" s="168">
        <v>244.32864500000002</v>
      </c>
      <c r="G140" s="168">
        <v>207.30552700000001</v>
      </c>
      <c r="H140" s="168">
        <v>78.763363999999996</v>
      </c>
      <c r="I140" s="168">
        <v>1.6021719999999999</v>
      </c>
      <c r="J140" s="168">
        <v>109.287297</v>
      </c>
      <c r="K140" s="168">
        <v>4.7305149999999996</v>
      </c>
      <c r="L140" s="168">
        <v>7.3884920000000003</v>
      </c>
      <c r="M140" s="168">
        <v>5.7943050000000005</v>
      </c>
      <c r="N140" s="168">
        <v>4.3084129999999998</v>
      </c>
      <c r="O140" s="168">
        <v>30.178873999999997</v>
      </c>
      <c r="P140" s="168">
        <v>47.826022000000002</v>
      </c>
      <c r="Q140" s="168">
        <v>854.04352600000016</v>
      </c>
      <c r="R140" s="168">
        <v>899.92435300000022</v>
      </c>
      <c r="S140" s="168">
        <v>9.7721129999999992</v>
      </c>
      <c r="U140" s="79" t="s">
        <v>545</v>
      </c>
    </row>
    <row r="141" spans="1:21" x14ac:dyDescent="0.25">
      <c r="B141" s="79" t="s">
        <v>349</v>
      </c>
      <c r="C141" s="168">
        <v>25.807994000000001</v>
      </c>
      <c r="D141" s="168">
        <v>46.676491999999996</v>
      </c>
      <c r="E141" s="168">
        <v>40.261969000000001</v>
      </c>
      <c r="F141" s="168">
        <v>262.45023299999997</v>
      </c>
      <c r="G141" s="168">
        <v>159.284266</v>
      </c>
      <c r="H141" s="168">
        <v>59.442533999999995</v>
      </c>
      <c r="I141" s="168">
        <v>1.020473</v>
      </c>
      <c r="J141" s="168">
        <v>89.54034</v>
      </c>
      <c r="K141" s="168">
        <v>4.6374820000000003</v>
      </c>
      <c r="L141" s="168">
        <v>7.7030529999999997</v>
      </c>
      <c r="M141" s="168">
        <v>2.5141520000000002</v>
      </c>
      <c r="N141" s="168">
        <v>2.1076790000000001</v>
      </c>
      <c r="O141" s="168">
        <v>32.104048999999996</v>
      </c>
      <c r="P141" s="168">
        <v>47.023741000000008</v>
      </c>
      <c r="Q141" s="168">
        <v>918.98714900000004</v>
      </c>
      <c r="R141" s="168">
        <v>861.0457329999997</v>
      </c>
      <c r="S141" s="168">
        <v>3.8564279999999997</v>
      </c>
      <c r="U141" s="79" t="s">
        <v>546</v>
      </c>
    </row>
    <row r="142" spans="1:21" x14ac:dyDescent="0.25">
      <c r="C142" s="168"/>
      <c r="D142" s="168"/>
      <c r="E142" s="168"/>
      <c r="F142" s="168"/>
      <c r="G142" s="168"/>
      <c r="H142" s="168"/>
      <c r="I142" s="168"/>
      <c r="J142" s="168"/>
      <c r="K142" s="168"/>
      <c r="L142" s="168"/>
      <c r="M142" s="168"/>
      <c r="N142" s="168"/>
      <c r="O142" s="168"/>
      <c r="P142" s="169"/>
      <c r="Q142" s="169"/>
      <c r="R142" s="169"/>
      <c r="S142" s="169"/>
    </row>
    <row r="143" spans="1:21" x14ac:dyDescent="0.25">
      <c r="A143" s="166">
        <v>2026</v>
      </c>
      <c r="B143" s="79" t="s">
        <v>338</v>
      </c>
      <c r="C143" s="168">
        <v>24.761955000000004</v>
      </c>
      <c r="D143" s="168">
        <v>50.83104500000001</v>
      </c>
      <c r="E143" s="168">
        <v>33.982255000000002</v>
      </c>
      <c r="F143" s="168">
        <v>269.05612799999994</v>
      </c>
      <c r="G143" s="168">
        <v>137.39890700000007</v>
      </c>
      <c r="H143" s="168">
        <v>91.963994</v>
      </c>
      <c r="I143" s="168">
        <v>2.8552179999999998</v>
      </c>
      <c r="J143" s="168">
        <v>106.06845199999999</v>
      </c>
      <c r="K143" s="168">
        <v>1.791266</v>
      </c>
      <c r="L143" s="168">
        <v>6.1488880000000004</v>
      </c>
      <c r="M143" s="168">
        <v>2.857421</v>
      </c>
      <c r="N143" s="168">
        <v>2.6583259999999997</v>
      </c>
      <c r="O143" s="168">
        <v>31.953128000000007</v>
      </c>
      <c r="P143" s="168">
        <v>46.461590000000001</v>
      </c>
      <c r="Q143" s="168">
        <v>741.98121499999991</v>
      </c>
      <c r="R143" s="168">
        <v>878.23060499999997</v>
      </c>
      <c r="S143" s="168">
        <v>1.6975959999999999</v>
      </c>
      <c r="T143" s="166">
        <v>2026</v>
      </c>
      <c r="U143" s="79" t="s">
        <v>535</v>
      </c>
    </row>
    <row r="144" spans="1:21" x14ac:dyDescent="0.25">
      <c r="B144" s="79" t="s">
        <v>339</v>
      </c>
      <c r="C144" s="168">
        <v>25.470214000000002</v>
      </c>
      <c r="D144" s="168">
        <v>54.562877</v>
      </c>
      <c r="E144" s="168">
        <v>38.081747999999997</v>
      </c>
      <c r="F144" s="168">
        <v>253.75876500000004</v>
      </c>
      <c r="G144" s="168">
        <v>155.17103999999998</v>
      </c>
      <c r="H144" s="168">
        <v>92.821134999999998</v>
      </c>
      <c r="I144" s="168">
        <v>1.761417</v>
      </c>
      <c r="J144" s="168">
        <v>115.107389</v>
      </c>
      <c r="K144" s="168">
        <v>3.187154</v>
      </c>
      <c r="L144" s="168">
        <v>7.6782180000000002</v>
      </c>
      <c r="M144" s="168">
        <v>3.8773029999999999</v>
      </c>
      <c r="N144" s="168">
        <v>2.9834839999999998</v>
      </c>
      <c r="O144" s="168">
        <v>29.129014000000012</v>
      </c>
      <c r="P144" s="168">
        <v>48.798595999999996</v>
      </c>
      <c r="Q144" s="168">
        <v>809.15130000000022</v>
      </c>
      <c r="R144" s="168">
        <v>932.11049900000012</v>
      </c>
      <c r="S144" s="168">
        <v>2.0051640000000002</v>
      </c>
      <c r="U144" s="79" t="s">
        <v>536</v>
      </c>
    </row>
    <row r="145" spans="1:21" x14ac:dyDescent="0.25">
      <c r="B145" s="79" t="s">
        <v>340</v>
      </c>
      <c r="C145" s="168"/>
      <c r="D145" s="168"/>
      <c r="E145" s="168"/>
      <c r="F145" s="168"/>
      <c r="G145" s="168"/>
      <c r="H145" s="168"/>
      <c r="I145" s="168"/>
      <c r="J145" s="168"/>
      <c r="K145" s="168"/>
      <c r="L145" s="168"/>
      <c r="M145" s="168"/>
      <c r="N145" s="168"/>
      <c r="O145" s="168"/>
      <c r="P145" s="168"/>
      <c r="Q145" s="168"/>
      <c r="R145" s="168"/>
      <c r="S145" s="168"/>
      <c r="U145" s="79" t="s">
        <v>537</v>
      </c>
    </row>
    <row r="146" spans="1:21" x14ac:dyDescent="0.25">
      <c r="B146" s="79" t="s">
        <v>341</v>
      </c>
      <c r="C146" s="168"/>
      <c r="D146" s="168"/>
      <c r="E146" s="168"/>
      <c r="F146" s="168"/>
      <c r="G146" s="168"/>
      <c r="H146" s="168"/>
      <c r="I146" s="168"/>
      <c r="J146" s="168"/>
      <c r="K146" s="168"/>
      <c r="L146" s="168"/>
      <c r="M146" s="168"/>
      <c r="N146" s="168"/>
      <c r="O146" s="168"/>
      <c r="P146" s="168"/>
      <c r="Q146" s="168"/>
      <c r="R146" s="168"/>
      <c r="S146" s="168"/>
      <c r="U146" s="79" t="s">
        <v>538</v>
      </c>
    </row>
    <row r="147" spans="1:21" x14ac:dyDescent="0.25">
      <c r="B147" s="79" t="s">
        <v>342</v>
      </c>
      <c r="C147" s="168"/>
      <c r="D147" s="168"/>
      <c r="E147" s="168"/>
      <c r="F147" s="168"/>
      <c r="G147" s="168"/>
      <c r="H147" s="168"/>
      <c r="I147" s="168"/>
      <c r="J147" s="168"/>
      <c r="K147" s="168"/>
      <c r="L147" s="168"/>
      <c r="M147" s="168"/>
      <c r="N147" s="168"/>
      <c r="O147" s="168"/>
      <c r="P147" s="168"/>
      <c r="Q147" s="168"/>
      <c r="R147" s="168"/>
      <c r="S147" s="168"/>
      <c r="U147" s="79" t="s">
        <v>539</v>
      </c>
    </row>
    <row r="148" spans="1:21" x14ac:dyDescent="0.25">
      <c r="B148" s="79" t="s">
        <v>343</v>
      </c>
      <c r="C148" s="168"/>
      <c r="D148" s="168"/>
      <c r="E148" s="168"/>
      <c r="F148" s="168"/>
      <c r="G148" s="168"/>
      <c r="H148" s="168"/>
      <c r="I148" s="168"/>
      <c r="J148" s="168"/>
      <c r="K148" s="168"/>
      <c r="L148" s="168"/>
      <c r="M148" s="168"/>
      <c r="N148" s="168"/>
      <c r="O148" s="168"/>
      <c r="P148" s="168"/>
      <c r="Q148" s="168"/>
      <c r="R148" s="168"/>
      <c r="S148" s="168"/>
      <c r="U148" s="79" t="s">
        <v>540</v>
      </c>
    </row>
    <row r="149" spans="1:21" x14ac:dyDescent="0.25">
      <c r="B149" s="79" t="s">
        <v>344</v>
      </c>
      <c r="C149" s="168"/>
      <c r="D149" s="168"/>
      <c r="E149" s="168"/>
      <c r="F149" s="168"/>
      <c r="G149" s="168"/>
      <c r="H149" s="168"/>
      <c r="I149" s="168"/>
      <c r="J149" s="168"/>
      <c r="K149" s="168"/>
      <c r="L149" s="168"/>
      <c r="M149" s="168"/>
      <c r="N149" s="168"/>
      <c r="O149" s="168"/>
      <c r="P149" s="168"/>
      <c r="Q149" s="168"/>
      <c r="R149" s="168"/>
      <c r="S149" s="168"/>
      <c r="U149" s="79" t="s">
        <v>541</v>
      </c>
    </row>
    <row r="150" spans="1:21" x14ac:dyDescent="0.25">
      <c r="B150" s="79" t="s">
        <v>345</v>
      </c>
      <c r="C150" s="168"/>
      <c r="D150" s="168"/>
      <c r="E150" s="168"/>
      <c r="F150" s="168"/>
      <c r="G150" s="168"/>
      <c r="H150" s="168"/>
      <c r="I150" s="168"/>
      <c r="J150" s="168"/>
      <c r="K150" s="168"/>
      <c r="L150" s="168"/>
      <c r="M150" s="168"/>
      <c r="N150" s="168"/>
      <c r="O150" s="168"/>
      <c r="P150" s="168"/>
      <c r="Q150" s="168"/>
      <c r="R150" s="168"/>
      <c r="S150" s="168"/>
      <c r="U150" s="79" t="s">
        <v>542</v>
      </c>
    </row>
    <row r="151" spans="1:21" x14ac:dyDescent="0.25">
      <c r="B151" s="79" t="s">
        <v>346</v>
      </c>
      <c r="C151" s="168"/>
      <c r="D151" s="168"/>
      <c r="E151" s="168"/>
      <c r="F151" s="168"/>
      <c r="G151" s="168"/>
      <c r="H151" s="168"/>
      <c r="I151" s="168"/>
      <c r="J151" s="168"/>
      <c r="K151" s="168"/>
      <c r="L151" s="168"/>
      <c r="M151" s="168"/>
      <c r="N151" s="168"/>
      <c r="O151" s="168"/>
      <c r="P151" s="168"/>
      <c r="Q151" s="168"/>
      <c r="R151" s="168"/>
      <c r="S151" s="168"/>
      <c r="U151" s="79" t="s">
        <v>543</v>
      </c>
    </row>
    <row r="152" spans="1:21" x14ac:dyDescent="0.25">
      <c r="B152" s="79" t="s">
        <v>347</v>
      </c>
      <c r="C152" s="168"/>
      <c r="D152" s="168"/>
      <c r="E152" s="168"/>
      <c r="F152" s="168"/>
      <c r="G152" s="168"/>
      <c r="H152" s="168"/>
      <c r="I152" s="168"/>
      <c r="J152" s="168"/>
      <c r="K152" s="168"/>
      <c r="L152" s="168"/>
      <c r="M152" s="168"/>
      <c r="N152" s="168"/>
      <c r="O152" s="168"/>
      <c r="P152" s="168"/>
      <c r="Q152" s="168"/>
      <c r="R152" s="168"/>
      <c r="S152" s="168"/>
      <c r="U152" s="79" t="s">
        <v>544</v>
      </c>
    </row>
    <row r="153" spans="1:21" x14ac:dyDescent="0.25">
      <c r="B153" s="79" t="s">
        <v>348</v>
      </c>
      <c r="C153" s="168"/>
      <c r="D153" s="168"/>
      <c r="E153" s="168"/>
      <c r="F153" s="168"/>
      <c r="G153" s="168"/>
      <c r="H153" s="168"/>
      <c r="I153" s="168"/>
      <c r="J153" s="168"/>
      <c r="K153" s="168"/>
      <c r="L153" s="168"/>
      <c r="M153" s="168"/>
      <c r="N153" s="168"/>
      <c r="O153" s="168"/>
      <c r="P153" s="168"/>
      <c r="Q153" s="168"/>
      <c r="R153" s="168"/>
      <c r="S153" s="168"/>
      <c r="U153" s="79" t="s">
        <v>545</v>
      </c>
    </row>
    <row r="154" spans="1:21" x14ac:dyDescent="0.25">
      <c r="B154" s="79" t="s">
        <v>349</v>
      </c>
      <c r="C154" s="168"/>
      <c r="D154" s="168"/>
      <c r="E154" s="168"/>
      <c r="F154" s="168"/>
      <c r="G154" s="168"/>
      <c r="H154" s="168"/>
      <c r="I154" s="168"/>
      <c r="J154" s="168"/>
      <c r="K154" s="168"/>
      <c r="L154" s="168"/>
      <c r="M154" s="168"/>
      <c r="N154" s="168"/>
      <c r="O154" s="168"/>
      <c r="P154" s="168"/>
      <c r="Q154" s="168"/>
      <c r="R154" s="168"/>
      <c r="S154" s="168"/>
      <c r="U154" s="79" t="s">
        <v>546</v>
      </c>
    </row>
    <row r="155" spans="1:21" x14ac:dyDescent="0.25">
      <c r="C155" s="168"/>
      <c r="D155" s="168"/>
      <c r="E155" s="168"/>
      <c r="F155" s="168"/>
      <c r="G155" s="168"/>
      <c r="H155" s="168"/>
      <c r="I155" s="168"/>
      <c r="J155" s="168"/>
      <c r="K155" s="168"/>
      <c r="L155" s="168"/>
      <c r="M155" s="168"/>
      <c r="N155" s="168"/>
      <c r="O155" s="168"/>
      <c r="P155" s="169"/>
      <c r="Q155" s="169"/>
      <c r="R155" s="169"/>
      <c r="S155" s="169"/>
    </row>
    <row r="156" spans="1:21" x14ac:dyDescent="0.25">
      <c r="C156" s="168"/>
      <c r="D156" s="168"/>
      <c r="E156" s="168"/>
      <c r="F156" s="168"/>
      <c r="G156" s="168"/>
      <c r="H156" s="168"/>
      <c r="I156" s="168"/>
      <c r="J156" s="168"/>
      <c r="K156" s="168"/>
      <c r="L156" s="168"/>
      <c r="M156" s="168"/>
      <c r="N156" s="168"/>
      <c r="O156" s="168"/>
    </row>
    <row r="157" spans="1:21" x14ac:dyDescent="0.25">
      <c r="C157" s="168"/>
      <c r="D157" s="168"/>
      <c r="E157" s="168"/>
      <c r="F157" s="168"/>
      <c r="G157" s="168"/>
      <c r="H157" s="168"/>
      <c r="I157" s="168"/>
      <c r="J157" s="168"/>
      <c r="K157" s="168"/>
      <c r="L157" s="168"/>
      <c r="M157" s="168"/>
      <c r="N157" s="168"/>
      <c r="O157" s="168"/>
    </row>
    <row r="158" spans="1:21" s="187" customFormat="1" ht="27" customHeight="1" thickBot="1" x14ac:dyDescent="0.3">
      <c r="A158" s="247" t="s">
        <v>713</v>
      </c>
      <c r="B158" s="247"/>
      <c r="C158" s="247"/>
      <c r="D158" s="247"/>
      <c r="E158" s="247"/>
      <c r="F158" s="247"/>
      <c r="G158" s="247"/>
      <c r="H158" s="247"/>
      <c r="I158" s="247"/>
      <c r="J158" s="247"/>
      <c r="K158" s="247"/>
      <c r="L158" s="247"/>
      <c r="M158" s="247"/>
      <c r="N158" s="247"/>
      <c r="O158" s="247"/>
      <c r="P158" s="247"/>
      <c r="Q158" s="247"/>
      <c r="R158" s="190"/>
      <c r="S158" s="190"/>
      <c r="T158" s="190"/>
      <c r="U158" s="190"/>
    </row>
    <row r="159" spans="1:21" s="170" customFormat="1" ht="11.25" customHeight="1" thickBot="1" x14ac:dyDescent="0.3">
      <c r="A159" s="204" t="s">
        <v>162</v>
      </c>
      <c r="B159" s="204" t="s">
        <v>163</v>
      </c>
      <c r="C159" s="244" t="s">
        <v>712</v>
      </c>
      <c r="D159" s="245"/>
      <c r="E159" s="245"/>
      <c r="F159" s="245"/>
      <c r="G159" s="245"/>
      <c r="H159" s="245"/>
      <c r="I159" s="245"/>
      <c r="J159" s="245"/>
      <c r="K159" s="245"/>
      <c r="L159" s="245"/>
      <c r="M159" s="245"/>
      <c r="N159" s="245"/>
      <c r="O159" s="246"/>
      <c r="P159" s="204" t="s">
        <v>532</v>
      </c>
      <c r="Q159" s="204" t="s">
        <v>519</v>
      </c>
    </row>
    <row r="160" spans="1:21" ht="20.25" customHeight="1" thickBot="1" x14ac:dyDescent="0.3">
      <c r="A160" s="205"/>
      <c r="B160" s="205"/>
      <c r="C160" s="188">
        <v>87</v>
      </c>
      <c r="D160" s="188">
        <v>88</v>
      </c>
      <c r="E160" s="188">
        <v>89</v>
      </c>
      <c r="F160" s="188">
        <v>90</v>
      </c>
      <c r="G160" s="188">
        <v>91</v>
      </c>
      <c r="H160" s="188">
        <v>92</v>
      </c>
      <c r="I160" s="188">
        <v>93</v>
      </c>
      <c r="J160" s="188">
        <v>94</v>
      </c>
      <c r="K160" s="188">
        <v>95</v>
      </c>
      <c r="L160" s="188">
        <v>96</v>
      </c>
      <c r="M160" s="188">
        <v>97</v>
      </c>
      <c r="N160" s="188">
        <v>98</v>
      </c>
      <c r="O160" s="188">
        <v>99</v>
      </c>
      <c r="P160" s="205"/>
      <c r="Q160" s="205"/>
      <c r="T160" s="79"/>
    </row>
    <row r="161" spans="1:17" x14ac:dyDescent="0.25">
      <c r="A161" s="166">
        <v>2025</v>
      </c>
      <c r="B161" s="79" t="s">
        <v>338</v>
      </c>
      <c r="C161" s="168">
        <v>1027.550088</v>
      </c>
      <c r="D161" s="168">
        <v>41.911258999999994</v>
      </c>
      <c r="E161" s="168">
        <v>2.17896</v>
      </c>
      <c r="F161" s="168">
        <v>207.22594100000001</v>
      </c>
      <c r="G161" s="168">
        <v>18.794988</v>
      </c>
      <c r="H161" s="168">
        <v>2.6724899999999998</v>
      </c>
      <c r="I161" s="168">
        <v>2.9185690000000002</v>
      </c>
      <c r="J161" s="168">
        <v>131.10915299999999</v>
      </c>
      <c r="K161" s="168">
        <v>47.502954999999993</v>
      </c>
      <c r="L161" s="168">
        <v>34.279463999999997</v>
      </c>
      <c r="M161" s="168">
        <v>4.0934819999999998</v>
      </c>
      <c r="N161" s="168">
        <v>0</v>
      </c>
      <c r="O161" s="168">
        <v>0</v>
      </c>
      <c r="P161" s="166">
        <v>2025</v>
      </c>
      <c r="Q161" s="79" t="s">
        <v>535</v>
      </c>
    </row>
    <row r="162" spans="1:17" x14ac:dyDescent="0.25">
      <c r="B162" s="79" t="s">
        <v>339</v>
      </c>
      <c r="C162" s="168">
        <v>1280.6511029999999</v>
      </c>
      <c r="D162" s="168">
        <v>44.960177999999999</v>
      </c>
      <c r="E162" s="168">
        <v>1.8673280000000001</v>
      </c>
      <c r="F162" s="168">
        <v>212.12375000000003</v>
      </c>
      <c r="G162" s="168">
        <v>20.069146</v>
      </c>
      <c r="H162" s="168">
        <v>2.2797670000000001</v>
      </c>
      <c r="I162" s="168">
        <v>5.0015890000000001</v>
      </c>
      <c r="J162" s="168">
        <v>143.52765100000005</v>
      </c>
      <c r="K162" s="168">
        <v>48.262146999999985</v>
      </c>
      <c r="L162" s="168">
        <v>30.134824000000002</v>
      </c>
      <c r="M162" s="168">
        <v>1.4757510000000005</v>
      </c>
      <c r="N162" s="168">
        <v>0</v>
      </c>
      <c r="O162" s="168">
        <v>0</v>
      </c>
      <c r="P162" s="167"/>
      <c r="Q162" s="79" t="s">
        <v>536</v>
      </c>
    </row>
    <row r="163" spans="1:17" x14ac:dyDescent="0.25">
      <c r="B163" s="79" t="s">
        <v>340</v>
      </c>
      <c r="C163" s="168">
        <v>1347.3460540000001</v>
      </c>
      <c r="D163" s="168">
        <v>20.471256</v>
      </c>
      <c r="E163" s="168">
        <v>7.8885579999999997</v>
      </c>
      <c r="F163" s="168">
        <v>220.01506200000006</v>
      </c>
      <c r="G163" s="168">
        <v>17.351154999999999</v>
      </c>
      <c r="H163" s="168">
        <v>3.0123029999999997</v>
      </c>
      <c r="I163" s="168">
        <v>3.8281570000000005</v>
      </c>
      <c r="J163" s="168">
        <v>155.80203299999999</v>
      </c>
      <c r="K163" s="168">
        <v>46.848595999999993</v>
      </c>
      <c r="L163" s="168">
        <v>31.038041</v>
      </c>
      <c r="M163" s="168">
        <v>2.437269000000001</v>
      </c>
      <c r="N163" s="168">
        <v>0</v>
      </c>
      <c r="O163" s="168">
        <v>0</v>
      </c>
      <c r="P163" s="167"/>
      <c r="Q163" s="79" t="s">
        <v>537</v>
      </c>
    </row>
    <row r="164" spans="1:17" x14ac:dyDescent="0.25">
      <c r="B164" s="79" t="s">
        <v>341</v>
      </c>
      <c r="C164" s="168">
        <v>1178.2301780000003</v>
      </c>
      <c r="D164" s="168">
        <v>31.206563000000003</v>
      </c>
      <c r="E164" s="168">
        <v>22.420988999999999</v>
      </c>
      <c r="F164" s="168">
        <v>204.452068</v>
      </c>
      <c r="G164" s="168">
        <v>19.474768999999998</v>
      </c>
      <c r="H164" s="168">
        <v>2.9065639999999999</v>
      </c>
      <c r="I164" s="168">
        <v>4.1252440000000004</v>
      </c>
      <c r="J164" s="168">
        <v>136.59781699999999</v>
      </c>
      <c r="K164" s="168">
        <v>43.07045999999999</v>
      </c>
      <c r="L164" s="168">
        <v>31.105459000000003</v>
      </c>
      <c r="M164" s="168">
        <v>2.7741549999999995</v>
      </c>
      <c r="N164" s="168">
        <v>0</v>
      </c>
      <c r="O164" s="168">
        <v>0</v>
      </c>
      <c r="P164" s="167"/>
      <c r="Q164" s="79" t="s">
        <v>538</v>
      </c>
    </row>
    <row r="165" spans="1:17" x14ac:dyDescent="0.25">
      <c r="B165" s="79" t="s">
        <v>342</v>
      </c>
      <c r="C165" s="168">
        <v>1309.0303269999999</v>
      </c>
      <c r="D165" s="168">
        <v>72.555807000000001</v>
      </c>
      <c r="E165" s="168">
        <v>14.270495</v>
      </c>
      <c r="F165" s="168">
        <v>232.88970100000003</v>
      </c>
      <c r="G165" s="168">
        <v>19.513952000000003</v>
      </c>
      <c r="H165" s="168">
        <v>3.0395560000000006</v>
      </c>
      <c r="I165" s="168">
        <v>3.073413</v>
      </c>
      <c r="J165" s="168">
        <v>150.28580600000001</v>
      </c>
      <c r="K165" s="168">
        <v>46.345542999999999</v>
      </c>
      <c r="L165" s="168">
        <v>33.052942000000002</v>
      </c>
      <c r="M165" s="168">
        <v>5.2838719999999997</v>
      </c>
      <c r="N165" s="168">
        <v>0</v>
      </c>
      <c r="O165" s="168">
        <v>0</v>
      </c>
      <c r="P165" s="167"/>
      <c r="Q165" s="79" t="s">
        <v>539</v>
      </c>
    </row>
    <row r="166" spans="1:17" x14ac:dyDescent="0.25">
      <c r="B166" s="79" t="s">
        <v>343</v>
      </c>
      <c r="C166" s="168">
        <v>1209.917729</v>
      </c>
      <c r="D166" s="168">
        <v>22.115047000000004</v>
      </c>
      <c r="E166" s="168">
        <v>3.063504</v>
      </c>
      <c r="F166" s="168">
        <v>219.31813600000001</v>
      </c>
      <c r="G166" s="168">
        <v>20.074244</v>
      </c>
      <c r="H166" s="168">
        <v>3.7627319999999997</v>
      </c>
      <c r="I166" s="168">
        <v>3.0588429999999995</v>
      </c>
      <c r="J166" s="168">
        <v>145.04610600000001</v>
      </c>
      <c r="K166" s="168">
        <v>47.156306999999998</v>
      </c>
      <c r="L166" s="168">
        <v>34.027005000000003</v>
      </c>
      <c r="M166" s="168">
        <v>2.3580360000000002</v>
      </c>
      <c r="N166" s="168">
        <v>0</v>
      </c>
      <c r="O166" s="168">
        <v>0</v>
      </c>
      <c r="P166" s="167"/>
      <c r="Q166" s="79" t="s">
        <v>540</v>
      </c>
    </row>
    <row r="167" spans="1:17" x14ac:dyDescent="0.25">
      <c r="B167" s="79" t="s">
        <v>344</v>
      </c>
      <c r="C167" s="168">
        <v>1266.0835769999999</v>
      </c>
      <c r="D167" s="168">
        <v>137.04766300000003</v>
      </c>
      <c r="E167" s="168">
        <v>13.351071000000001</v>
      </c>
      <c r="F167" s="168">
        <v>237.53561300000007</v>
      </c>
      <c r="G167" s="168">
        <v>23.001224000000001</v>
      </c>
      <c r="H167" s="168">
        <v>3.8871159999999998</v>
      </c>
      <c r="I167" s="168">
        <v>4.1632569999999998</v>
      </c>
      <c r="J167" s="168">
        <v>162.238079</v>
      </c>
      <c r="K167" s="168">
        <v>56.879519999999999</v>
      </c>
      <c r="L167" s="168">
        <v>36.418431999999996</v>
      </c>
      <c r="M167" s="168">
        <v>5.3815400000000011</v>
      </c>
      <c r="N167" s="168">
        <v>0</v>
      </c>
      <c r="O167" s="168">
        <v>0</v>
      </c>
      <c r="P167" s="167"/>
      <c r="Q167" s="79" t="s">
        <v>541</v>
      </c>
    </row>
    <row r="168" spans="1:17" x14ac:dyDescent="0.25">
      <c r="B168" s="79" t="s">
        <v>345</v>
      </c>
      <c r="C168" s="168">
        <v>883.39925900000003</v>
      </c>
      <c r="D168" s="168">
        <v>98.307512000000003</v>
      </c>
      <c r="E168" s="168">
        <v>13.015835000000001</v>
      </c>
      <c r="F168" s="168">
        <v>174.83980400000002</v>
      </c>
      <c r="G168" s="168">
        <v>19.379635</v>
      </c>
      <c r="H168" s="168">
        <v>3.1977669999999998</v>
      </c>
      <c r="I168" s="168">
        <v>2.3078289999999999</v>
      </c>
      <c r="J168" s="168">
        <v>112.81737599999997</v>
      </c>
      <c r="K168" s="168">
        <v>48.880713</v>
      </c>
      <c r="L168" s="168">
        <v>29.594013</v>
      </c>
      <c r="M168" s="168">
        <v>1.1008630000000004</v>
      </c>
      <c r="N168" s="168">
        <v>0</v>
      </c>
      <c r="O168" s="168">
        <v>0</v>
      </c>
      <c r="P168" s="167"/>
      <c r="Q168" s="79" t="s">
        <v>542</v>
      </c>
    </row>
    <row r="169" spans="1:17" x14ac:dyDescent="0.25">
      <c r="B169" s="79" t="s">
        <v>346</v>
      </c>
      <c r="C169" s="168">
        <v>1236.49317</v>
      </c>
      <c r="D169" s="168">
        <v>133.002691</v>
      </c>
      <c r="E169" s="168">
        <v>1.0922239999999999</v>
      </c>
      <c r="F169" s="168">
        <v>223.324128</v>
      </c>
      <c r="G169" s="168">
        <v>26.519026</v>
      </c>
      <c r="H169" s="168">
        <v>4.3117140000000003</v>
      </c>
      <c r="I169" s="168">
        <v>3.2316410000000002</v>
      </c>
      <c r="J169" s="168">
        <v>161.68623399999996</v>
      </c>
      <c r="K169" s="168">
        <v>78.324082000000018</v>
      </c>
      <c r="L169" s="168">
        <v>34.433434999999996</v>
      </c>
      <c r="M169" s="168">
        <v>3.4470310000000008</v>
      </c>
      <c r="N169" s="168">
        <v>0</v>
      </c>
      <c r="O169" s="168">
        <v>0</v>
      </c>
      <c r="P169" s="167"/>
      <c r="Q169" s="79" t="s">
        <v>543</v>
      </c>
    </row>
    <row r="170" spans="1:17" x14ac:dyDescent="0.25">
      <c r="B170" s="79" t="s">
        <v>347</v>
      </c>
      <c r="C170" s="168">
        <v>1238.0961809999997</v>
      </c>
      <c r="D170" s="168">
        <v>40.740636000000002</v>
      </c>
      <c r="E170" s="168">
        <v>3.8670620000000002</v>
      </c>
      <c r="F170" s="168">
        <v>243.32017000000002</v>
      </c>
      <c r="G170" s="168">
        <v>28.929815999999999</v>
      </c>
      <c r="H170" s="168">
        <v>5.3808720000000001</v>
      </c>
      <c r="I170" s="168">
        <v>10.254645999999999</v>
      </c>
      <c r="J170" s="168">
        <v>162.48208100000002</v>
      </c>
      <c r="K170" s="168">
        <v>94.214238000000023</v>
      </c>
      <c r="L170" s="168">
        <v>33.780256000000001</v>
      </c>
      <c r="M170" s="168">
        <v>2.1078259999999998</v>
      </c>
      <c r="N170" s="168">
        <v>0</v>
      </c>
      <c r="O170" s="168">
        <v>0</v>
      </c>
      <c r="P170" s="167"/>
      <c r="Q170" s="79" t="s">
        <v>544</v>
      </c>
    </row>
    <row r="171" spans="1:17" x14ac:dyDescent="0.25">
      <c r="B171" s="79" t="s">
        <v>348</v>
      </c>
      <c r="C171" s="168">
        <v>1167.142069</v>
      </c>
      <c r="D171" s="168">
        <v>37.127382999999995</v>
      </c>
      <c r="E171" s="168">
        <v>6.2601060000000004</v>
      </c>
      <c r="F171" s="168">
        <v>229.82673099999997</v>
      </c>
      <c r="G171" s="168">
        <v>27.341550000000002</v>
      </c>
      <c r="H171" s="168">
        <v>4.6269100000000005</v>
      </c>
      <c r="I171" s="168">
        <v>3.8765609999999997</v>
      </c>
      <c r="J171" s="168">
        <v>142.72988100000001</v>
      </c>
      <c r="K171" s="168">
        <v>65.226446999999993</v>
      </c>
      <c r="L171" s="168">
        <v>30.274266000000001</v>
      </c>
      <c r="M171" s="168">
        <v>5.1163519999999991</v>
      </c>
      <c r="N171" s="168">
        <v>0</v>
      </c>
      <c r="O171" s="168">
        <v>0</v>
      </c>
      <c r="P171" s="167"/>
      <c r="Q171" s="79" t="s">
        <v>545</v>
      </c>
    </row>
    <row r="172" spans="1:17" x14ac:dyDescent="0.25">
      <c r="B172" s="79" t="s">
        <v>349</v>
      </c>
      <c r="C172" s="168">
        <v>1018.7193849999999</v>
      </c>
      <c r="D172" s="168">
        <v>23.600377999999996</v>
      </c>
      <c r="E172" s="168">
        <v>6.2172889999999992</v>
      </c>
      <c r="F172" s="168">
        <v>237.85429699999997</v>
      </c>
      <c r="G172" s="168">
        <v>23.979733999999997</v>
      </c>
      <c r="H172" s="168">
        <v>4.9820629999999992</v>
      </c>
      <c r="I172" s="168">
        <v>3.1461799999999998</v>
      </c>
      <c r="J172" s="168">
        <v>143.46938899999998</v>
      </c>
      <c r="K172" s="168">
        <v>55.165774999999996</v>
      </c>
      <c r="L172" s="168">
        <v>31.774838000000003</v>
      </c>
      <c r="M172" s="168">
        <v>1.8948770000000001</v>
      </c>
      <c r="N172" s="168">
        <v>0</v>
      </c>
      <c r="O172" s="168">
        <v>0</v>
      </c>
      <c r="P172" s="167"/>
      <c r="Q172" s="79" t="s">
        <v>546</v>
      </c>
    </row>
    <row r="173" spans="1:17" x14ac:dyDescent="0.25">
      <c r="C173" s="168"/>
      <c r="D173" s="168"/>
      <c r="E173" s="168"/>
      <c r="F173" s="168"/>
      <c r="G173" s="168"/>
      <c r="H173" s="168"/>
      <c r="I173" s="168"/>
      <c r="J173" s="168"/>
      <c r="K173" s="168"/>
      <c r="L173" s="168"/>
      <c r="M173" s="168"/>
      <c r="N173" s="168"/>
      <c r="O173" s="168"/>
      <c r="P173" s="167"/>
    </row>
    <row r="174" spans="1:17" x14ac:dyDescent="0.25">
      <c r="A174" s="166">
        <v>2026</v>
      </c>
      <c r="B174" s="79" t="s">
        <v>338</v>
      </c>
      <c r="C174" s="168">
        <v>1125.2002380000001</v>
      </c>
      <c r="D174" s="168">
        <v>27.109256999999999</v>
      </c>
      <c r="E174" s="168">
        <v>2.0199129999999998</v>
      </c>
      <c r="F174" s="168">
        <v>207.04144500000007</v>
      </c>
      <c r="G174" s="168">
        <v>19.779400000000003</v>
      </c>
      <c r="H174" s="168">
        <v>3.1426760000000002</v>
      </c>
      <c r="I174" s="168">
        <v>2.6282030000000001</v>
      </c>
      <c r="J174" s="168">
        <v>130.47772699999999</v>
      </c>
      <c r="K174" s="168">
        <v>42.987984999999995</v>
      </c>
      <c r="L174" s="168">
        <v>31.805332000000003</v>
      </c>
      <c r="M174" s="168">
        <v>2.0727019999999996</v>
      </c>
      <c r="N174" s="168">
        <v>0</v>
      </c>
      <c r="O174" s="168">
        <v>0</v>
      </c>
      <c r="P174" s="166">
        <v>2026</v>
      </c>
      <c r="Q174" s="79" t="s">
        <v>535</v>
      </c>
    </row>
    <row r="175" spans="1:17" x14ac:dyDescent="0.25">
      <c r="B175" s="79" t="s">
        <v>339</v>
      </c>
      <c r="C175" s="168">
        <v>1201.010331</v>
      </c>
      <c r="D175" s="168">
        <v>135.73272200000002</v>
      </c>
      <c r="E175" s="168">
        <v>3.2390919999999999</v>
      </c>
      <c r="F175" s="168">
        <v>228.10916200000003</v>
      </c>
      <c r="G175" s="168">
        <v>19.810838</v>
      </c>
      <c r="H175" s="168">
        <v>3.545283</v>
      </c>
      <c r="I175" s="168">
        <v>3.0131229999999998</v>
      </c>
      <c r="J175" s="168">
        <v>141.191926</v>
      </c>
      <c r="K175" s="168">
        <v>47.393559999999994</v>
      </c>
      <c r="L175" s="168">
        <v>29.624304999999996</v>
      </c>
      <c r="M175" s="168">
        <v>3.0328230000000014</v>
      </c>
      <c r="N175" s="168">
        <v>0</v>
      </c>
      <c r="O175" s="168">
        <v>0</v>
      </c>
      <c r="P175" s="167"/>
      <c r="Q175" s="79" t="s">
        <v>536</v>
      </c>
    </row>
    <row r="176" spans="1:17" x14ac:dyDescent="0.25">
      <c r="B176" s="79" t="s">
        <v>340</v>
      </c>
      <c r="C176" s="168"/>
      <c r="D176" s="168"/>
      <c r="E176" s="168"/>
      <c r="F176" s="168"/>
      <c r="G176" s="168"/>
      <c r="H176" s="168"/>
      <c r="I176" s="168"/>
      <c r="J176" s="168"/>
      <c r="K176" s="168"/>
      <c r="L176" s="168"/>
      <c r="M176" s="168"/>
      <c r="N176" s="168"/>
      <c r="O176" s="168"/>
      <c r="P176" s="167"/>
      <c r="Q176" s="79" t="s">
        <v>537</v>
      </c>
    </row>
    <row r="177" spans="2:19" x14ac:dyDescent="0.25">
      <c r="B177" s="79" t="s">
        <v>341</v>
      </c>
      <c r="C177" s="168"/>
      <c r="D177" s="168"/>
      <c r="E177" s="168"/>
      <c r="F177" s="168"/>
      <c r="G177" s="168"/>
      <c r="H177" s="168"/>
      <c r="I177" s="168"/>
      <c r="J177" s="168"/>
      <c r="K177" s="168"/>
      <c r="L177" s="168"/>
      <c r="M177" s="168"/>
      <c r="N177" s="168"/>
      <c r="O177" s="168"/>
      <c r="P177" s="167"/>
      <c r="Q177" s="79" t="s">
        <v>538</v>
      </c>
    </row>
    <row r="178" spans="2:19" x14ac:dyDescent="0.25">
      <c r="B178" s="79" t="s">
        <v>342</v>
      </c>
      <c r="C178" s="168"/>
      <c r="D178" s="168"/>
      <c r="E178" s="168"/>
      <c r="F178" s="168"/>
      <c r="G178" s="168"/>
      <c r="H178" s="168"/>
      <c r="I178" s="168"/>
      <c r="J178" s="168"/>
      <c r="K178" s="168"/>
      <c r="L178" s="168"/>
      <c r="M178" s="168"/>
      <c r="N178" s="168"/>
      <c r="O178" s="168"/>
      <c r="P178" s="167"/>
      <c r="Q178" s="79" t="s">
        <v>539</v>
      </c>
    </row>
    <row r="179" spans="2:19" x14ac:dyDescent="0.25">
      <c r="B179" s="79" t="s">
        <v>343</v>
      </c>
      <c r="C179" s="168"/>
      <c r="D179" s="168"/>
      <c r="E179" s="168"/>
      <c r="F179" s="168"/>
      <c r="G179" s="168"/>
      <c r="H179" s="168"/>
      <c r="I179" s="168"/>
      <c r="J179" s="168"/>
      <c r="K179" s="168"/>
      <c r="L179" s="168"/>
      <c r="M179" s="168"/>
      <c r="N179" s="168"/>
      <c r="O179" s="168"/>
      <c r="P179" s="167"/>
      <c r="Q179" s="79" t="s">
        <v>540</v>
      </c>
      <c r="R179" s="169"/>
      <c r="S179" s="169"/>
    </row>
    <row r="180" spans="2:19" x14ac:dyDescent="0.25">
      <c r="B180" s="79" t="s">
        <v>344</v>
      </c>
      <c r="C180" s="168"/>
      <c r="D180" s="168"/>
      <c r="E180" s="168"/>
      <c r="F180" s="168"/>
      <c r="G180" s="168"/>
      <c r="H180" s="168"/>
      <c r="I180" s="168"/>
      <c r="J180" s="168"/>
      <c r="K180" s="168"/>
      <c r="L180" s="168"/>
      <c r="M180" s="168"/>
      <c r="N180" s="168"/>
      <c r="O180" s="168"/>
      <c r="P180" s="167"/>
      <c r="Q180" s="79" t="s">
        <v>541</v>
      </c>
      <c r="R180" s="169"/>
      <c r="S180" s="169"/>
    </row>
    <row r="181" spans="2:19" x14ac:dyDescent="0.25">
      <c r="B181" s="79" t="s">
        <v>345</v>
      </c>
      <c r="C181" s="168"/>
      <c r="D181" s="168"/>
      <c r="E181" s="168"/>
      <c r="F181" s="168"/>
      <c r="G181" s="168"/>
      <c r="H181" s="168"/>
      <c r="I181" s="168"/>
      <c r="J181" s="168"/>
      <c r="K181" s="168"/>
      <c r="L181" s="168"/>
      <c r="M181" s="168"/>
      <c r="N181" s="168"/>
      <c r="O181" s="168"/>
      <c r="P181" s="167"/>
      <c r="Q181" s="79" t="s">
        <v>542</v>
      </c>
      <c r="R181" s="169"/>
      <c r="S181" s="169"/>
    </row>
    <row r="182" spans="2:19" x14ac:dyDescent="0.25">
      <c r="B182" s="79" t="s">
        <v>346</v>
      </c>
      <c r="C182" s="168"/>
      <c r="D182" s="168"/>
      <c r="E182" s="168"/>
      <c r="F182" s="168"/>
      <c r="G182" s="168"/>
      <c r="H182" s="168"/>
      <c r="I182" s="168"/>
      <c r="J182" s="168"/>
      <c r="K182" s="168"/>
      <c r="L182" s="168"/>
      <c r="M182" s="168"/>
      <c r="N182" s="168"/>
      <c r="O182" s="168"/>
      <c r="P182" s="167"/>
      <c r="Q182" s="79" t="s">
        <v>543</v>
      </c>
      <c r="R182" s="169"/>
      <c r="S182" s="169"/>
    </row>
    <row r="183" spans="2:19" x14ac:dyDescent="0.25">
      <c r="B183" s="79" t="s">
        <v>347</v>
      </c>
      <c r="C183" s="168"/>
      <c r="D183" s="168"/>
      <c r="E183" s="168"/>
      <c r="F183" s="168"/>
      <c r="G183" s="168"/>
      <c r="H183" s="168"/>
      <c r="I183" s="168"/>
      <c r="J183" s="168"/>
      <c r="K183" s="168"/>
      <c r="L183" s="168"/>
      <c r="M183" s="168"/>
      <c r="N183" s="168"/>
      <c r="O183" s="168"/>
      <c r="P183" s="167"/>
      <c r="Q183" s="79" t="s">
        <v>544</v>
      </c>
      <c r="R183" s="169"/>
      <c r="S183" s="169"/>
    </row>
    <row r="184" spans="2:19" x14ac:dyDescent="0.25">
      <c r="B184" s="79" t="s">
        <v>348</v>
      </c>
      <c r="C184" s="168"/>
      <c r="D184" s="168"/>
      <c r="E184" s="168"/>
      <c r="F184" s="168"/>
      <c r="G184" s="168"/>
      <c r="H184" s="168"/>
      <c r="I184" s="168"/>
      <c r="J184" s="168"/>
      <c r="K184" s="168"/>
      <c r="L184" s="168"/>
      <c r="M184" s="168"/>
      <c r="N184" s="168"/>
      <c r="O184" s="168"/>
      <c r="P184" s="167"/>
      <c r="Q184" s="79" t="s">
        <v>545</v>
      </c>
      <c r="R184" s="169"/>
      <c r="S184" s="169"/>
    </row>
    <row r="185" spans="2:19" x14ac:dyDescent="0.25">
      <c r="B185" s="79" t="s">
        <v>349</v>
      </c>
      <c r="C185" s="168"/>
      <c r="D185" s="168"/>
      <c r="E185" s="168"/>
      <c r="F185" s="168"/>
      <c r="G185" s="168"/>
      <c r="H185" s="168"/>
      <c r="I185" s="168"/>
      <c r="J185" s="168"/>
      <c r="K185" s="168"/>
      <c r="L185" s="168"/>
      <c r="M185" s="168"/>
      <c r="N185" s="168"/>
      <c r="O185" s="168"/>
      <c r="P185" s="167"/>
      <c r="Q185" s="79" t="s">
        <v>546</v>
      </c>
      <c r="R185" s="169"/>
      <c r="S185" s="169"/>
    </row>
    <row r="186" spans="2:19" x14ac:dyDescent="0.25">
      <c r="C186" s="168"/>
      <c r="D186" s="168"/>
      <c r="E186" s="168"/>
      <c r="F186" s="168"/>
      <c r="G186" s="168"/>
      <c r="H186" s="168"/>
      <c r="I186" s="168"/>
      <c r="J186" s="168"/>
      <c r="K186" s="168"/>
      <c r="L186" s="168"/>
      <c r="M186" s="168"/>
      <c r="N186" s="168"/>
      <c r="O186" s="168"/>
    </row>
    <row r="187" spans="2:19" x14ac:dyDescent="0.25">
      <c r="C187" s="168"/>
      <c r="D187" s="168"/>
      <c r="E187" s="168"/>
      <c r="F187" s="168"/>
      <c r="G187" s="168"/>
      <c r="H187" s="168"/>
      <c r="I187" s="168"/>
      <c r="J187" s="168"/>
      <c r="K187" s="168"/>
      <c r="L187" s="168"/>
      <c r="M187" s="168"/>
      <c r="N187" s="168"/>
      <c r="O187" s="168"/>
    </row>
    <row r="188" spans="2:19" x14ac:dyDescent="0.25">
      <c r="C188" s="168"/>
      <c r="D188" s="168"/>
      <c r="E188" s="168"/>
      <c r="F188" s="168"/>
      <c r="G188" s="168"/>
      <c r="H188" s="168"/>
      <c r="I188" s="168"/>
      <c r="J188" s="168"/>
      <c r="K188" s="168"/>
      <c r="L188" s="168"/>
      <c r="M188" s="168"/>
      <c r="N188" s="168"/>
      <c r="O188" s="168"/>
    </row>
  </sheetData>
  <mergeCells count="37">
    <mergeCell ref="T128:T129"/>
    <mergeCell ref="U128:U129"/>
    <mergeCell ref="T4:T5"/>
    <mergeCell ref="U4:U5"/>
    <mergeCell ref="T35:T36"/>
    <mergeCell ref="U35:U36"/>
    <mergeCell ref="C4:S4"/>
    <mergeCell ref="A35:A36"/>
    <mergeCell ref="B35:B36"/>
    <mergeCell ref="C35:S35"/>
    <mergeCell ref="A158:Q158"/>
    <mergeCell ref="B4:B5"/>
    <mergeCell ref="A4:A5"/>
    <mergeCell ref="A128:A129"/>
    <mergeCell ref="B128:B129"/>
    <mergeCell ref="C128:S128"/>
    <mergeCell ref="A2:U2"/>
    <mergeCell ref="A34:U34"/>
    <mergeCell ref="A65:U65"/>
    <mergeCell ref="A96:U96"/>
    <mergeCell ref="A127:U127"/>
    <mergeCell ref="A3:U3"/>
    <mergeCell ref="T66:T67"/>
    <mergeCell ref="U66:U67"/>
    <mergeCell ref="T97:T98"/>
    <mergeCell ref="U97:U98"/>
    <mergeCell ref="A66:A67"/>
    <mergeCell ref="B66:B67"/>
    <mergeCell ref="C66:S66"/>
    <mergeCell ref="A97:A98"/>
    <mergeCell ref="B97:B98"/>
    <mergeCell ref="C97:S97"/>
    <mergeCell ref="A159:A160"/>
    <mergeCell ref="B159:B160"/>
    <mergeCell ref="C159:O159"/>
    <mergeCell ref="P159:P160"/>
    <mergeCell ref="Q159:Q160"/>
  </mergeCells>
  <phoneticPr fontId="1" type="noConversion"/>
  <pageMargins left="0.75" right="0.75" top="1" bottom="1" header="0.5" footer="0.5"/>
  <pageSetup orientation="portrait" verticalDpi="0" r:id="rId1"/>
  <headerFooter alignWithMargins="0"/>
  <ignoredErrors>
    <ignoredError sqref="C5:K5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U188"/>
  <sheetViews>
    <sheetView showGridLines="0" topLeftCell="A2" zoomScale="90" zoomScaleNormal="90" workbookViewId="0">
      <selection activeCell="A2" sqref="A2:U2"/>
    </sheetView>
  </sheetViews>
  <sheetFormatPr defaultColWidth="9.109375" defaultRowHeight="12" x14ac:dyDescent="0.25"/>
  <cols>
    <col min="1" max="1" width="6.88671875" style="167" customWidth="1"/>
    <col min="2" max="2" width="9.88671875" style="79" bestFit="1" customWidth="1"/>
    <col min="3" max="19" width="7.44140625" style="79" customWidth="1"/>
    <col min="20" max="20" width="9.109375" style="167"/>
    <col min="21" max="16384" width="9.109375" style="79"/>
  </cols>
  <sheetData>
    <row r="1" spans="1:21" hidden="1" x14ac:dyDescent="0.25"/>
    <row r="2" spans="1:21" s="187" customFormat="1" ht="9" customHeight="1" x14ac:dyDescent="0.25">
      <c r="A2" s="247"/>
      <c r="B2" s="247"/>
      <c r="C2" s="247"/>
      <c r="D2" s="247"/>
      <c r="E2" s="247"/>
      <c r="F2" s="247"/>
      <c r="G2" s="247"/>
      <c r="H2" s="247"/>
      <c r="I2" s="247"/>
      <c r="J2" s="247"/>
      <c r="K2" s="247"/>
      <c r="L2" s="247"/>
      <c r="M2" s="247"/>
      <c r="N2" s="247"/>
      <c r="O2" s="247"/>
      <c r="P2" s="247"/>
      <c r="Q2" s="247"/>
      <c r="R2" s="247"/>
      <c r="S2" s="247"/>
      <c r="T2" s="247"/>
      <c r="U2" s="247"/>
    </row>
    <row r="3" spans="1:21" s="187" customFormat="1" ht="27" customHeight="1" thickBot="1" x14ac:dyDescent="0.3">
      <c r="A3" s="202" t="s">
        <v>675</v>
      </c>
      <c r="B3" s="202"/>
      <c r="C3" s="202"/>
      <c r="D3" s="202"/>
      <c r="E3" s="202"/>
      <c r="F3" s="202"/>
      <c r="G3" s="202"/>
      <c r="H3" s="202"/>
      <c r="I3" s="202"/>
      <c r="J3" s="202"/>
      <c r="K3" s="202"/>
      <c r="L3" s="202"/>
      <c r="M3" s="202"/>
      <c r="N3" s="202"/>
      <c r="O3" s="202"/>
      <c r="P3" s="202"/>
      <c r="Q3" s="202"/>
      <c r="R3" s="202"/>
      <c r="S3" s="202"/>
      <c r="T3" s="202"/>
      <c r="U3" s="202"/>
    </row>
    <row r="4" spans="1:21" s="170" customFormat="1" ht="11.25" customHeight="1" thickBot="1" x14ac:dyDescent="0.3">
      <c r="A4" s="204" t="s">
        <v>162</v>
      </c>
      <c r="B4" s="204" t="s">
        <v>163</v>
      </c>
      <c r="C4" s="244" t="s">
        <v>712</v>
      </c>
      <c r="D4" s="245"/>
      <c r="E4" s="245"/>
      <c r="F4" s="245"/>
      <c r="G4" s="245"/>
      <c r="H4" s="245"/>
      <c r="I4" s="245"/>
      <c r="J4" s="245"/>
      <c r="K4" s="245"/>
      <c r="L4" s="245"/>
      <c r="M4" s="245"/>
      <c r="N4" s="245"/>
      <c r="O4" s="245"/>
      <c r="P4" s="245"/>
      <c r="Q4" s="245"/>
      <c r="R4" s="245"/>
      <c r="S4" s="246"/>
      <c r="T4" s="204" t="s">
        <v>532</v>
      </c>
      <c r="U4" s="204" t="s">
        <v>519</v>
      </c>
    </row>
    <row r="5" spans="1:21" ht="20.25" customHeight="1" thickBot="1" x14ac:dyDescent="0.3">
      <c r="A5" s="205"/>
      <c r="B5" s="205"/>
      <c r="C5" s="188" t="s">
        <v>5</v>
      </c>
      <c r="D5" s="188" t="s">
        <v>8</v>
      </c>
      <c r="E5" s="188" t="s">
        <v>12</v>
      </c>
      <c r="F5" s="188" t="s">
        <v>16</v>
      </c>
      <c r="G5" s="188" t="s">
        <v>23</v>
      </c>
      <c r="H5" s="188" t="s">
        <v>27</v>
      </c>
      <c r="I5" s="188" t="s">
        <v>34</v>
      </c>
      <c r="J5" s="188" t="s">
        <v>40</v>
      </c>
      <c r="K5" s="188" t="s">
        <v>47</v>
      </c>
      <c r="L5" s="188">
        <v>10</v>
      </c>
      <c r="M5" s="188">
        <v>11</v>
      </c>
      <c r="N5" s="188">
        <v>12</v>
      </c>
      <c r="O5" s="188">
        <v>13</v>
      </c>
      <c r="P5" s="188">
        <v>14</v>
      </c>
      <c r="Q5" s="188">
        <v>15</v>
      </c>
      <c r="R5" s="188">
        <v>16</v>
      </c>
      <c r="S5" s="188">
        <v>17</v>
      </c>
      <c r="T5" s="205"/>
      <c r="U5" s="205"/>
    </row>
    <row r="6" spans="1:21" x14ac:dyDescent="0.25">
      <c r="A6" s="166">
        <v>2025</v>
      </c>
      <c r="B6" s="79" t="s">
        <v>338</v>
      </c>
      <c r="C6" s="168">
        <v>50.044032000000023</v>
      </c>
      <c r="D6" s="168">
        <v>30.074628999999998</v>
      </c>
      <c r="E6" s="168">
        <v>88.984222000000017</v>
      </c>
      <c r="F6" s="168">
        <v>48.025476999999995</v>
      </c>
      <c r="G6" s="168">
        <v>5.5784789999999997</v>
      </c>
      <c r="H6" s="168">
        <v>12.636386000000002</v>
      </c>
      <c r="I6" s="168">
        <v>41.952804999999998</v>
      </c>
      <c r="J6" s="168">
        <v>76.984296000000015</v>
      </c>
      <c r="K6" s="168">
        <v>12.104769000000003</v>
      </c>
      <c r="L6" s="168">
        <v>11.301361</v>
      </c>
      <c r="M6" s="168">
        <v>6.9906930000000003</v>
      </c>
      <c r="N6" s="168">
        <v>8.9144909999999999</v>
      </c>
      <c r="O6" s="168">
        <v>0.79421000000000008</v>
      </c>
      <c r="P6" s="168">
        <v>0.32127399999999995</v>
      </c>
      <c r="Q6" s="168">
        <v>140.29657999999998</v>
      </c>
      <c r="R6" s="168">
        <v>38.366252000000003</v>
      </c>
      <c r="S6" s="168">
        <v>15.243722</v>
      </c>
      <c r="T6" s="166">
        <v>2025</v>
      </c>
      <c r="U6" s="79" t="s">
        <v>535</v>
      </c>
    </row>
    <row r="7" spans="1:21" x14ac:dyDescent="0.25">
      <c r="B7" s="79" t="s">
        <v>339</v>
      </c>
      <c r="C7" s="168">
        <v>30.814603999999999</v>
      </c>
      <c r="D7" s="168">
        <v>28.702501999999996</v>
      </c>
      <c r="E7" s="168">
        <v>91.926507999999984</v>
      </c>
      <c r="F7" s="168">
        <v>38.972065999999998</v>
      </c>
      <c r="G7" s="168">
        <v>5.4511339999999997</v>
      </c>
      <c r="H7" s="168">
        <v>15.208375</v>
      </c>
      <c r="I7" s="168">
        <v>41.339724000000004</v>
      </c>
      <c r="J7" s="168">
        <v>76.296890999999988</v>
      </c>
      <c r="K7" s="168">
        <v>14.043780999999999</v>
      </c>
      <c r="L7" s="168">
        <v>11.305714</v>
      </c>
      <c r="M7" s="168">
        <v>6.1172330000000006</v>
      </c>
      <c r="N7" s="168">
        <v>13.790399000000001</v>
      </c>
      <c r="O7" s="168">
        <v>0.83313000000000004</v>
      </c>
      <c r="P7" s="168">
        <v>0.38102699999999995</v>
      </c>
      <c r="Q7" s="168">
        <v>117.46875800000002</v>
      </c>
      <c r="R7" s="168">
        <v>41.142107000000003</v>
      </c>
      <c r="S7" s="168">
        <v>11.682762</v>
      </c>
      <c r="U7" s="79" t="s">
        <v>536</v>
      </c>
    </row>
    <row r="8" spans="1:21" x14ac:dyDescent="0.25">
      <c r="B8" s="79" t="s">
        <v>340</v>
      </c>
      <c r="C8" s="168">
        <v>25.035339</v>
      </c>
      <c r="D8" s="168">
        <v>31.706292000000001</v>
      </c>
      <c r="E8" s="168">
        <v>78.015755999999996</v>
      </c>
      <c r="F8" s="168">
        <v>48.423181999999983</v>
      </c>
      <c r="G8" s="168">
        <v>6.4353359999999995</v>
      </c>
      <c r="H8" s="168">
        <v>19.333048000000002</v>
      </c>
      <c r="I8" s="168">
        <v>44.684793999999997</v>
      </c>
      <c r="J8" s="168">
        <v>87.434902999999991</v>
      </c>
      <c r="K8" s="168">
        <v>16.129279</v>
      </c>
      <c r="L8" s="168">
        <v>11.226310999999999</v>
      </c>
      <c r="M8" s="168">
        <v>5.9283049999999999</v>
      </c>
      <c r="N8" s="168">
        <v>11.597353999999999</v>
      </c>
      <c r="O8" s="168">
        <v>0.44514500000000001</v>
      </c>
      <c r="P8" s="168">
        <v>0.36673600000000001</v>
      </c>
      <c r="Q8" s="168">
        <v>133.76821400000006</v>
      </c>
      <c r="R8" s="168">
        <v>38.018554999999999</v>
      </c>
      <c r="S8" s="168">
        <v>16.301138999999999</v>
      </c>
      <c r="U8" s="79" t="s">
        <v>537</v>
      </c>
    </row>
    <row r="9" spans="1:21" x14ac:dyDescent="0.25">
      <c r="B9" s="79" t="s">
        <v>341</v>
      </c>
      <c r="C9" s="168">
        <v>34.502705999999996</v>
      </c>
      <c r="D9" s="168">
        <v>36.804930999999996</v>
      </c>
      <c r="E9" s="168">
        <v>78.752089999999981</v>
      </c>
      <c r="F9" s="168">
        <v>39.275895999999996</v>
      </c>
      <c r="G9" s="168">
        <v>6.1885829999999995</v>
      </c>
      <c r="H9" s="168">
        <v>23.463743000000001</v>
      </c>
      <c r="I9" s="168">
        <v>40.871985999999993</v>
      </c>
      <c r="J9" s="168">
        <v>99.650576000000001</v>
      </c>
      <c r="K9" s="168">
        <v>12.559496000000003</v>
      </c>
      <c r="L9" s="168">
        <v>10.961309</v>
      </c>
      <c r="M9" s="168">
        <v>5.5154370000000004</v>
      </c>
      <c r="N9" s="168">
        <v>11.173017000000002</v>
      </c>
      <c r="O9" s="168">
        <v>0.255131</v>
      </c>
      <c r="P9" s="168">
        <v>0.56991799999999992</v>
      </c>
      <c r="Q9" s="168">
        <v>108.58379000000002</v>
      </c>
      <c r="R9" s="168">
        <v>37.171672999999998</v>
      </c>
      <c r="S9" s="168">
        <v>9.1077390000000005</v>
      </c>
      <c r="U9" s="79" t="s">
        <v>538</v>
      </c>
    </row>
    <row r="10" spans="1:21" x14ac:dyDescent="0.25">
      <c r="B10" s="79" t="s">
        <v>342</v>
      </c>
      <c r="C10" s="168">
        <v>34.977738000000002</v>
      </c>
      <c r="D10" s="168">
        <v>35.642802000000003</v>
      </c>
      <c r="E10" s="168">
        <v>92.255535999999992</v>
      </c>
      <c r="F10" s="168">
        <v>44.316957000000002</v>
      </c>
      <c r="G10" s="168">
        <v>5.7286779999999995</v>
      </c>
      <c r="H10" s="168">
        <v>17.304262000000001</v>
      </c>
      <c r="I10" s="168">
        <v>48.525683999999998</v>
      </c>
      <c r="J10" s="168">
        <v>111.774216</v>
      </c>
      <c r="K10" s="168">
        <v>15.736569000000003</v>
      </c>
      <c r="L10" s="168">
        <v>11.837205000000001</v>
      </c>
      <c r="M10" s="168">
        <v>6.9448600000000003</v>
      </c>
      <c r="N10" s="168">
        <v>13.295743000000002</v>
      </c>
      <c r="O10" s="168">
        <v>0.28686200000000006</v>
      </c>
      <c r="P10" s="168">
        <v>0.39653699999999997</v>
      </c>
      <c r="Q10" s="168">
        <v>123.30480000000003</v>
      </c>
      <c r="R10" s="168">
        <v>45.296873000000005</v>
      </c>
      <c r="S10" s="168">
        <v>18.449746000000001</v>
      </c>
      <c r="U10" s="79" t="s">
        <v>539</v>
      </c>
    </row>
    <row r="11" spans="1:21" x14ac:dyDescent="0.25">
      <c r="B11" s="79" t="s">
        <v>343</v>
      </c>
      <c r="C11" s="168">
        <v>41.485133000000005</v>
      </c>
      <c r="D11" s="168">
        <v>33.168329999999997</v>
      </c>
      <c r="E11" s="168">
        <v>79.649518999999998</v>
      </c>
      <c r="F11" s="168">
        <v>43.268265999999997</v>
      </c>
      <c r="G11" s="168">
        <v>5.2056940000000003</v>
      </c>
      <c r="H11" s="168">
        <v>10.676208000000001</v>
      </c>
      <c r="I11" s="168">
        <v>49.660904000000002</v>
      </c>
      <c r="J11" s="168">
        <v>122.98238600000001</v>
      </c>
      <c r="K11" s="168">
        <v>12.986802999999997</v>
      </c>
      <c r="L11" s="168">
        <v>8.7888940000000009</v>
      </c>
      <c r="M11" s="168">
        <v>5.2380980000000008</v>
      </c>
      <c r="N11" s="168">
        <v>10.591347000000001</v>
      </c>
      <c r="O11" s="168">
        <v>0.21526600000000001</v>
      </c>
      <c r="P11" s="168">
        <v>0.35403400000000002</v>
      </c>
      <c r="Q11" s="168">
        <v>108.203315</v>
      </c>
      <c r="R11" s="168">
        <v>39.805924000000005</v>
      </c>
      <c r="S11" s="168">
        <v>15.855606</v>
      </c>
      <c r="U11" s="79" t="s">
        <v>540</v>
      </c>
    </row>
    <row r="12" spans="1:21" x14ac:dyDescent="0.25">
      <c r="B12" s="79" t="s">
        <v>344</v>
      </c>
      <c r="C12" s="168">
        <v>18.992708999999998</v>
      </c>
      <c r="D12" s="168">
        <v>31.640872000000005</v>
      </c>
      <c r="E12" s="168">
        <v>97.09079899999999</v>
      </c>
      <c r="F12" s="168">
        <v>47.206987999999996</v>
      </c>
      <c r="G12" s="168">
        <v>5.59537</v>
      </c>
      <c r="H12" s="168">
        <v>9.5106990000000007</v>
      </c>
      <c r="I12" s="168">
        <v>48.419623000000001</v>
      </c>
      <c r="J12" s="168">
        <v>112.249865</v>
      </c>
      <c r="K12" s="168">
        <v>16.651218</v>
      </c>
      <c r="L12" s="168">
        <v>10.386989</v>
      </c>
      <c r="M12" s="168">
        <v>8.1664949999999994</v>
      </c>
      <c r="N12" s="168">
        <v>11.637809000000001</v>
      </c>
      <c r="O12" s="168">
        <v>0.39265500000000009</v>
      </c>
      <c r="P12" s="168">
        <v>1.7109300000000001</v>
      </c>
      <c r="Q12" s="168">
        <v>124.31738399999995</v>
      </c>
      <c r="R12" s="168">
        <v>50.270056000000004</v>
      </c>
      <c r="S12" s="168">
        <v>17.868337999999998</v>
      </c>
      <c r="U12" s="79" t="s">
        <v>541</v>
      </c>
    </row>
    <row r="13" spans="1:21" x14ac:dyDescent="0.25">
      <c r="B13" s="79" t="s">
        <v>345</v>
      </c>
      <c r="C13" s="168">
        <v>26.032962000000001</v>
      </c>
      <c r="D13" s="168">
        <v>32.952013000000001</v>
      </c>
      <c r="E13" s="168">
        <v>97.765477000000004</v>
      </c>
      <c r="F13" s="168">
        <v>43.79976700000001</v>
      </c>
      <c r="G13" s="168">
        <v>2.9549639999999995</v>
      </c>
      <c r="H13" s="168">
        <v>8.1304979999999993</v>
      </c>
      <c r="I13" s="168">
        <v>41.636516999999998</v>
      </c>
      <c r="J13" s="168">
        <v>98.320736999999994</v>
      </c>
      <c r="K13" s="168">
        <v>13.751085000000003</v>
      </c>
      <c r="L13" s="168">
        <v>8.0978159999999999</v>
      </c>
      <c r="M13" s="168">
        <v>7.0133790000000005</v>
      </c>
      <c r="N13" s="168">
        <v>8.8931079999999998</v>
      </c>
      <c r="O13" s="168">
        <v>0.19348500000000002</v>
      </c>
      <c r="P13" s="168">
        <v>1.1903410000000001</v>
      </c>
      <c r="Q13" s="168">
        <v>85.721393999999989</v>
      </c>
      <c r="R13" s="168">
        <v>36.163229000000001</v>
      </c>
      <c r="S13" s="168">
        <v>14.205658999999999</v>
      </c>
      <c r="U13" s="79" t="s">
        <v>542</v>
      </c>
    </row>
    <row r="14" spans="1:21" x14ac:dyDescent="0.25">
      <c r="B14" s="79" t="s">
        <v>346</v>
      </c>
      <c r="C14" s="168">
        <v>27.301557999999996</v>
      </c>
      <c r="D14" s="168">
        <v>34.802893999999995</v>
      </c>
      <c r="E14" s="168">
        <v>99.156572000000011</v>
      </c>
      <c r="F14" s="168">
        <v>48.190375000000003</v>
      </c>
      <c r="G14" s="168">
        <v>4.9397360000000008</v>
      </c>
      <c r="H14" s="168">
        <v>9.6362369999999995</v>
      </c>
      <c r="I14" s="168">
        <v>58.649452000000004</v>
      </c>
      <c r="J14" s="168">
        <v>118.88243699999998</v>
      </c>
      <c r="K14" s="168">
        <v>15.876685999999996</v>
      </c>
      <c r="L14" s="168">
        <v>12.309193</v>
      </c>
      <c r="M14" s="168">
        <v>6.565294999999999</v>
      </c>
      <c r="N14" s="168">
        <v>12.956666999999999</v>
      </c>
      <c r="O14" s="168">
        <v>0.22493199999999999</v>
      </c>
      <c r="P14" s="168">
        <v>1.0062339999999999</v>
      </c>
      <c r="Q14" s="168">
        <v>104.26393700000001</v>
      </c>
      <c r="R14" s="168">
        <v>44.224603999999985</v>
      </c>
      <c r="S14" s="168">
        <v>20.069402</v>
      </c>
      <c r="U14" s="79" t="s">
        <v>543</v>
      </c>
    </row>
    <row r="15" spans="1:21" x14ac:dyDescent="0.25">
      <c r="B15" s="79" t="s">
        <v>347</v>
      </c>
      <c r="C15" s="168">
        <v>34.72207499999999</v>
      </c>
      <c r="D15" s="168">
        <v>40.305364999999995</v>
      </c>
      <c r="E15" s="168">
        <v>108.79917300000002</v>
      </c>
      <c r="F15" s="168">
        <v>48.925033000000006</v>
      </c>
      <c r="G15" s="168">
        <v>4.9687219999999996</v>
      </c>
      <c r="H15" s="168">
        <v>7.0652699999999999</v>
      </c>
      <c r="I15" s="168">
        <v>63.357804000000002</v>
      </c>
      <c r="J15" s="168">
        <v>116.58092300000003</v>
      </c>
      <c r="K15" s="168">
        <v>18.100441000000004</v>
      </c>
      <c r="L15" s="168">
        <v>15.545269999999999</v>
      </c>
      <c r="M15" s="168">
        <v>6.2021160000000002</v>
      </c>
      <c r="N15" s="168">
        <v>16.390730999999999</v>
      </c>
      <c r="O15" s="168">
        <v>0.18359</v>
      </c>
      <c r="P15" s="168">
        <v>0.66606900000000002</v>
      </c>
      <c r="Q15" s="168">
        <v>99.236437999999993</v>
      </c>
      <c r="R15" s="168">
        <v>50.89119199999999</v>
      </c>
      <c r="S15" s="168">
        <v>22.428205999999999</v>
      </c>
      <c r="U15" s="79" t="s">
        <v>544</v>
      </c>
    </row>
    <row r="16" spans="1:21" x14ac:dyDescent="0.25">
      <c r="B16" s="79" t="s">
        <v>348</v>
      </c>
      <c r="C16" s="168">
        <v>23.560937000000003</v>
      </c>
      <c r="D16" s="168">
        <v>31.568525000000005</v>
      </c>
      <c r="E16" s="168">
        <v>85.187391999999988</v>
      </c>
      <c r="F16" s="168">
        <v>43.596107000000003</v>
      </c>
      <c r="G16" s="168">
        <v>5.0893329999999999</v>
      </c>
      <c r="H16" s="168">
        <v>7.0726570000000004</v>
      </c>
      <c r="I16" s="168">
        <v>45.463822999999998</v>
      </c>
      <c r="J16" s="168">
        <v>98.643823999999995</v>
      </c>
      <c r="K16" s="168">
        <v>15.461527</v>
      </c>
      <c r="L16" s="168">
        <v>11.621775</v>
      </c>
      <c r="M16" s="168">
        <v>5.3747180000000006</v>
      </c>
      <c r="N16" s="168">
        <v>11.517780999999999</v>
      </c>
      <c r="O16" s="168">
        <v>0.25955</v>
      </c>
      <c r="P16" s="168">
        <v>0.29049700000000001</v>
      </c>
      <c r="Q16" s="168">
        <v>175.27510000000001</v>
      </c>
      <c r="R16" s="168">
        <v>45.970756999999992</v>
      </c>
      <c r="S16" s="168">
        <v>19.197151000000002</v>
      </c>
      <c r="U16" s="79" t="s">
        <v>545</v>
      </c>
    </row>
    <row r="17" spans="1:21" x14ac:dyDescent="0.25">
      <c r="B17" s="79" t="s">
        <v>349</v>
      </c>
      <c r="C17" s="168">
        <v>34.960132999999999</v>
      </c>
      <c r="D17" s="168">
        <v>26.167690999999998</v>
      </c>
      <c r="E17" s="168">
        <v>75.461424999999991</v>
      </c>
      <c r="F17" s="168">
        <v>42.428795000000008</v>
      </c>
      <c r="G17" s="168">
        <v>3.8464659999999999</v>
      </c>
      <c r="H17" s="168">
        <v>8.3791019999999996</v>
      </c>
      <c r="I17" s="168">
        <v>39.480370000000001</v>
      </c>
      <c r="J17" s="168">
        <v>84.942491000000004</v>
      </c>
      <c r="K17" s="168">
        <v>12.711775999999997</v>
      </c>
      <c r="L17" s="168">
        <v>10.728035999999999</v>
      </c>
      <c r="M17" s="168">
        <v>4.7045120000000002</v>
      </c>
      <c r="N17" s="168">
        <v>19.414429000000002</v>
      </c>
      <c r="O17" s="168">
        <v>0.76151599999999997</v>
      </c>
      <c r="P17" s="168">
        <v>0.63530300000000006</v>
      </c>
      <c r="Q17" s="168">
        <v>159.747007</v>
      </c>
      <c r="R17" s="168">
        <v>37.438029</v>
      </c>
      <c r="S17" s="168">
        <v>17.124352999999999</v>
      </c>
      <c r="U17" s="79" t="s">
        <v>546</v>
      </c>
    </row>
    <row r="18" spans="1:21" x14ac:dyDescent="0.25">
      <c r="C18" s="168"/>
      <c r="D18" s="168"/>
      <c r="E18" s="168"/>
      <c r="F18" s="168"/>
      <c r="G18" s="168"/>
      <c r="H18" s="168"/>
      <c r="I18" s="168"/>
      <c r="J18" s="168"/>
      <c r="K18" s="168"/>
      <c r="L18" s="168"/>
      <c r="M18" s="168"/>
      <c r="N18" s="168"/>
      <c r="O18" s="168"/>
      <c r="P18" s="169"/>
      <c r="Q18" s="169"/>
      <c r="R18" s="169"/>
      <c r="S18" s="169"/>
    </row>
    <row r="19" spans="1:21" x14ac:dyDescent="0.25">
      <c r="A19" s="166">
        <v>2026</v>
      </c>
      <c r="B19" s="79" t="s">
        <v>338</v>
      </c>
      <c r="C19" s="168">
        <v>15.672917999999999</v>
      </c>
      <c r="D19" s="168">
        <v>29.411180000000002</v>
      </c>
      <c r="E19" s="168">
        <v>68.372567000000004</v>
      </c>
      <c r="F19" s="168">
        <v>46.809347999999993</v>
      </c>
      <c r="G19" s="168">
        <v>4.6638719999999996</v>
      </c>
      <c r="H19" s="168">
        <v>11.7859</v>
      </c>
      <c r="I19" s="168">
        <v>38.600605999999999</v>
      </c>
      <c r="J19" s="168">
        <v>76.293382000000008</v>
      </c>
      <c r="K19" s="168">
        <v>14.779935000000002</v>
      </c>
      <c r="L19" s="168">
        <v>10.040727</v>
      </c>
      <c r="M19" s="168">
        <v>5.0759270000000001</v>
      </c>
      <c r="N19" s="168">
        <v>14.017371000000001</v>
      </c>
      <c r="O19" s="168">
        <v>0.21201899999999999</v>
      </c>
      <c r="P19" s="168">
        <v>0.48813800000000002</v>
      </c>
      <c r="Q19" s="168">
        <v>132.20261799999997</v>
      </c>
      <c r="R19" s="168">
        <v>43.282628000000003</v>
      </c>
      <c r="S19" s="168">
        <v>14.960122</v>
      </c>
      <c r="T19" s="166">
        <v>2026</v>
      </c>
      <c r="U19" s="79" t="s">
        <v>535</v>
      </c>
    </row>
    <row r="20" spans="1:21" x14ac:dyDescent="0.25">
      <c r="B20" s="79" t="s">
        <v>339</v>
      </c>
      <c r="C20" s="168">
        <v>29.670261999999997</v>
      </c>
      <c r="D20" s="168">
        <v>32.970683999999999</v>
      </c>
      <c r="E20" s="168">
        <v>68.687904000000003</v>
      </c>
      <c r="F20" s="168">
        <v>45.568817000000003</v>
      </c>
      <c r="G20" s="168">
        <v>5.1237619999999993</v>
      </c>
      <c r="H20" s="168">
        <v>12.371290999999999</v>
      </c>
      <c r="I20" s="168">
        <v>40.007407999999998</v>
      </c>
      <c r="J20" s="168">
        <v>75.072165999999982</v>
      </c>
      <c r="K20" s="168">
        <v>15.366803000000001</v>
      </c>
      <c r="L20" s="168">
        <v>11.682599</v>
      </c>
      <c r="M20" s="168">
        <v>5.208151</v>
      </c>
      <c r="N20" s="168">
        <v>16.737667999999999</v>
      </c>
      <c r="O20" s="168">
        <v>0.58263500000000001</v>
      </c>
      <c r="P20" s="168">
        <v>0.33549899999999999</v>
      </c>
      <c r="Q20" s="168">
        <v>130.539119</v>
      </c>
      <c r="R20" s="168">
        <v>41.96643000000001</v>
      </c>
      <c r="S20" s="168">
        <v>15.83797</v>
      </c>
      <c r="U20" s="79" t="s">
        <v>536</v>
      </c>
    </row>
    <row r="21" spans="1:21" x14ac:dyDescent="0.25">
      <c r="B21" s="79" t="s">
        <v>340</v>
      </c>
      <c r="C21" s="168"/>
      <c r="D21" s="168"/>
      <c r="E21" s="168"/>
      <c r="F21" s="168"/>
      <c r="G21" s="168"/>
      <c r="H21" s="168"/>
      <c r="I21" s="168"/>
      <c r="J21" s="168"/>
      <c r="K21" s="168"/>
      <c r="L21" s="168"/>
      <c r="M21" s="168"/>
      <c r="N21" s="168"/>
      <c r="O21" s="168"/>
      <c r="P21" s="168"/>
      <c r="Q21" s="168"/>
      <c r="R21" s="168"/>
      <c r="S21" s="168"/>
      <c r="U21" s="79" t="s">
        <v>537</v>
      </c>
    </row>
    <row r="22" spans="1:21" x14ac:dyDescent="0.25">
      <c r="B22" s="79" t="s">
        <v>341</v>
      </c>
      <c r="C22" s="168"/>
      <c r="D22" s="168"/>
      <c r="E22" s="168"/>
      <c r="F22" s="168"/>
      <c r="G22" s="168"/>
      <c r="H22" s="168"/>
      <c r="I22" s="168"/>
      <c r="J22" s="168"/>
      <c r="K22" s="168"/>
      <c r="L22" s="168"/>
      <c r="M22" s="168"/>
      <c r="N22" s="168"/>
      <c r="O22" s="168"/>
      <c r="P22" s="168"/>
      <c r="Q22" s="168"/>
      <c r="R22" s="168"/>
      <c r="S22" s="168"/>
      <c r="U22" s="79" t="s">
        <v>538</v>
      </c>
    </row>
    <row r="23" spans="1:21" x14ac:dyDescent="0.25">
      <c r="B23" s="79" t="s">
        <v>342</v>
      </c>
      <c r="C23" s="168"/>
      <c r="D23" s="168"/>
      <c r="E23" s="168"/>
      <c r="F23" s="168"/>
      <c r="G23" s="168"/>
      <c r="H23" s="168"/>
      <c r="I23" s="168"/>
      <c r="J23" s="168"/>
      <c r="K23" s="168"/>
      <c r="L23" s="168"/>
      <c r="M23" s="168"/>
      <c r="N23" s="168"/>
      <c r="O23" s="168"/>
      <c r="P23" s="168"/>
      <c r="Q23" s="168"/>
      <c r="R23" s="168"/>
      <c r="S23" s="168"/>
      <c r="U23" s="79" t="s">
        <v>539</v>
      </c>
    </row>
    <row r="24" spans="1:21" x14ac:dyDescent="0.25">
      <c r="B24" s="79" t="s">
        <v>343</v>
      </c>
      <c r="C24" s="168"/>
      <c r="D24" s="168"/>
      <c r="E24" s="168"/>
      <c r="F24" s="168"/>
      <c r="G24" s="168"/>
      <c r="H24" s="168"/>
      <c r="I24" s="168"/>
      <c r="J24" s="168"/>
      <c r="K24" s="168"/>
      <c r="L24" s="168"/>
      <c r="M24" s="168"/>
      <c r="N24" s="168"/>
      <c r="O24" s="168"/>
      <c r="P24" s="168"/>
      <c r="Q24" s="168"/>
      <c r="R24" s="168"/>
      <c r="S24" s="168"/>
      <c r="U24" s="79" t="s">
        <v>540</v>
      </c>
    </row>
    <row r="25" spans="1:21" x14ac:dyDescent="0.25">
      <c r="B25" s="79" t="s">
        <v>344</v>
      </c>
      <c r="C25" s="168"/>
      <c r="D25" s="168"/>
      <c r="E25" s="168"/>
      <c r="F25" s="168"/>
      <c r="G25" s="168"/>
      <c r="H25" s="168"/>
      <c r="I25" s="168"/>
      <c r="J25" s="168"/>
      <c r="K25" s="168"/>
      <c r="L25" s="168"/>
      <c r="M25" s="168"/>
      <c r="N25" s="168"/>
      <c r="O25" s="168"/>
      <c r="P25" s="168"/>
      <c r="Q25" s="168"/>
      <c r="R25" s="168"/>
      <c r="S25" s="168"/>
      <c r="U25" s="79" t="s">
        <v>541</v>
      </c>
    </row>
    <row r="26" spans="1:21" x14ac:dyDescent="0.25">
      <c r="B26" s="79" t="s">
        <v>345</v>
      </c>
      <c r="C26" s="168"/>
      <c r="D26" s="168"/>
      <c r="E26" s="168"/>
      <c r="F26" s="168"/>
      <c r="G26" s="168"/>
      <c r="H26" s="168"/>
      <c r="I26" s="168"/>
      <c r="J26" s="168"/>
      <c r="K26" s="168"/>
      <c r="L26" s="168"/>
      <c r="M26" s="168"/>
      <c r="N26" s="168"/>
      <c r="O26" s="168"/>
      <c r="P26" s="168"/>
      <c r="Q26" s="168"/>
      <c r="R26" s="168"/>
      <c r="S26" s="168"/>
      <c r="U26" s="79" t="s">
        <v>542</v>
      </c>
    </row>
    <row r="27" spans="1:21" x14ac:dyDescent="0.25">
      <c r="B27" s="79" t="s">
        <v>346</v>
      </c>
      <c r="C27" s="168"/>
      <c r="D27" s="168"/>
      <c r="E27" s="168"/>
      <c r="F27" s="168"/>
      <c r="G27" s="168"/>
      <c r="H27" s="168"/>
      <c r="I27" s="168"/>
      <c r="J27" s="168"/>
      <c r="K27" s="168"/>
      <c r="L27" s="168"/>
      <c r="M27" s="168"/>
      <c r="N27" s="168"/>
      <c r="O27" s="168"/>
      <c r="P27" s="168"/>
      <c r="Q27" s="168"/>
      <c r="R27" s="168"/>
      <c r="S27" s="168"/>
      <c r="U27" s="79" t="s">
        <v>543</v>
      </c>
    </row>
    <row r="28" spans="1:21" x14ac:dyDescent="0.25">
      <c r="B28" s="79" t="s">
        <v>347</v>
      </c>
      <c r="C28" s="168"/>
      <c r="D28" s="168"/>
      <c r="E28" s="168"/>
      <c r="F28" s="168"/>
      <c r="G28" s="168"/>
      <c r="H28" s="168"/>
      <c r="I28" s="168"/>
      <c r="J28" s="168"/>
      <c r="K28" s="168"/>
      <c r="L28" s="168"/>
      <c r="M28" s="168"/>
      <c r="N28" s="168"/>
      <c r="O28" s="168"/>
      <c r="P28" s="168"/>
      <c r="Q28" s="168"/>
      <c r="R28" s="168"/>
      <c r="S28" s="168"/>
      <c r="U28" s="79" t="s">
        <v>544</v>
      </c>
    </row>
    <row r="29" spans="1:21" x14ac:dyDescent="0.25">
      <c r="B29" s="79" t="s">
        <v>348</v>
      </c>
      <c r="C29" s="168"/>
      <c r="D29" s="168"/>
      <c r="E29" s="168"/>
      <c r="F29" s="168"/>
      <c r="G29" s="168"/>
      <c r="H29" s="168"/>
      <c r="I29" s="168"/>
      <c r="J29" s="168"/>
      <c r="K29" s="168"/>
      <c r="L29" s="168"/>
      <c r="M29" s="168"/>
      <c r="N29" s="168"/>
      <c r="O29" s="168"/>
      <c r="P29" s="168"/>
      <c r="Q29" s="168"/>
      <c r="R29" s="168"/>
      <c r="S29" s="168"/>
      <c r="U29" s="79" t="s">
        <v>545</v>
      </c>
    </row>
    <row r="30" spans="1:21" x14ac:dyDescent="0.25">
      <c r="B30" s="79" t="s">
        <v>349</v>
      </c>
      <c r="C30" s="168"/>
      <c r="D30" s="168"/>
      <c r="E30" s="168"/>
      <c r="F30" s="168"/>
      <c r="G30" s="168"/>
      <c r="H30" s="168"/>
      <c r="I30" s="168"/>
      <c r="J30" s="168"/>
      <c r="K30" s="168"/>
      <c r="L30" s="168"/>
      <c r="M30" s="168"/>
      <c r="N30" s="168"/>
      <c r="O30" s="168"/>
      <c r="P30" s="168"/>
      <c r="Q30" s="168"/>
      <c r="R30" s="168"/>
      <c r="S30" s="168"/>
      <c r="U30" s="79" t="s">
        <v>546</v>
      </c>
    </row>
    <row r="31" spans="1:21" ht="13.5" customHeight="1" x14ac:dyDescent="0.25">
      <c r="C31" s="168"/>
      <c r="D31" s="168"/>
      <c r="E31" s="168"/>
      <c r="F31" s="168"/>
      <c r="G31" s="168"/>
      <c r="H31" s="168"/>
      <c r="I31" s="168"/>
      <c r="J31" s="168"/>
      <c r="K31" s="168"/>
      <c r="L31" s="168"/>
      <c r="M31" s="168"/>
      <c r="N31" s="168"/>
      <c r="O31" s="168"/>
    </row>
    <row r="32" spans="1:21" x14ac:dyDescent="0.25">
      <c r="A32" s="189"/>
      <c r="B32" s="182"/>
      <c r="C32" s="168"/>
      <c r="D32" s="182"/>
      <c r="E32" s="182"/>
      <c r="F32" s="182"/>
      <c r="G32" s="168"/>
      <c r="H32" s="168"/>
      <c r="I32" s="168"/>
      <c r="J32" s="168"/>
      <c r="K32" s="168"/>
      <c r="L32" s="168"/>
      <c r="M32" s="168"/>
      <c r="N32" s="168"/>
      <c r="O32" s="168"/>
    </row>
    <row r="33" spans="1:21" x14ac:dyDescent="0.25">
      <c r="C33" s="168"/>
      <c r="D33" s="168"/>
      <c r="E33" s="168"/>
      <c r="F33" s="168"/>
      <c r="G33" s="168"/>
      <c r="H33" s="168"/>
      <c r="I33" s="168"/>
      <c r="J33" s="168"/>
      <c r="K33" s="168"/>
      <c r="L33" s="168"/>
      <c r="M33" s="168"/>
      <c r="N33" s="168"/>
      <c r="O33" s="168"/>
    </row>
    <row r="34" spans="1:21" s="187" customFormat="1" ht="27" customHeight="1" thickBot="1" x14ac:dyDescent="0.3">
      <c r="A34" s="247" t="s">
        <v>714</v>
      </c>
      <c r="B34" s="247"/>
      <c r="C34" s="247"/>
      <c r="D34" s="247"/>
      <c r="E34" s="247"/>
      <c r="F34" s="247"/>
      <c r="G34" s="247"/>
      <c r="H34" s="247"/>
      <c r="I34" s="247"/>
      <c r="J34" s="247"/>
      <c r="K34" s="247"/>
      <c r="L34" s="247"/>
      <c r="M34" s="247"/>
      <c r="N34" s="247"/>
      <c r="O34" s="247"/>
      <c r="P34" s="247"/>
      <c r="Q34" s="247"/>
      <c r="R34" s="247"/>
      <c r="S34" s="247"/>
      <c r="T34" s="247"/>
      <c r="U34" s="247"/>
    </row>
    <row r="35" spans="1:21" s="170" customFormat="1" ht="11.25" customHeight="1" thickBot="1" x14ac:dyDescent="0.3">
      <c r="A35" s="204" t="s">
        <v>162</v>
      </c>
      <c r="B35" s="204" t="s">
        <v>163</v>
      </c>
      <c r="C35" s="244" t="s">
        <v>712</v>
      </c>
      <c r="D35" s="245"/>
      <c r="E35" s="245"/>
      <c r="F35" s="245"/>
      <c r="G35" s="245"/>
      <c r="H35" s="245"/>
      <c r="I35" s="245"/>
      <c r="J35" s="245"/>
      <c r="K35" s="245"/>
      <c r="L35" s="245"/>
      <c r="M35" s="245"/>
      <c r="N35" s="245"/>
      <c r="O35" s="245"/>
      <c r="P35" s="245"/>
      <c r="Q35" s="245"/>
      <c r="R35" s="245"/>
      <c r="S35" s="246"/>
      <c r="T35" s="204" t="s">
        <v>532</v>
      </c>
      <c r="U35" s="204" t="s">
        <v>519</v>
      </c>
    </row>
    <row r="36" spans="1:21" ht="20.25" customHeight="1" thickBot="1" x14ac:dyDescent="0.3">
      <c r="A36" s="205"/>
      <c r="B36" s="205"/>
      <c r="C36" s="188">
        <v>18</v>
      </c>
      <c r="D36" s="188">
        <v>19</v>
      </c>
      <c r="E36" s="188">
        <v>20</v>
      </c>
      <c r="F36" s="188">
        <v>21</v>
      </c>
      <c r="G36" s="188">
        <v>22</v>
      </c>
      <c r="H36" s="188">
        <v>23</v>
      </c>
      <c r="I36" s="188">
        <v>24</v>
      </c>
      <c r="J36" s="188">
        <v>25</v>
      </c>
      <c r="K36" s="188">
        <v>26</v>
      </c>
      <c r="L36" s="188">
        <v>27</v>
      </c>
      <c r="M36" s="188">
        <v>28</v>
      </c>
      <c r="N36" s="188">
        <v>29</v>
      </c>
      <c r="O36" s="188">
        <v>30</v>
      </c>
      <c r="P36" s="188">
        <v>31</v>
      </c>
      <c r="Q36" s="188">
        <v>32</v>
      </c>
      <c r="R36" s="188">
        <v>33</v>
      </c>
      <c r="S36" s="188">
        <v>34</v>
      </c>
      <c r="T36" s="205"/>
      <c r="U36" s="205"/>
    </row>
    <row r="37" spans="1:21" x14ac:dyDescent="0.25">
      <c r="A37" s="166">
        <v>2025</v>
      </c>
      <c r="B37" s="79" t="s">
        <v>338</v>
      </c>
      <c r="C37" s="168">
        <v>12.739126000000001</v>
      </c>
      <c r="D37" s="168">
        <v>45.793126999999991</v>
      </c>
      <c r="E37" s="168">
        <v>59.265068999999997</v>
      </c>
      <c r="F37" s="168">
        <v>32.99753900000001</v>
      </c>
      <c r="G37" s="168">
        <v>103.73880700000001</v>
      </c>
      <c r="H37" s="168">
        <v>21.902934999999999</v>
      </c>
      <c r="I37" s="168">
        <v>87.041563999999994</v>
      </c>
      <c r="J37" s="168">
        <v>26.464718999999988</v>
      </c>
      <c r="K37" s="168">
        <v>55.385799000000006</v>
      </c>
      <c r="L37" s="168">
        <v>429.42503099999999</v>
      </c>
      <c r="M37" s="168">
        <v>11.849968999999998</v>
      </c>
      <c r="N37" s="168">
        <v>107.153029</v>
      </c>
      <c r="O37" s="168">
        <v>823.01143500000001</v>
      </c>
      <c r="P37" s="168">
        <v>23.452882000000002</v>
      </c>
      <c r="Q37" s="168">
        <v>19.682979</v>
      </c>
      <c r="R37" s="168">
        <v>26.181508999999998</v>
      </c>
      <c r="S37" s="168">
        <v>15.261462000000002</v>
      </c>
      <c r="T37" s="166">
        <v>2025</v>
      </c>
      <c r="U37" s="79" t="s">
        <v>535</v>
      </c>
    </row>
    <row r="38" spans="1:21" x14ac:dyDescent="0.25">
      <c r="B38" s="79" t="s">
        <v>339</v>
      </c>
      <c r="C38" s="168">
        <v>16.185110000000002</v>
      </c>
      <c r="D38" s="168">
        <v>42.740026000000015</v>
      </c>
      <c r="E38" s="168">
        <v>56.007802999999988</v>
      </c>
      <c r="F38" s="168">
        <v>32.027187999999995</v>
      </c>
      <c r="G38" s="168">
        <v>105.97298400000003</v>
      </c>
      <c r="H38" s="168">
        <v>16.993080000000003</v>
      </c>
      <c r="I38" s="168">
        <v>80.726379000000009</v>
      </c>
      <c r="J38" s="168">
        <v>28.558869999999999</v>
      </c>
      <c r="K38" s="168">
        <v>60.546391</v>
      </c>
      <c r="L38" s="168">
        <v>425.13926599999996</v>
      </c>
      <c r="M38" s="168">
        <v>21.076252</v>
      </c>
      <c r="N38" s="168">
        <v>105.434653</v>
      </c>
      <c r="O38" s="168">
        <v>797.70116499999995</v>
      </c>
      <c r="P38" s="168">
        <v>21.417206</v>
      </c>
      <c r="Q38" s="168">
        <v>20.732472999999999</v>
      </c>
      <c r="R38" s="168">
        <v>26.285890000000006</v>
      </c>
      <c r="S38" s="168">
        <v>14.490172000000005</v>
      </c>
      <c r="U38" s="79" t="s">
        <v>536</v>
      </c>
    </row>
    <row r="39" spans="1:21" x14ac:dyDescent="0.25">
      <c r="B39" s="79" t="s">
        <v>340</v>
      </c>
      <c r="C39" s="168">
        <v>15.475943999999998</v>
      </c>
      <c r="D39" s="168">
        <v>46.728581999999989</v>
      </c>
      <c r="E39" s="168">
        <v>62.411084000000002</v>
      </c>
      <c r="F39" s="168">
        <v>36.649383</v>
      </c>
      <c r="G39" s="168">
        <v>107.41713300000001</v>
      </c>
      <c r="H39" s="168">
        <v>18.093457000000001</v>
      </c>
      <c r="I39" s="168">
        <v>86.602806000000001</v>
      </c>
      <c r="J39" s="168">
        <v>28.699511999999991</v>
      </c>
      <c r="K39" s="168">
        <v>50.862549999999999</v>
      </c>
      <c r="L39" s="168">
        <v>350.06897700000002</v>
      </c>
      <c r="M39" s="168">
        <v>10.738771000000003</v>
      </c>
      <c r="N39" s="168">
        <v>28.160347999999995</v>
      </c>
      <c r="O39" s="168">
        <v>402.55148999999983</v>
      </c>
      <c r="P39" s="168">
        <v>16.610976000000001</v>
      </c>
      <c r="Q39" s="168">
        <v>21.230140999999996</v>
      </c>
      <c r="R39" s="168">
        <v>30.522930999999982</v>
      </c>
      <c r="S39" s="168">
        <v>14.533990000000003</v>
      </c>
      <c r="U39" s="79" t="s">
        <v>537</v>
      </c>
    </row>
    <row r="40" spans="1:21" x14ac:dyDescent="0.25">
      <c r="B40" s="79" t="s">
        <v>341</v>
      </c>
      <c r="C40" s="168">
        <v>15.787980999999998</v>
      </c>
      <c r="D40" s="168">
        <v>45.260856999999994</v>
      </c>
      <c r="E40" s="168">
        <v>53.927373000000003</v>
      </c>
      <c r="F40" s="168">
        <v>34.824468999999993</v>
      </c>
      <c r="G40" s="168">
        <v>112.06011000000007</v>
      </c>
      <c r="H40" s="168">
        <v>21.005133999999998</v>
      </c>
      <c r="I40" s="168">
        <v>88.796665999999988</v>
      </c>
      <c r="J40" s="168">
        <v>28.47890499999999</v>
      </c>
      <c r="K40" s="168">
        <v>56.758131999999996</v>
      </c>
      <c r="L40" s="168">
        <v>425.96983699999998</v>
      </c>
      <c r="M40" s="168">
        <v>10.542660999999999</v>
      </c>
      <c r="N40" s="168">
        <v>67.232472999999999</v>
      </c>
      <c r="O40" s="168">
        <v>213.44210200000006</v>
      </c>
      <c r="P40" s="168">
        <v>12.919943999999999</v>
      </c>
      <c r="Q40" s="168">
        <v>20.274805000000001</v>
      </c>
      <c r="R40" s="168">
        <v>27.984846000000001</v>
      </c>
      <c r="S40" s="168">
        <v>12.567506000000002</v>
      </c>
      <c r="U40" s="79" t="s">
        <v>538</v>
      </c>
    </row>
    <row r="41" spans="1:21" x14ac:dyDescent="0.25">
      <c r="B41" s="79" t="s">
        <v>342</v>
      </c>
      <c r="C41" s="168">
        <v>15.20215</v>
      </c>
      <c r="D41" s="168">
        <v>45.960913000000005</v>
      </c>
      <c r="E41" s="168">
        <v>59.002881999999993</v>
      </c>
      <c r="F41" s="168">
        <v>38.597811000000007</v>
      </c>
      <c r="G41" s="168">
        <v>124.30082700000006</v>
      </c>
      <c r="H41" s="168">
        <v>18.205784999999999</v>
      </c>
      <c r="I41" s="168">
        <v>95.335572000000013</v>
      </c>
      <c r="J41" s="168">
        <v>32.273043999999999</v>
      </c>
      <c r="K41" s="168">
        <v>45.551096999999999</v>
      </c>
      <c r="L41" s="168">
        <v>324.37402600000007</v>
      </c>
      <c r="M41" s="168">
        <v>13.052733</v>
      </c>
      <c r="N41" s="168">
        <v>73.322150000000008</v>
      </c>
      <c r="O41" s="168">
        <v>249.79307900000003</v>
      </c>
      <c r="P41" s="168">
        <v>17.470327000000001</v>
      </c>
      <c r="Q41" s="168">
        <v>20.230922</v>
      </c>
      <c r="R41" s="168">
        <v>34.37480699999999</v>
      </c>
      <c r="S41" s="168">
        <v>15.476489000000004</v>
      </c>
      <c r="U41" s="79" t="s">
        <v>539</v>
      </c>
    </row>
    <row r="42" spans="1:21" x14ac:dyDescent="0.25">
      <c r="B42" s="79" t="s">
        <v>343</v>
      </c>
      <c r="C42" s="168">
        <v>12.919717000000002</v>
      </c>
      <c r="D42" s="168">
        <v>44.000435000000003</v>
      </c>
      <c r="E42" s="168">
        <v>50.252006000000009</v>
      </c>
      <c r="F42" s="168">
        <v>36.535639999999994</v>
      </c>
      <c r="G42" s="168">
        <v>115.85833699999993</v>
      </c>
      <c r="H42" s="168">
        <v>16.961881999999996</v>
      </c>
      <c r="I42" s="168">
        <v>115.825013</v>
      </c>
      <c r="J42" s="168">
        <v>29.864723000000001</v>
      </c>
      <c r="K42" s="168">
        <v>74.962788000000003</v>
      </c>
      <c r="L42" s="168">
        <v>364.17080599999991</v>
      </c>
      <c r="M42" s="168">
        <v>13.256793999999999</v>
      </c>
      <c r="N42" s="168">
        <v>113.82280299999999</v>
      </c>
      <c r="O42" s="168">
        <v>143.82730699999996</v>
      </c>
      <c r="P42" s="168">
        <v>17.077178</v>
      </c>
      <c r="Q42" s="168">
        <v>19.640045999999998</v>
      </c>
      <c r="R42" s="168">
        <v>29.112335000000009</v>
      </c>
      <c r="S42" s="168">
        <v>13.484286999999998</v>
      </c>
      <c r="U42" s="79" t="s">
        <v>540</v>
      </c>
    </row>
    <row r="43" spans="1:21" x14ac:dyDescent="0.25">
      <c r="B43" s="79" t="s">
        <v>344</v>
      </c>
      <c r="C43" s="168">
        <v>12.887313999999998</v>
      </c>
      <c r="D43" s="168">
        <v>55.037852999999998</v>
      </c>
      <c r="E43" s="168">
        <v>53.660382999999996</v>
      </c>
      <c r="F43" s="168">
        <v>37.602423999999992</v>
      </c>
      <c r="G43" s="168">
        <v>128.69656300000005</v>
      </c>
      <c r="H43" s="168">
        <v>19.892621999999999</v>
      </c>
      <c r="I43" s="168">
        <v>99.342477000000002</v>
      </c>
      <c r="J43" s="168">
        <v>36.801185999999987</v>
      </c>
      <c r="K43" s="168">
        <v>61.809254000000003</v>
      </c>
      <c r="L43" s="168">
        <v>379.27626999999995</v>
      </c>
      <c r="M43" s="168">
        <v>15.564417000000001</v>
      </c>
      <c r="N43" s="168">
        <v>59.639216000000005</v>
      </c>
      <c r="O43" s="168">
        <v>193.40219300000001</v>
      </c>
      <c r="P43" s="168">
        <v>21.68947</v>
      </c>
      <c r="Q43" s="168">
        <v>22.927580000000003</v>
      </c>
      <c r="R43" s="168">
        <v>32.080751999999983</v>
      </c>
      <c r="S43" s="168">
        <v>15.264765999999998</v>
      </c>
      <c r="U43" s="79" t="s">
        <v>541</v>
      </c>
    </row>
    <row r="44" spans="1:21" x14ac:dyDescent="0.25">
      <c r="B44" s="79" t="s">
        <v>345</v>
      </c>
      <c r="C44" s="168">
        <v>11.273106</v>
      </c>
      <c r="D44" s="168">
        <v>46.316467000000003</v>
      </c>
      <c r="E44" s="168">
        <v>44.071033999999997</v>
      </c>
      <c r="F44" s="168">
        <v>29.047049000000001</v>
      </c>
      <c r="G44" s="168">
        <v>98.139982999999944</v>
      </c>
      <c r="H44" s="168">
        <v>15.601275999999999</v>
      </c>
      <c r="I44" s="168">
        <v>98.577908000000022</v>
      </c>
      <c r="J44" s="168">
        <v>22.252832000000005</v>
      </c>
      <c r="K44" s="168">
        <v>46.193638</v>
      </c>
      <c r="L44" s="168">
        <v>344.90419800000001</v>
      </c>
      <c r="M44" s="168">
        <v>11.536799</v>
      </c>
      <c r="N44" s="168">
        <v>11.233028999999998</v>
      </c>
      <c r="O44" s="168">
        <v>382.5949700000001</v>
      </c>
      <c r="P44" s="168">
        <v>13.438750000000001</v>
      </c>
      <c r="Q44" s="168">
        <v>15.385743000000002</v>
      </c>
      <c r="R44" s="168">
        <v>25.163218000000001</v>
      </c>
      <c r="S44" s="168">
        <v>10.788484000000002</v>
      </c>
      <c r="U44" s="79" t="s">
        <v>542</v>
      </c>
    </row>
    <row r="45" spans="1:21" x14ac:dyDescent="0.25">
      <c r="B45" s="79" t="s">
        <v>346</v>
      </c>
      <c r="C45" s="168">
        <v>15.722268</v>
      </c>
      <c r="D45" s="168">
        <v>53.809016999999997</v>
      </c>
      <c r="E45" s="168">
        <v>54.42416200000001</v>
      </c>
      <c r="F45" s="168">
        <v>32.682279000000001</v>
      </c>
      <c r="G45" s="168">
        <v>124.25840900000006</v>
      </c>
      <c r="H45" s="168">
        <v>17.399204000000001</v>
      </c>
      <c r="I45" s="168">
        <v>88.659388000000007</v>
      </c>
      <c r="J45" s="168">
        <v>27.789672000000003</v>
      </c>
      <c r="K45" s="168">
        <v>69.899081999999993</v>
      </c>
      <c r="L45" s="168">
        <v>361.67224999999996</v>
      </c>
      <c r="M45" s="168">
        <v>13.687927999999999</v>
      </c>
      <c r="N45" s="168">
        <v>87.308150999999995</v>
      </c>
      <c r="O45" s="168">
        <v>765.48157700000002</v>
      </c>
      <c r="P45" s="168">
        <v>16.555852999999999</v>
      </c>
      <c r="Q45" s="168">
        <v>20.81963</v>
      </c>
      <c r="R45" s="168">
        <v>29.943923999999988</v>
      </c>
      <c r="S45" s="168">
        <v>15.438928999999998</v>
      </c>
      <c r="U45" s="79" t="s">
        <v>543</v>
      </c>
    </row>
    <row r="46" spans="1:21" x14ac:dyDescent="0.25">
      <c r="B46" s="79" t="s">
        <v>347</v>
      </c>
      <c r="C46" s="168">
        <v>19.859197999999999</v>
      </c>
      <c r="D46" s="168">
        <v>57.060220999999984</v>
      </c>
      <c r="E46" s="168">
        <v>60.091508000000019</v>
      </c>
      <c r="F46" s="168">
        <v>37.298648000000007</v>
      </c>
      <c r="G46" s="168">
        <v>145.44461200000001</v>
      </c>
      <c r="H46" s="168">
        <v>21.030106</v>
      </c>
      <c r="I46" s="168">
        <v>94.716066000000012</v>
      </c>
      <c r="J46" s="168">
        <v>30.679864999999992</v>
      </c>
      <c r="K46" s="168">
        <v>64.004726000000005</v>
      </c>
      <c r="L46" s="168">
        <v>229.22124900000006</v>
      </c>
      <c r="M46" s="168">
        <v>13.482785999999997</v>
      </c>
      <c r="N46" s="168">
        <v>50.650787999999999</v>
      </c>
      <c r="O46" s="168">
        <v>185.88710900000001</v>
      </c>
      <c r="P46" s="168">
        <v>15.280884999999998</v>
      </c>
      <c r="Q46" s="168">
        <v>20.837166</v>
      </c>
      <c r="R46" s="168">
        <v>34.921873999999995</v>
      </c>
      <c r="S46" s="168">
        <v>16.990635999999999</v>
      </c>
      <c r="U46" s="79" t="s">
        <v>544</v>
      </c>
    </row>
    <row r="47" spans="1:21" x14ac:dyDescent="0.25">
      <c r="B47" s="79" t="s">
        <v>348</v>
      </c>
      <c r="C47" s="168">
        <v>16.716681999999999</v>
      </c>
      <c r="D47" s="168">
        <v>52.443961999999999</v>
      </c>
      <c r="E47" s="168">
        <v>61.449671000000009</v>
      </c>
      <c r="F47" s="168">
        <v>33.732278999999998</v>
      </c>
      <c r="G47" s="168">
        <v>118.362229</v>
      </c>
      <c r="H47" s="168">
        <v>16.796877000000002</v>
      </c>
      <c r="I47" s="168">
        <v>106.14758400000001</v>
      </c>
      <c r="J47" s="168">
        <v>26.312463000000001</v>
      </c>
      <c r="K47" s="168">
        <v>54.249233000000004</v>
      </c>
      <c r="L47" s="168">
        <v>143.658456</v>
      </c>
      <c r="M47" s="168">
        <v>15.839949000000001</v>
      </c>
      <c r="N47" s="168">
        <v>35.050367999999999</v>
      </c>
      <c r="O47" s="168">
        <v>485.42344900000001</v>
      </c>
      <c r="P47" s="168">
        <v>14.019734</v>
      </c>
      <c r="Q47" s="168">
        <v>18.490940999999999</v>
      </c>
      <c r="R47" s="168">
        <v>31.672497999999994</v>
      </c>
      <c r="S47" s="168">
        <v>14.271342000000004</v>
      </c>
      <c r="U47" s="79" t="s">
        <v>545</v>
      </c>
    </row>
    <row r="48" spans="1:21" x14ac:dyDescent="0.25">
      <c r="B48" s="79" t="s">
        <v>349</v>
      </c>
      <c r="C48" s="168">
        <v>12.182580999999999</v>
      </c>
      <c r="D48" s="168">
        <v>54.324537000000014</v>
      </c>
      <c r="E48" s="168">
        <v>47.166795999999991</v>
      </c>
      <c r="F48" s="168">
        <v>28.952085</v>
      </c>
      <c r="G48" s="168">
        <v>95.835432999999995</v>
      </c>
      <c r="H48" s="168">
        <v>17.620163000000002</v>
      </c>
      <c r="I48" s="168">
        <v>84.399955000000006</v>
      </c>
      <c r="J48" s="168">
        <v>21.644469999999998</v>
      </c>
      <c r="K48" s="168">
        <v>83.997855999999999</v>
      </c>
      <c r="L48" s="168">
        <v>272.52229899999998</v>
      </c>
      <c r="M48" s="168">
        <v>9.4352599999999995</v>
      </c>
      <c r="N48" s="168">
        <v>48.398667000000003</v>
      </c>
      <c r="O48" s="168">
        <v>172.60120799999993</v>
      </c>
      <c r="P48" s="168">
        <v>17.003958000000001</v>
      </c>
      <c r="Q48" s="168">
        <v>13.359891000000001</v>
      </c>
      <c r="R48" s="168">
        <v>29.037982</v>
      </c>
      <c r="S48" s="168">
        <v>11.138496999999997</v>
      </c>
      <c r="U48" s="79" t="s">
        <v>546</v>
      </c>
    </row>
    <row r="49" spans="1:21" x14ac:dyDescent="0.25">
      <c r="C49" s="168"/>
      <c r="D49" s="168"/>
      <c r="E49" s="168"/>
      <c r="F49" s="168"/>
      <c r="G49" s="168"/>
      <c r="H49" s="168"/>
      <c r="I49" s="168"/>
      <c r="J49" s="168"/>
      <c r="K49" s="168"/>
      <c r="L49" s="168"/>
      <c r="M49" s="168"/>
      <c r="N49" s="168"/>
      <c r="O49" s="168"/>
      <c r="P49" s="169"/>
      <c r="Q49" s="169"/>
      <c r="R49" s="169"/>
      <c r="S49" s="169"/>
    </row>
    <row r="50" spans="1:21" x14ac:dyDescent="0.25">
      <c r="A50" s="166">
        <v>2026</v>
      </c>
      <c r="B50" s="79" t="s">
        <v>338</v>
      </c>
      <c r="C50" s="168">
        <v>13.614330000000002</v>
      </c>
      <c r="D50" s="168">
        <v>45.801271</v>
      </c>
      <c r="E50" s="168">
        <v>51.489287999999988</v>
      </c>
      <c r="F50" s="168">
        <v>37.006214</v>
      </c>
      <c r="G50" s="168">
        <v>92.294245999999944</v>
      </c>
      <c r="H50" s="168">
        <v>24.624474999999997</v>
      </c>
      <c r="I50" s="168">
        <v>61.453511000000013</v>
      </c>
      <c r="J50" s="168">
        <v>22.732232000000003</v>
      </c>
      <c r="K50" s="168">
        <v>81.096676000000002</v>
      </c>
      <c r="L50" s="168">
        <v>335.54386799999997</v>
      </c>
      <c r="M50" s="168">
        <v>11.526848000000001</v>
      </c>
      <c r="N50" s="168">
        <v>41.165080000000003</v>
      </c>
      <c r="O50" s="168">
        <v>219.16444500000006</v>
      </c>
      <c r="P50" s="168">
        <v>17.741965</v>
      </c>
      <c r="Q50" s="168">
        <v>19.064698000000007</v>
      </c>
      <c r="R50" s="168">
        <v>25.463798999999991</v>
      </c>
      <c r="S50" s="168">
        <v>11.176863000000003</v>
      </c>
      <c r="T50" s="166">
        <v>2026</v>
      </c>
      <c r="U50" s="79" t="s">
        <v>535</v>
      </c>
    </row>
    <row r="51" spans="1:21" x14ac:dyDescent="0.25">
      <c r="B51" s="79" t="s">
        <v>339</v>
      </c>
      <c r="C51" s="168">
        <v>14.439525999999999</v>
      </c>
      <c r="D51" s="168">
        <v>45.066672000000004</v>
      </c>
      <c r="E51" s="168">
        <v>54.528470999999989</v>
      </c>
      <c r="F51" s="168">
        <v>35.372928999999999</v>
      </c>
      <c r="G51" s="168">
        <v>95.903009999999981</v>
      </c>
      <c r="H51" s="168">
        <v>19.359724999999997</v>
      </c>
      <c r="I51" s="168">
        <v>74.240437</v>
      </c>
      <c r="J51" s="168">
        <v>24.940820000000009</v>
      </c>
      <c r="K51" s="168">
        <v>64.890737000000001</v>
      </c>
      <c r="L51" s="168">
        <v>235.72875700000003</v>
      </c>
      <c r="M51" s="168">
        <v>11.582599</v>
      </c>
      <c r="N51" s="168">
        <v>89.247538000000006</v>
      </c>
      <c r="O51" s="168">
        <v>160.60472600000003</v>
      </c>
      <c r="P51" s="168">
        <v>14.810026000000001</v>
      </c>
      <c r="Q51" s="168">
        <v>17.717696</v>
      </c>
      <c r="R51" s="168">
        <v>27.227626999999995</v>
      </c>
      <c r="S51" s="168">
        <v>12.234017999999997</v>
      </c>
      <c r="U51" s="79" t="s">
        <v>536</v>
      </c>
    </row>
    <row r="52" spans="1:21" x14ac:dyDescent="0.25">
      <c r="B52" s="79" t="s">
        <v>340</v>
      </c>
      <c r="C52" s="168"/>
      <c r="D52" s="168"/>
      <c r="E52" s="168"/>
      <c r="F52" s="168"/>
      <c r="G52" s="168"/>
      <c r="H52" s="168"/>
      <c r="I52" s="168"/>
      <c r="J52" s="168"/>
      <c r="K52" s="168"/>
      <c r="L52" s="168"/>
      <c r="M52" s="168"/>
      <c r="N52" s="168"/>
      <c r="O52" s="168"/>
      <c r="P52" s="168"/>
      <c r="Q52" s="168"/>
      <c r="R52" s="168"/>
      <c r="S52" s="168"/>
      <c r="U52" s="79" t="s">
        <v>537</v>
      </c>
    </row>
    <row r="53" spans="1:21" x14ac:dyDescent="0.25">
      <c r="B53" s="79" t="s">
        <v>341</v>
      </c>
      <c r="C53" s="168"/>
      <c r="D53" s="168"/>
      <c r="E53" s="168"/>
      <c r="F53" s="168"/>
      <c r="G53" s="168"/>
      <c r="H53" s="168"/>
      <c r="I53" s="168"/>
      <c r="J53" s="168"/>
      <c r="K53" s="168"/>
      <c r="L53" s="168"/>
      <c r="M53" s="168"/>
      <c r="N53" s="168"/>
      <c r="O53" s="168"/>
      <c r="P53" s="168"/>
      <c r="Q53" s="168"/>
      <c r="R53" s="168"/>
      <c r="S53" s="168"/>
      <c r="U53" s="79" t="s">
        <v>538</v>
      </c>
    </row>
    <row r="54" spans="1:21" x14ac:dyDescent="0.25">
      <c r="B54" s="79" t="s">
        <v>342</v>
      </c>
      <c r="C54" s="168"/>
      <c r="D54" s="168"/>
      <c r="E54" s="168"/>
      <c r="F54" s="168"/>
      <c r="G54" s="168"/>
      <c r="H54" s="168"/>
      <c r="I54" s="168"/>
      <c r="J54" s="168"/>
      <c r="K54" s="168"/>
      <c r="L54" s="168"/>
      <c r="M54" s="168"/>
      <c r="N54" s="168"/>
      <c r="O54" s="168"/>
      <c r="P54" s="168"/>
      <c r="Q54" s="168"/>
      <c r="R54" s="168"/>
      <c r="S54" s="168"/>
      <c r="U54" s="79" t="s">
        <v>539</v>
      </c>
    </row>
    <row r="55" spans="1:21" x14ac:dyDescent="0.25">
      <c r="B55" s="79" t="s">
        <v>343</v>
      </c>
      <c r="C55" s="168"/>
      <c r="D55" s="168"/>
      <c r="E55" s="168"/>
      <c r="F55" s="168"/>
      <c r="G55" s="168"/>
      <c r="H55" s="168"/>
      <c r="I55" s="168"/>
      <c r="J55" s="168"/>
      <c r="K55" s="168"/>
      <c r="L55" s="168"/>
      <c r="M55" s="168"/>
      <c r="N55" s="168"/>
      <c r="O55" s="168"/>
      <c r="P55" s="168"/>
      <c r="Q55" s="168"/>
      <c r="R55" s="168"/>
      <c r="S55" s="168"/>
      <c r="U55" s="79" t="s">
        <v>540</v>
      </c>
    </row>
    <row r="56" spans="1:21" x14ac:dyDescent="0.25">
      <c r="B56" s="79" t="s">
        <v>344</v>
      </c>
      <c r="C56" s="168"/>
      <c r="D56" s="168"/>
      <c r="E56" s="168"/>
      <c r="F56" s="168"/>
      <c r="G56" s="168"/>
      <c r="H56" s="168"/>
      <c r="I56" s="168"/>
      <c r="J56" s="168"/>
      <c r="K56" s="168"/>
      <c r="L56" s="168"/>
      <c r="M56" s="168"/>
      <c r="N56" s="168"/>
      <c r="O56" s="168"/>
      <c r="P56" s="168"/>
      <c r="Q56" s="168"/>
      <c r="R56" s="168"/>
      <c r="S56" s="168"/>
      <c r="U56" s="79" t="s">
        <v>541</v>
      </c>
    </row>
    <row r="57" spans="1:21" x14ac:dyDescent="0.25">
      <c r="B57" s="79" t="s">
        <v>345</v>
      </c>
      <c r="C57" s="168"/>
      <c r="D57" s="168"/>
      <c r="E57" s="168"/>
      <c r="F57" s="168"/>
      <c r="G57" s="168"/>
      <c r="H57" s="168"/>
      <c r="I57" s="168"/>
      <c r="J57" s="168"/>
      <c r="K57" s="168"/>
      <c r="L57" s="168"/>
      <c r="M57" s="168"/>
      <c r="N57" s="168"/>
      <c r="O57" s="168"/>
      <c r="P57" s="168"/>
      <c r="Q57" s="168"/>
      <c r="R57" s="168"/>
      <c r="S57" s="168"/>
      <c r="U57" s="79" t="s">
        <v>542</v>
      </c>
    </row>
    <row r="58" spans="1:21" x14ac:dyDescent="0.25">
      <c r="B58" s="79" t="s">
        <v>346</v>
      </c>
      <c r="C58" s="168"/>
      <c r="D58" s="168"/>
      <c r="E58" s="168"/>
      <c r="F58" s="168"/>
      <c r="G58" s="168"/>
      <c r="H58" s="168"/>
      <c r="I58" s="168"/>
      <c r="J58" s="168"/>
      <c r="K58" s="168"/>
      <c r="L58" s="168"/>
      <c r="M58" s="168"/>
      <c r="N58" s="168"/>
      <c r="O58" s="168"/>
      <c r="P58" s="168"/>
      <c r="Q58" s="168"/>
      <c r="R58" s="168"/>
      <c r="S58" s="168"/>
      <c r="U58" s="79" t="s">
        <v>543</v>
      </c>
    </row>
    <row r="59" spans="1:21" x14ac:dyDescent="0.25">
      <c r="B59" s="79" t="s">
        <v>347</v>
      </c>
      <c r="C59" s="168"/>
      <c r="D59" s="168"/>
      <c r="E59" s="168"/>
      <c r="F59" s="168"/>
      <c r="G59" s="168"/>
      <c r="H59" s="168"/>
      <c r="I59" s="168"/>
      <c r="J59" s="168"/>
      <c r="K59" s="168"/>
      <c r="L59" s="168"/>
      <c r="M59" s="168"/>
      <c r="N59" s="168"/>
      <c r="O59" s="168"/>
      <c r="P59" s="168"/>
      <c r="Q59" s="168"/>
      <c r="R59" s="168"/>
      <c r="S59" s="168"/>
      <c r="U59" s="79" t="s">
        <v>544</v>
      </c>
    </row>
    <row r="60" spans="1:21" x14ac:dyDescent="0.25">
      <c r="B60" s="79" t="s">
        <v>348</v>
      </c>
      <c r="C60" s="168"/>
      <c r="D60" s="168"/>
      <c r="E60" s="168"/>
      <c r="F60" s="168"/>
      <c r="G60" s="168"/>
      <c r="H60" s="168"/>
      <c r="I60" s="168"/>
      <c r="J60" s="168"/>
      <c r="K60" s="168"/>
      <c r="L60" s="168"/>
      <c r="M60" s="168"/>
      <c r="N60" s="168"/>
      <c r="O60" s="168"/>
      <c r="P60" s="168"/>
      <c r="Q60" s="168"/>
      <c r="R60" s="168"/>
      <c r="S60" s="168"/>
      <c r="U60" s="79" t="s">
        <v>545</v>
      </c>
    </row>
    <row r="61" spans="1:21" x14ac:dyDescent="0.25">
      <c r="B61" s="79" t="s">
        <v>349</v>
      </c>
      <c r="C61" s="168"/>
      <c r="D61" s="168"/>
      <c r="E61" s="168"/>
      <c r="F61" s="168"/>
      <c r="G61" s="168"/>
      <c r="H61" s="168"/>
      <c r="I61" s="168"/>
      <c r="J61" s="168"/>
      <c r="K61" s="168"/>
      <c r="L61" s="168"/>
      <c r="M61" s="168"/>
      <c r="N61" s="168"/>
      <c r="O61" s="168"/>
      <c r="P61" s="168"/>
      <c r="Q61" s="168"/>
      <c r="R61" s="168"/>
      <c r="S61" s="168"/>
      <c r="U61" s="79" t="s">
        <v>546</v>
      </c>
    </row>
    <row r="62" spans="1:21" x14ac:dyDescent="0.25">
      <c r="C62" s="168"/>
      <c r="D62" s="168"/>
      <c r="E62" s="168"/>
      <c r="F62" s="168"/>
      <c r="G62" s="168"/>
      <c r="H62" s="168"/>
      <c r="I62" s="168"/>
      <c r="J62" s="168"/>
      <c r="K62" s="168"/>
      <c r="L62" s="168"/>
      <c r="M62" s="168"/>
      <c r="N62" s="168"/>
      <c r="O62" s="168"/>
      <c r="P62" s="168"/>
      <c r="Q62" s="168"/>
      <c r="R62" s="168"/>
      <c r="S62" s="168"/>
    </row>
    <row r="63" spans="1:21" x14ac:dyDescent="0.25">
      <c r="C63" s="168"/>
      <c r="D63" s="168"/>
      <c r="E63" s="168"/>
      <c r="F63" s="168"/>
      <c r="G63" s="168"/>
      <c r="H63" s="168"/>
      <c r="I63" s="168"/>
      <c r="J63" s="168"/>
      <c r="K63" s="168"/>
      <c r="L63" s="168"/>
      <c r="M63" s="168"/>
      <c r="N63" s="168"/>
      <c r="O63" s="168"/>
    </row>
    <row r="64" spans="1:21" x14ac:dyDescent="0.25">
      <c r="C64" s="168"/>
      <c r="D64" s="168"/>
      <c r="E64" s="168"/>
      <c r="F64" s="168"/>
      <c r="G64" s="168"/>
      <c r="H64" s="168"/>
      <c r="I64" s="168"/>
      <c r="J64" s="168"/>
      <c r="K64" s="168"/>
      <c r="L64" s="168"/>
      <c r="M64" s="168"/>
      <c r="N64" s="168"/>
      <c r="O64" s="168"/>
    </row>
    <row r="65" spans="1:21" s="187" customFormat="1" ht="27" customHeight="1" thickBot="1" x14ac:dyDescent="0.3">
      <c r="A65" s="247" t="s">
        <v>714</v>
      </c>
      <c r="B65" s="247"/>
      <c r="C65" s="247"/>
      <c r="D65" s="247"/>
      <c r="E65" s="247"/>
      <c r="F65" s="247"/>
      <c r="G65" s="247"/>
      <c r="H65" s="247"/>
      <c r="I65" s="247"/>
      <c r="J65" s="247"/>
      <c r="K65" s="247"/>
      <c r="L65" s="247"/>
      <c r="M65" s="247"/>
      <c r="N65" s="247"/>
      <c r="O65" s="247"/>
      <c r="P65" s="247"/>
      <c r="Q65" s="247"/>
      <c r="R65" s="247"/>
      <c r="S65" s="247"/>
      <c r="T65" s="247"/>
      <c r="U65" s="247"/>
    </row>
    <row r="66" spans="1:21" s="170" customFormat="1" ht="11.25" customHeight="1" thickBot="1" x14ac:dyDescent="0.3">
      <c r="A66" s="204" t="s">
        <v>162</v>
      </c>
      <c r="B66" s="204" t="s">
        <v>163</v>
      </c>
      <c r="C66" s="244" t="s">
        <v>712</v>
      </c>
      <c r="D66" s="245"/>
      <c r="E66" s="245"/>
      <c r="F66" s="245"/>
      <c r="G66" s="245"/>
      <c r="H66" s="245"/>
      <c r="I66" s="245"/>
      <c r="J66" s="245"/>
      <c r="K66" s="245"/>
      <c r="L66" s="245"/>
      <c r="M66" s="245"/>
      <c r="N66" s="245"/>
      <c r="O66" s="245"/>
      <c r="P66" s="245"/>
      <c r="Q66" s="245"/>
      <c r="R66" s="245"/>
      <c r="S66" s="246"/>
      <c r="T66" s="204" t="s">
        <v>532</v>
      </c>
      <c r="U66" s="204" t="s">
        <v>519</v>
      </c>
    </row>
    <row r="67" spans="1:21" ht="20.25" customHeight="1" thickBot="1" x14ac:dyDescent="0.3">
      <c r="A67" s="205"/>
      <c r="B67" s="205"/>
      <c r="C67" s="188">
        <v>35</v>
      </c>
      <c r="D67" s="188">
        <v>36</v>
      </c>
      <c r="E67" s="188">
        <v>37</v>
      </c>
      <c r="F67" s="188">
        <v>38</v>
      </c>
      <c r="G67" s="188">
        <v>39</v>
      </c>
      <c r="H67" s="188">
        <v>40</v>
      </c>
      <c r="I67" s="188">
        <v>41</v>
      </c>
      <c r="J67" s="188">
        <v>42</v>
      </c>
      <c r="K67" s="188">
        <v>43</v>
      </c>
      <c r="L67" s="188">
        <v>44</v>
      </c>
      <c r="M67" s="188">
        <v>45</v>
      </c>
      <c r="N67" s="188">
        <v>46</v>
      </c>
      <c r="O67" s="188">
        <v>47</v>
      </c>
      <c r="P67" s="188">
        <v>48</v>
      </c>
      <c r="Q67" s="188">
        <v>49</v>
      </c>
      <c r="R67" s="188">
        <v>50</v>
      </c>
      <c r="S67" s="188">
        <v>51</v>
      </c>
      <c r="T67" s="205"/>
      <c r="U67" s="205"/>
    </row>
    <row r="68" spans="1:21" x14ac:dyDescent="0.25">
      <c r="A68" s="166">
        <v>2025</v>
      </c>
      <c r="B68" s="79" t="s">
        <v>338</v>
      </c>
      <c r="C68" s="168">
        <v>10.630235000000001</v>
      </c>
      <c r="D68" s="168">
        <v>0.59246299999999996</v>
      </c>
      <c r="E68" s="168">
        <v>0.70043800000000012</v>
      </c>
      <c r="F68" s="168">
        <v>42.900552999999995</v>
      </c>
      <c r="G68" s="168">
        <v>302.93099499999994</v>
      </c>
      <c r="H68" s="168">
        <v>164.73055800000003</v>
      </c>
      <c r="I68" s="168">
        <v>7.7545279999999996</v>
      </c>
      <c r="J68" s="168">
        <v>31.412446000000003</v>
      </c>
      <c r="K68" s="168">
        <v>0.31325399999999998</v>
      </c>
      <c r="L68" s="168">
        <v>73.5227</v>
      </c>
      <c r="M68" s="168">
        <v>85.357228000000021</v>
      </c>
      <c r="N68" s="168">
        <v>0.18303800000000001</v>
      </c>
      <c r="O68" s="168">
        <v>76.969248999999991</v>
      </c>
      <c r="P68" s="168">
        <v>182.54394899999997</v>
      </c>
      <c r="Q68" s="168">
        <v>3.5101469999999999</v>
      </c>
      <c r="R68" s="168">
        <v>2.7705E-2</v>
      </c>
      <c r="S68" s="168">
        <v>4.1976639999999996</v>
      </c>
      <c r="T68" s="166">
        <v>2025</v>
      </c>
      <c r="U68" s="79" t="s">
        <v>535</v>
      </c>
    </row>
    <row r="69" spans="1:21" x14ac:dyDescent="0.25">
      <c r="B69" s="79" t="s">
        <v>339</v>
      </c>
      <c r="C69" s="168">
        <v>10.468714</v>
      </c>
      <c r="D69" s="168">
        <v>0.584735</v>
      </c>
      <c r="E69" s="168">
        <v>0.62105399999999999</v>
      </c>
      <c r="F69" s="168">
        <v>41.414793000000003</v>
      </c>
      <c r="G69" s="168">
        <v>317.23636799999997</v>
      </c>
      <c r="H69" s="168">
        <v>157.89405499999995</v>
      </c>
      <c r="I69" s="168">
        <v>9.956828999999999</v>
      </c>
      <c r="J69" s="168">
        <v>28.730272000000003</v>
      </c>
      <c r="K69" s="168">
        <v>0.30566599999999999</v>
      </c>
      <c r="L69" s="168">
        <v>73.806611999999987</v>
      </c>
      <c r="M69" s="168">
        <v>103.77946900000001</v>
      </c>
      <c r="N69" s="168">
        <v>0.11562500000000001</v>
      </c>
      <c r="O69" s="168">
        <v>66.402001000000013</v>
      </c>
      <c r="P69" s="168">
        <v>195.263115</v>
      </c>
      <c r="Q69" s="168">
        <v>6.3201269999999994</v>
      </c>
      <c r="R69" s="168">
        <v>6.1034999999999992E-2</v>
      </c>
      <c r="S69" s="168">
        <v>5.6112419999999998</v>
      </c>
      <c r="U69" s="79" t="s">
        <v>536</v>
      </c>
    </row>
    <row r="70" spans="1:21" x14ac:dyDescent="0.25">
      <c r="B70" s="79" t="s">
        <v>340</v>
      </c>
      <c r="C70" s="168">
        <v>11.537532000000001</v>
      </c>
      <c r="D70" s="168">
        <v>0.61627900000000002</v>
      </c>
      <c r="E70" s="168">
        <v>0.64962199999999992</v>
      </c>
      <c r="F70" s="168">
        <v>39.584412999999998</v>
      </c>
      <c r="G70" s="168">
        <v>304.24243499999994</v>
      </c>
      <c r="H70" s="168">
        <v>164.92355599999996</v>
      </c>
      <c r="I70" s="168">
        <v>10.558904999999999</v>
      </c>
      <c r="J70" s="168">
        <v>27.455060000000003</v>
      </c>
      <c r="K70" s="168">
        <v>0.69779499999999994</v>
      </c>
      <c r="L70" s="168">
        <v>80.648597999999993</v>
      </c>
      <c r="M70" s="168">
        <v>101.223523</v>
      </c>
      <c r="N70" s="168">
        <v>9.5505000000000007E-2</v>
      </c>
      <c r="O70" s="168">
        <v>70.893758000000005</v>
      </c>
      <c r="P70" s="168">
        <v>209.47435099999998</v>
      </c>
      <c r="Q70" s="168">
        <v>4.0476109999999998</v>
      </c>
      <c r="R70" s="168">
        <v>3.2181000000000001E-2</v>
      </c>
      <c r="S70" s="168">
        <v>5.678916000000001</v>
      </c>
      <c r="U70" s="79" t="s">
        <v>537</v>
      </c>
    </row>
    <row r="71" spans="1:21" x14ac:dyDescent="0.25">
      <c r="B71" s="79" t="s">
        <v>341</v>
      </c>
      <c r="C71" s="168">
        <v>10.302381</v>
      </c>
      <c r="D71" s="168">
        <v>1.0882430000000001</v>
      </c>
      <c r="E71" s="168">
        <v>0.68808900000000006</v>
      </c>
      <c r="F71" s="168">
        <v>42.102685000000008</v>
      </c>
      <c r="G71" s="168">
        <v>283.62518600000004</v>
      </c>
      <c r="H71" s="168">
        <v>152.391232</v>
      </c>
      <c r="I71" s="168">
        <v>10.378490000000001</v>
      </c>
      <c r="J71" s="168">
        <v>26.894237000000004</v>
      </c>
      <c r="K71" s="168">
        <v>0.67829200000000001</v>
      </c>
      <c r="L71" s="168">
        <v>71.045178000000007</v>
      </c>
      <c r="M71" s="168">
        <v>101.07274400000003</v>
      </c>
      <c r="N71" s="168">
        <v>0.113883</v>
      </c>
      <c r="O71" s="168">
        <v>74.871121000000002</v>
      </c>
      <c r="P71" s="168">
        <v>192.39082400000007</v>
      </c>
      <c r="Q71" s="168">
        <v>4.678267</v>
      </c>
      <c r="R71" s="168">
        <v>2.4812999999999998E-2</v>
      </c>
      <c r="S71" s="168">
        <v>5.6826429999999988</v>
      </c>
      <c r="U71" s="79" t="s">
        <v>538</v>
      </c>
    </row>
    <row r="72" spans="1:21" x14ac:dyDescent="0.25">
      <c r="B72" s="79" t="s">
        <v>342</v>
      </c>
      <c r="C72" s="168">
        <v>13.051774</v>
      </c>
      <c r="D72" s="168">
        <v>0.79307099999999997</v>
      </c>
      <c r="E72" s="168">
        <v>1.462097</v>
      </c>
      <c r="F72" s="168">
        <v>44.421410999999992</v>
      </c>
      <c r="G72" s="168">
        <v>317.12577800000014</v>
      </c>
      <c r="H72" s="168">
        <v>168.52479099999999</v>
      </c>
      <c r="I72" s="168">
        <v>10.892144999999999</v>
      </c>
      <c r="J72" s="168">
        <v>29.795853000000001</v>
      </c>
      <c r="K72" s="168">
        <v>1.3353870000000001</v>
      </c>
      <c r="L72" s="168">
        <v>84.100167999999996</v>
      </c>
      <c r="M72" s="168">
        <v>102.60567</v>
      </c>
      <c r="N72" s="168">
        <v>0.108517</v>
      </c>
      <c r="O72" s="168">
        <v>72.876794000000004</v>
      </c>
      <c r="P72" s="168">
        <v>200.73405600000001</v>
      </c>
      <c r="Q72" s="168">
        <v>5.8993719999999996</v>
      </c>
      <c r="R72" s="168">
        <v>2.2439000000000001E-2</v>
      </c>
      <c r="S72" s="168">
        <v>5.5336519999999991</v>
      </c>
      <c r="U72" s="79" t="s">
        <v>539</v>
      </c>
    </row>
    <row r="73" spans="1:21" x14ac:dyDescent="0.25">
      <c r="B73" s="79" t="s">
        <v>343</v>
      </c>
      <c r="C73" s="168">
        <v>11.887616000000001</v>
      </c>
      <c r="D73" s="168">
        <v>0.72666600000000003</v>
      </c>
      <c r="E73" s="168">
        <v>0.62988699999999997</v>
      </c>
      <c r="F73" s="168">
        <v>42.290641999999998</v>
      </c>
      <c r="G73" s="168">
        <v>299.75283200000001</v>
      </c>
      <c r="H73" s="168">
        <v>136.65539600000002</v>
      </c>
      <c r="I73" s="168">
        <v>8.9300169999999994</v>
      </c>
      <c r="J73" s="168">
        <v>25.199013999999998</v>
      </c>
      <c r="K73" s="168">
        <v>1.140884</v>
      </c>
      <c r="L73" s="168">
        <v>73.348683000000008</v>
      </c>
      <c r="M73" s="168">
        <v>95.603922999999995</v>
      </c>
      <c r="N73" s="168">
        <v>0.11255399999999999</v>
      </c>
      <c r="O73" s="168">
        <v>54.510300000000001</v>
      </c>
      <c r="P73" s="168">
        <v>201.90370199999995</v>
      </c>
      <c r="Q73" s="168">
        <v>7.9159679999999994</v>
      </c>
      <c r="R73" s="168">
        <v>3.2698999999999999E-2</v>
      </c>
      <c r="S73" s="168">
        <v>4.5575390000000002</v>
      </c>
      <c r="U73" s="79" t="s">
        <v>540</v>
      </c>
    </row>
    <row r="74" spans="1:21" x14ac:dyDescent="0.25">
      <c r="B74" s="79" t="s">
        <v>344</v>
      </c>
      <c r="C74" s="168">
        <v>11.490532</v>
      </c>
      <c r="D74" s="168">
        <v>1.024127</v>
      </c>
      <c r="E74" s="168">
        <v>0.92901299999999998</v>
      </c>
      <c r="F74" s="168">
        <v>35.458169999999996</v>
      </c>
      <c r="G74" s="168">
        <v>333.82348299999995</v>
      </c>
      <c r="H74" s="168">
        <v>171.84729699999994</v>
      </c>
      <c r="I74" s="168">
        <v>9.5401229999999995</v>
      </c>
      <c r="J74" s="168">
        <v>32.122843000000003</v>
      </c>
      <c r="K74" s="168">
        <v>0.91558899999999999</v>
      </c>
      <c r="L74" s="168">
        <v>82.354963999999995</v>
      </c>
      <c r="M74" s="168">
        <v>115.572969</v>
      </c>
      <c r="N74" s="168">
        <v>0.11188799999999999</v>
      </c>
      <c r="O74" s="168">
        <v>71.636471</v>
      </c>
      <c r="P74" s="168">
        <v>198.35899900000004</v>
      </c>
      <c r="Q74" s="168">
        <v>5.7624539999999982</v>
      </c>
      <c r="R74" s="168">
        <v>5.5358999999999998E-2</v>
      </c>
      <c r="S74" s="168">
        <v>6.227697</v>
      </c>
      <c r="U74" s="79" t="s">
        <v>541</v>
      </c>
    </row>
    <row r="75" spans="1:21" x14ac:dyDescent="0.25">
      <c r="B75" s="79" t="s">
        <v>345</v>
      </c>
      <c r="C75" s="168">
        <v>9.1779519999999994</v>
      </c>
      <c r="D75" s="168">
        <v>0.59117500000000001</v>
      </c>
      <c r="E75" s="168">
        <v>0.47975200000000007</v>
      </c>
      <c r="F75" s="168">
        <v>23.664661000000002</v>
      </c>
      <c r="G75" s="168">
        <v>213.35314199999993</v>
      </c>
      <c r="H75" s="168">
        <v>110.24218300000001</v>
      </c>
      <c r="I75" s="168">
        <v>4.346430999999999</v>
      </c>
      <c r="J75" s="168">
        <v>21.133375000000004</v>
      </c>
      <c r="K75" s="168">
        <v>0.403086</v>
      </c>
      <c r="L75" s="168">
        <v>55.217248999999995</v>
      </c>
      <c r="M75" s="168">
        <v>50.260783000000004</v>
      </c>
      <c r="N75" s="168">
        <v>7.1426000000000003E-2</v>
      </c>
      <c r="O75" s="168">
        <v>54.028620000000004</v>
      </c>
      <c r="P75" s="168">
        <v>158.69804999999997</v>
      </c>
      <c r="Q75" s="168">
        <v>5.9805789999999996</v>
      </c>
      <c r="R75" s="168">
        <v>1.4215E-2</v>
      </c>
      <c r="S75" s="168">
        <v>3.8358849999999993</v>
      </c>
      <c r="U75" s="79" t="s">
        <v>542</v>
      </c>
    </row>
    <row r="76" spans="1:21" x14ac:dyDescent="0.25">
      <c r="B76" s="79" t="s">
        <v>346</v>
      </c>
      <c r="C76" s="168">
        <v>11.805693</v>
      </c>
      <c r="D76" s="168">
        <v>0.32775600000000005</v>
      </c>
      <c r="E76" s="168">
        <v>0.92395399999999994</v>
      </c>
      <c r="F76" s="168">
        <v>41.996897000000004</v>
      </c>
      <c r="G76" s="168">
        <v>295.50359100000003</v>
      </c>
      <c r="H76" s="168">
        <v>159.829609</v>
      </c>
      <c r="I76" s="168">
        <v>7.9985959999999992</v>
      </c>
      <c r="J76" s="168">
        <v>29.563796000000004</v>
      </c>
      <c r="K76" s="168">
        <v>0.46654699999999999</v>
      </c>
      <c r="L76" s="168">
        <v>78.980327999999986</v>
      </c>
      <c r="M76" s="168">
        <v>84.872032000000004</v>
      </c>
      <c r="N76" s="168">
        <v>0.11758400000000001</v>
      </c>
      <c r="O76" s="168">
        <v>48.478314999999995</v>
      </c>
      <c r="P76" s="168">
        <v>206.15749500000004</v>
      </c>
      <c r="Q76" s="168">
        <v>4.9002349999999995</v>
      </c>
      <c r="R76" s="168">
        <v>1.5963000000000001E-2</v>
      </c>
      <c r="S76" s="168">
        <v>5.0857119999999991</v>
      </c>
      <c r="U76" s="79" t="s">
        <v>543</v>
      </c>
    </row>
    <row r="77" spans="1:21" x14ac:dyDescent="0.25">
      <c r="B77" s="79" t="s">
        <v>347</v>
      </c>
      <c r="C77" s="168">
        <v>11.074763000000001</v>
      </c>
      <c r="D77" s="168">
        <v>0.47781499999999999</v>
      </c>
      <c r="E77" s="168">
        <v>0.85079600000000011</v>
      </c>
      <c r="F77" s="168">
        <v>45.780684999999991</v>
      </c>
      <c r="G77" s="168">
        <v>317.26932599999998</v>
      </c>
      <c r="H77" s="168">
        <v>176.68153100000001</v>
      </c>
      <c r="I77" s="168">
        <v>10.625997000000002</v>
      </c>
      <c r="J77" s="168">
        <v>31.483816999999998</v>
      </c>
      <c r="K77" s="168">
        <v>0.78561300000000012</v>
      </c>
      <c r="L77" s="168">
        <v>86.331822000000003</v>
      </c>
      <c r="M77" s="168">
        <v>103.24438600000001</v>
      </c>
      <c r="N77" s="168">
        <v>0.13755100000000001</v>
      </c>
      <c r="O77" s="168">
        <v>65.429681000000002</v>
      </c>
      <c r="P77" s="168">
        <v>207.48081000000002</v>
      </c>
      <c r="Q77" s="168">
        <v>4.431724</v>
      </c>
      <c r="R77" s="168">
        <v>2.8045E-2</v>
      </c>
      <c r="S77" s="168">
        <v>5.3201450000000001</v>
      </c>
      <c r="U77" s="79" t="s">
        <v>544</v>
      </c>
    </row>
    <row r="78" spans="1:21" x14ac:dyDescent="0.25">
      <c r="B78" s="79" t="s">
        <v>348</v>
      </c>
      <c r="C78" s="168">
        <v>9.6124419999999979</v>
      </c>
      <c r="D78" s="168">
        <v>1.115591</v>
      </c>
      <c r="E78" s="168">
        <v>0.88597199999999998</v>
      </c>
      <c r="F78" s="168">
        <v>41.170486999999994</v>
      </c>
      <c r="G78" s="168">
        <v>284.08903099999992</v>
      </c>
      <c r="H78" s="168">
        <v>145.53433899999999</v>
      </c>
      <c r="I78" s="168">
        <v>8.3829619999999991</v>
      </c>
      <c r="J78" s="168">
        <v>26.741700000000005</v>
      </c>
      <c r="K78" s="168">
        <v>0.44883600000000001</v>
      </c>
      <c r="L78" s="168">
        <v>73.068961999999999</v>
      </c>
      <c r="M78" s="168">
        <v>86.587900000000019</v>
      </c>
      <c r="N78" s="168">
        <v>0.11111799999999999</v>
      </c>
      <c r="O78" s="168">
        <v>41.606815999999995</v>
      </c>
      <c r="P78" s="168">
        <v>182.38938899999999</v>
      </c>
      <c r="Q78" s="168">
        <v>7.2841659999999973</v>
      </c>
      <c r="R78" s="168">
        <v>2.0346000000000003E-2</v>
      </c>
      <c r="S78" s="168">
        <v>5.0921389999999995</v>
      </c>
      <c r="U78" s="79" t="s">
        <v>545</v>
      </c>
    </row>
    <row r="79" spans="1:21" x14ac:dyDescent="0.25">
      <c r="B79" s="79" t="s">
        <v>349</v>
      </c>
      <c r="C79" s="168">
        <v>7.2447059999999999</v>
      </c>
      <c r="D79" s="168">
        <v>0.52206599999999992</v>
      </c>
      <c r="E79" s="168">
        <v>0.88222300000000009</v>
      </c>
      <c r="F79" s="168">
        <v>42.523751000000004</v>
      </c>
      <c r="G79" s="168">
        <v>226.47173800000002</v>
      </c>
      <c r="H79" s="168">
        <v>90.16693699999999</v>
      </c>
      <c r="I79" s="168">
        <v>7.7772099999999984</v>
      </c>
      <c r="J79" s="168">
        <v>27.865665999999997</v>
      </c>
      <c r="K79" s="168">
        <v>0.45468599999999998</v>
      </c>
      <c r="L79" s="168">
        <v>70.097982000000002</v>
      </c>
      <c r="M79" s="168">
        <v>69.451028000000008</v>
      </c>
      <c r="N79" s="168">
        <v>9.1027999999999998E-2</v>
      </c>
      <c r="O79" s="168">
        <v>52.880113999999999</v>
      </c>
      <c r="P79" s="168">
        <v>198.48644000000002</v>
      </c>
      <c r="Q79" s="168">
        <v>6.5177980000000009</v>
      </c>
      <c r="R79" s="168">
        <v>2.6709999999999998E-2</v>
      </c>
      <c r="S79" s="168">
        <v>3.9806480000000004</v>
      </c>
      <c r="U79" s="79" t="s">
        <v>546</v>
      </c>
    </row>
    <row r="80" spans="1:21" x14ac:dyDescent="0.25">
      <c r="C80" s="168"/>
      <c r="D80" s="168"/>
      <c r="E80" s="168"/>
      <c r="F80" s="168"/>
      <c r="G80" s="168"/>
      <c r="H80" s="168"/>
      <c r="I80" s="168"/>
      <c r="J80" s="168"/>
      <c r="K80" s="168"/>
      <c r="L80" s="168"/>
      <c r="M80" s="168"/>
      <c r="N80" s="168"/>
      <c r="O80" s="168"/>
      <c r="P80" s="169"/>
      <c r="Q80" s="169"/>
      <c r="R80" s="169"/>
      <c r="S80" s="169"/>
    </row>
    <row r="81" spans="1:21" x14ac:dyDescent="0.25">
      <c r="A81" s="166">
        <v>2026</v>
      </c>
      <c r="B81" s="79" t="s">
        <v>338</v>
      </c>
      <c r="C81" s="168">
        <v>9.6991409999999991</v>
      </c>
      <c r="D81" s="168">
        <v>0.72239700000000007</v>
      </c>
      <c r="E81" s="168">
        <v>0.48963400000000001</v>
      </c>
      <c r="F81" s="168">
        <v>37.964384999999993</v>
      </c>
      <c r="G81" s="168">
        <v>273.41932699999995</v>
      </c>
      <c r="H81" s="168">
        <v>138.45366599999994</v>
      </c>
      <c r="I81" s="168">
        <v>7.921384999999999</v>
      </c>
      <c r="J81" s="168">
        <v>29.538227999999997</v>
      </c>
      <c r="K81" s="168">
        <v>0.19398100000000001</v>
      </c>
      <c r="L81" s="168">
        <v>80.034978999999993</v>
      </c>
      <c r="M81" s="168">
        <v>79.340530000000001</v>
      </c>
      <c r="N81" s="168">
        <v>9.1180999999999998E-2</v>
      </c>
      <c r="O81" s="168">
        <v>51.074294999999999</v>
      </c>
      <c r="P81" s="168">
        <v>176.17223300000001</v>
      </c>
      <c r="Q81" s="168">
        <v>4.67333</v>
      </c>
      <c r="R81" s="168">
        <v>4.4962000000000002E-2</v>
      </c>
      <c r="S81" s="168">
        <v>4.2124450000000007</v>
      </c>
      <c r="T81" s="166">
        <v>2026</v>
      </c>
      <c r="U81" s="79" t="s">
        <v>535</v>
      </c>
    </row>
    <row r="82" spans="1:21" x14ac:dyDescent="0.25">
      <c r="B82" s="79" t="s">
        <v>339</v>
      </c>
      <c r="C82" s="168">
        <v>10.544130999999998</v>
      </c>
      <c r="D82" s="168">
        <v>0.46030500000000002</v>
      </c>
      <c r="E82" s="168">
        <v>0.46655400000000002</v>
      </c>
      <c r="F82" s="168">
        <v>37.626224999999998</v>
      </c>
      <c r="G82" s="168">
        <v>300.53478100000001</v>
      </c>
      <c r="H82" s="168">
        <v>148.40765199999998</v>
      </c>
      <c r="I82" s="168">
        <v>8.8918730000000004</v>
      </c>
      <c r="J82" s="168">
        <v>27.326342999999998</v>
      </c>
      <c r="K82" s="168">
        <v>0.66225900000000004</v>
      </c>
      <c r="L82" s="168">
        <v>74.401662999999999</v>
      </c>
      <c r="M82" s="168">
        <v>89.878775999999988</v>
      </c>
      <c r="N82" s="168">
        <v>6.9401999999999991E-2</v>
      </c>
      <c r="O82" s="168">
        <v>44.378870999999997</v>
      </c>
      <c r="P82" s="168">
        <v>181.77917899999994</v>
      </c>
      <c r="Q82" s="168">
        <v>5.1330350000000005</v>
      </c>
      <c r="R82" s="168">
        <v>3.0073000000000003E-2</v>
      </c>
      <c r="S82" s="168">
        <v>4.2571319999999986</v>
      </c>
      <c r="U82" s="79" t="s">
        <v>536</v>
      </c>
    </row>
    <row r="83" spans="1:21" x14ac:dyDescent="0.25">
      <c r="B83" s="79" t="s">
        <v>340</v>
      </c>
      <c r="C83" s="168"/>
      <c r="D83" s="168"/>
      <c r="E83" s="168"/>
      <c r="F83" s="168"/>
      <c r="G83" s="168"/>
      <c r="H83" s="168"/>
      <c r="I83" s="168"/>
      <c r="J83" s="168"/>
      <c r="K83" s="168"/>
      <c r="L83" s="168"/>
      <c r="M83" s="168"/>
      <c r="N83" s="168"/>
      <c r="O83" s="168"/>
      <c r="P83" s="168"/>
      <c r="Q83" s="168"/>
      <c r="R83" s="168"/>
      <c r="S83" s="168"/>
      <c r="U83" s="79" t="s">
        <v>537</v>
      </c>
    </row>
    <row r="84" spans="1:21" x14ac:dyDescent="0.25">
      <c r="B84" s="79" t="s">
        <v>341</v>
      </c>
      <c r="C84" s="168"/>
      <c r="D84" s="168"/>
      <c r="E84" s="168"/>
      <c r="F84" s="168"/>
      <c r="G84" s="168"/>
      <c r="H84" s="168"/>
      <c r="I84" s="168"/>
      <c r="J84" s="168"/>
      <c r="K84" s="168"/>
      <c r="L84" s="168"/>
      <c r="M84" s="168"/>
      <c r="N84" s="168"/>
      <c r="O84" s="168"/>
      <c r="P84" s="168"/>
      <c r="Q84" s="168"/>
      <c r="R84" s="168"/>
      <c r="S84" s="168"/>
      <c r="U84" s="79" t="s">
        <v>538</v>
      </c>
    </row>
    <row r="85" spans="1:21" x14ac:dyDescent="0.25">
      <c r="B85" s="79" t="s">
        <v>342</v>
      </c>
      <c r="C85" s="168"/>
      <c r="D85" s="168"/>
      <c r="E85" s="168"/>
      <c r="F85" s="168"/>
      <c r="G85" s="168"/>
      <c r="H85" s="168"/>
      <c r="I85" s="168"/>
      <c r="J85" s="168"/>
      <c r="K85" s="168"/>
      <c r="L85" s="168"/>
      <c r="M85" s="168"/>
      <c r="N85" s="168"/>
      <c r="O85" s="168"/>
      <c r="P85" s="168"/>
      <c r="Q85" s="168"/>
      <c r="R85" s="168"/>
      <c r="S85" s="168"/>
      <c r="U85" s="79" t="s">
        <v>539</v>
      </c>
    </row>
    <row r="86" spans="1:21" x14ac:dyDescent="0.25">
      <c r="B86" s="79" t="s">
        <v>343</v>
      </c>
      <c r="C86" s="168"/>
      <c r="D86" s="168"/>
      <c r="E86" s="168"/>
      <c r="F86" s="168"/>
      <c r="G86" s="168"/>
      <c r="H86" s="168"/>
      <c r="I86" s="168"/>
      <c r="J86" s="168"/>
      <c r="K86" s="168"/>
      <c r="L86" s="168"/>
      <c r="M86" s="168"/>
      <c r="N86" s="168"/>
      <c r="O86" s="168"/>
      <c r="P86" s="168"/>
      <c r="Q86" s="168"/>
      <c r="R86" s="168"/>
      <c r="S86" s="168"/>
      <c r="U86" s="79" t="s">
        <v>540</v>
      </c>
    </row>
    <row r="87" spans="1:21" x14ac:dyDescent="0.25">
      <c r="B87" s="79" t="s">
        <v>344</v>
      </c>
      <c r="C87" s="168"/>
      <c r="D87" s="168"/>
      <c r="E87" s="168"/>
      <c r="F87" s="168"/>
      <c r="G87" s="168"/>
      <c r="H87" s="168"/>
      <c r="I87" s="168"/>
      <c r="J87" s="168"/>
      <c r="K87" s="168"/>
      <c r="L87" s="168"/>
      <c r="M87" s="168"/>
      <c r="N87" s="168"/>
      <c r="O87" s="168"/>
      <c r="P87" s="168"/>
      <c r="Q87" s="168"/>
      <c r="R87" s="168"/>
      <c r="S87" s="168"/>
      <c r="U87" s="79" t="s">
        <v>541</v>
      </c>
    </row>
    <row r="88" spans="1:21" x14ac:dyDescent="0.25">
      <c r="B88" s="79" t="s">
        <v>345</v>
      </c>
      <c r="C88" s="168"/>
      <c r="D88" s="168"/>
      <c r="E88" s="168"/>
      <c r="F88" s="168"/>
      <c r="G88" s="168"/>
      <c r="H88" s="168"/>
      <c r="I88" s="168"/>
      <c r="J88" s="168"/>
      <c r="K88" s="168"/>
      <c r="L88" s="168"/>
      <c r="M88" s="168"/>
      <c r="N88" s="168"/>
      <c r="O88" s="168"/>
      <c r="P88" s="168"/>
      <c r="Q88" s="168"/>
      <c r="R88" s="168"/>
      <c r="S88" s="168"/>
      <c r="U88" s="79" t="s">
        <v>542</v>
      </c>
    </row>
    <row r="89" spans="1:21" x14ac:dyDescent="0.25">
      <c r="B89" s="79" t="s">
        <v>346</v>
      </c>
      <c r="C89" s="168"/>
      <c r="D89" s="168"/>
      <c r="E89" s="168"/>
      <c r="F89" s="168"/>
      <c r="G89" s="168"/>
      <c r="H89" s="168"/>
      <c r="I89" s="168"/>
      <c r="J89" s="168"/>
      <c r="K89" s="168"/>
      <c r="L89" s="168"/>
      <c r="M89" s="168"/>
      <c r="N89" s="168"/>
      <c r="O89" s="168"/>
      <c r="P89" s="168"/>
      <c r="Q89" s="168"/>
      <c r="R89" s="168"/>
      <c r="S89" s="168"/>
      <c r="U89" s="79" t="s">
        <v>543</v>
      </c>
    </row>
    <row r="90" spans="1:21" x14ac:dyDescent="0.25">
      <c r="B90" s="79" t="s">
        <v>347</v>
      </c>
      <c r="C90" s="168"/>
      <c r="D90" s="168"/>
      <c r="E90" s="168"/>
      <c r="F90" s="168"/>
      <c r="G90" s="168"/>
      <c r="H90" s="168"/>
      <c r="I90" s="168"/>
      <c r="J90" s="168"/>
      <c r="K90" s="168"/>
      <c r="L90" s="168"/>
      <c r="M90" s="168"/>
      <c r="N90" s="168"/>
      <c r="O90" s="168"/>
      <c r="P90" s="168"/>
      <c r="Q90" s="168"/>
      <c r="R90" s="168"/>
      <c r="S90" s="168"/>
      <c r="U90" s="79" t="s">
        <v>544</v>
      </c>
    </row>
    <row r="91" spans="1:21" x14ac:dyDescent="0.25">
      <c r="B91" s="79" t="s">
        <v>348</v>
      </c>
      <c r="C91" s="168"/>
      <c r="D91" s="168"/>
      <c r="E91" s="168"/>
      <c r="F91" s="168"/>
      <c r="G91" s="168"/>
      <c r="H91" s="168"/>
      <c r="I91" s="168"/>
      <c r="J91" s="168"/>
      <c r="K91" s="168"/>
      <c r="L91" s="168"/>
      <c r="M91" s="168"/>
      <c r="N91" s="168"/>
      <c r="O91" s="168"/>
      <c r="P91" s="168"/>
      <c r="Q91" s="168"/>
      <c r="R91" s="168"/>
      <c r="S91" s="168"/>
      <c r="U91" s="79" t="s">
        <v>545</v>
      </c>
    </row>
    <row r="92" spans="1:21" x14ac:dyDescent="0.25">
      <c r="B92" s="79" t="s">
        <v>349</v>
      </c>
      <c r="C92" s="168"/>
      <c r="D92" s="168"/>
      <c r="E92" s="168"/>
      <c r="F92" s="168"/>
      <c r="G92" s="168"/>
      <c r="H92" s="168"/>
      <c r="I92" s="168"/>
      <c r="J92" s="168"/>
      <c r="K92" s="168"/>
      <c r="L92" s="168"/>
      <c r="M92" s="168"/>
      <c r="N92" s="168"/>
      <c r="O92" s="168"/>
      <c r="P92" s="168"/>
      <c r="Q92" s="168"/>
      <c r="R92" s="168"/>
      <c r="S92" s="168"/>
      <c r="U92" s="79" t="s">
        <v>546</v>
      </c>
    </row>
    <row r="93" spans="1:21" x14ac:dyDescent="0.25">
      <c r="C93" s="168"/>
      <c r="D93" s="168"/>
      <c r="E93" s="168"/>
      <c r="F93" s="168"/>
      <c r="G93" s="168"/>
      <c r="H93" s="168"/>
      <c r="I93" s="168"/>
      <c r="J93" s="168"/>
      <c r="K93" s="168"/>
      <c r="L93" s="168"/>
      <c r="M93" s="168"/>
      <c r="N93" s="168"/>
      <c r="O93" s="168"/>
    </row>
    <row r="94" spans="1:21" x14ac:dyDescent="0.25">
      <c r="C94" s="168"/>
      <c r="D94" s="168"/>
      <c r="E94" s="168"/>
      <c r="F94" s="168"/>
      <c r="G94" s="168"/>
      <c r="H94" s="168"/>
      <c r="I94" s="168"/>
      <c r="J94" s="168"/>
      <c r="K94" s="168"/>
      <c r="L94" s="168"/>
      <c r="M94" s="168"/>
      <c r="N94" s="168"/>
      <c r="O94" s="168"/>
    </row>
    <row r="95" spans="1:21" x14ac:dyDescent="0.25">
      <c r="C95" s="168"/>
      <c r="D95" s="168"/>
      <c r="E95" s="168"/>
      <c r="F95" s="168"/>
      <c r="G95" s="168"/>
      <c r="H95" s="168"/>
      <c r="I95" s="168"/>
      <c r="J95" s="168"/>
      <c r="K95" s="168"/>
      <c r="L95" s="168"/>
      <c r="M95" s="168"/>
      <c r="N95" s="168"/>
      <c r="O95" s="168"/>
    </row>
    <row r="96" spans="1:21" s="187" customFormat="1" ht="27" customHeight="1" thickBot="1" x14ac:dyDescent="0.3">
      <c r="A96" s="247" t="s">
        <v>714</v>
      </c>
      <c r="B96" s="247"/>
      <c r="C96" s="247"/>
      <c r="D96" s="247"/>
      <c r="E96" s="247"/>
      <c r="F96" s="247"/>
      <c r="G96" s="247"/>
      <c r="H96" s="247"/>
      <c r="I96" s="247"/>
      <c r="J96" s="247"/>
      <c r="K96" s="247"/>
      <c r="L96" s="247"/>
      <c r="M96" s="247"/>
      <c r="N96" s="247"/>
      <c r="O96" s="247"/>
      <c r="P96" s="247"/>
      <c r="Q96" s="247"/>
      <c r="R96" s="247"/>
      <c r="S96" s="247"/>
      <c r="T96" s="247"/>
      <c r="U96" s="247"/>
    </row>
    <row r="97" spans="1:21" s="170" customFormat="1" ht="11.25" customHeight="1" thickBot="1" x14ac:dyDescent="0.3">
      <c r="A97" s="204" t="s">
        <v>162</v>
      </c>
      <c r="B97" s="204" t="s">
        <v>163</v>
      </c>
      <c r="C97" s="244" t="s">
        <v>712</v>
      </c>
      <c r="D97" s="245"/>
      <c r="E97" s="245"/>
      <c r="F97" s="245"/>
      <c r="G97" s="245"/>
      <c r="H97" s="245"/>
      <c r="I97" s="245"/>
      <c r="J97" s="245"/>
      <c r="K97" s="245"/>
      <c r="L97" s="245"/>
      <c r="M97" s="245"/>
      <c r="N97" s="245"/>
      <c r="O97" s="245"/>
      <c r="P97" s="245"/>
      <c r="Q97" s="245"/>
      <c r="R97" s="245"/>
      <c r="S97" s="246"/>
      <c r="T97" s="204" t="s">
        <v>532</v>
      </c>
      <c r="U97" s="204" t="s">
        <v>519</v>
      </c>
    </row>
    <row r="98" spans="1:21" ht="20.25" customHeight="1" thickBot="1" x14ac:dyDescent="0.3">
      <c r="A98" s="205"/>
      <c r="B98" s="205"/>
      <c r="C98" s="188">
        <v>52</v>
      </c>
      <c r="D98" s="188">
        <v>53</v>
      </c>
      <c r="E98" s="188">
        <v>54</v>
      </c>
      <c r="F98" s="188">
        <v>55</v>
      </c>
      <c r="G98" s="188">
        <v>56</v>
      </c>
      <c r="H98" s="188">
        <v>57</v>
      </c>
      <c r="I98" s="188">
        <v>58</v>
      </c>
      <c r="J98" s="188">
        <v>59</v>
      </c>
      <c r="K98" s="188">
        <v>60</v>
      </c>
      <c r="L98" s="188">
        <v>61</v>
      </c>
      <c r="M98" s="188">
        <v>62</v>
      </c>
      <c r="N98" s="188">
        <v>63</v>
      </c>
      <c r="O98" s="188">
        <v>64</v>
      </c>
      <c r="P98" s="188">
        <v>65</v>
      </c>
      <c r="Q98" s="188">
        <v>66</v>
      </c>
      <c r="R98" s="188">
        <v>67</v>
      </c>
      <c r="S98" s="188">
        <v>68</v>
      </c>
      <c r="T98" s="205"/>
      <c r="U98" s="205"/>
    </row>
    <row r="99" spans="1:21" x14ac:dyDescent="0.25">
      <c r="A99" s="166">
        <v>2025</v>
      </c>
      <c r="B99" s="79" t="s">
        <v>338</v>
      </c>
      <c r="C99" s="168">
        <v>15.342673999999997</v>
      </c>
      <c r="D99" s="168">
        <v>4.1318489999999999</v>
      </c>
      <c r="E99" s="168">
        <v>8.4739000000000004</v>
      </c>
      <c r="F99" s="168">
        <v>20.536631999999997</v>
      </c>
      <c r="G99" s="168">
        <v>24.665447000000004</v>
      </c>
      <c r="H99" s="168">
        <v>6.3263989999999994</v>
      </c>
      <c r="I99" s="168">
        <v>7.1150820000000001</v>
      </c>
      <c r="J99" s="168">
        <v>27.771675000000002</v>
      </c>
      <c r="K99" s="168">
        <v>14.651129000000001</v>
      </c>
      <c r="L99" s="168">
        <v>193.94821300000004</v>
      </c>
      <c r="M99" s="168">
        <v>85.098265000000026</v>
      </c>
      <c r="N99" s="168">
        <v>63.403428000000005</v>
      </c>
      <c r="O99" s="168">
        <v>165.27363099999999</v>
      </c>
      <c r="P99" s="168">
        <v>8.9856820000000006</v>
      </c>
      <c r="Q99" s="168">
        <v>0.70331699999999997</v>
      </c>
      <c r="R99" s="168">
        <v>0.76483900000000005</v>
      </c>
      <c r="S99" s="168">
        <v>45.480158999999993</v>
      </c>
      <c r="T99" s="166">
        <v>2025</v>
      </c>
      <c r="U99" s="79" t="s">
        <v>535</v>
      </c>
    </row>
    <row r="100" spans="1:21" x14ac:dyDescent="0.25">
      <c r="B100" s="79" t="s">
        <v>339</v>
      </c>
      <c r="C100" s="168">
        <v>15.241299</v>
      </c>
      <c r="D100" s="168">
        <v>6.989509</v>
      </c>
      <c r="E100" s="168">
        <v>8.5300759999999993</v>
      </c>
      <c r="F100" s="168">
        <v>19.743383000000001</v>
      </c>
      <c r="G100" s="168">
        <v>37.281100999999992</v>
      </c>
      <c r="H100" s="168">
        <v>7.4017929999999996</v>
      </c>
      <c r="I100" s="168">
        <v>6.6990149999999993</v>
      </c>
      <c r="J100" s="168">
        <v>30.044219999999996</v>
      </c>
      <c r="K100" s="168">
        <v>17.766199999999998</v>
      </c>
      <c r="L100" s="168">
        <v>181.59133499999999</v>
      </c>
      <c r="M100" s="168">
        <v>86.502144999999999</v>
      </c>
      <c r="N100" s="168">
        <v>66.684000000000012</v>
      </c>
      <c r="O100" s="168">
        <v>156.96914399999997</v>
      </c>
      <c r="P100" s="168">
        <v>9.8960059999999999</v>
      </c>
      <c r="Q100" s="168">
        <v>0.89376699999999998</v>
      </c>
      <c r="R100" s="168">
        <v>0.52066599999999996</v>
      </c>
      <c r="S100" s="168">
        <v>51.172303000000007</v>
      </c>
      <c r="U100" s="79" t="s">
        <v>536</v>
      </c>
    </row>
    <row r="101" spans="1:21" x14ac:dyDescent="0.25">
      <c r="B101" s="79" t="s">
        <v>340</v>
      </c>
      <c r="C101" s="168">
        <v>15.730665999999999</v>
      </c>
      <c r="D101" s="168">
        <v>5.6277119999999998</v>
      </c>
      <c r="E101" s="168">
        <v>7.8420120000000004</v>
      </c>
      <c r="F101" s="168">
        <v>21.405504000000008</v>
      </c>
      <c r="G101" s="168">
        <v>35.517920000000004</v>
      </c>
      <c r="H101" s="168">
        <v>7.4040330000000001</v>
      </c>
      <c r="I101" s="168">
        <v>7.3187469999999992</v>
      </c>
      <c r="J101" s="168">
        <v>28.528649999999992</v>
      </c>
      <c r="K101" s="168">
        <v>16.646258</v>
      </c>
      <c r="L101" s="168">
        <v>173.95359500000006</v>
      </c>
      <c r="M101" s="168">
        <v>88.465591999999972</v>
      </c>
      <c r="N101" s="168">
        <v>57.730976000000027</v>
      </c>
      <c r="O101" s="168">
        <v>146.42572100000001</v>
      </c>
      <c r="P101" s="168">
        <v>9.5245570000000015</v>
      </c>
      <c r="Q101" s="168">
        <v>0.90577600000000003</v>
      </c>
      <c r="R101" s="168">
        <v>0.83753600000000006</v>
      </c>
      <c r="S101" s="168">
        <v>52.813677999999996</v>
      </c>
      <c r="U101" s="79" t="s">
        <v>537</v>
      </c>
    </row>
    <row r="102" spans="1:21" x14ac:dyDescent="0.25">
      <c r="B102" s="79" t="s">
        <v>341</v>
      </c>
      <c r="C102" s="168">
        <v>14.851285999999996</v>
      </c>
      <c r="D102" s="168">
        <v>4.201657</v>
      </c>
      <c r="E102" s="168">
        <v>8.3908859999999983</v>
      </c>
      <c r="F102" s="168">
        <v>19.124938</v>
      </c>
      <c r="G102" s="168">
        <v>33.512276000000007</v>
      </c>
      <c r="H102" s="168">
        <v>7.9087829999999997</v>
      </c>
      <c r="I102" s="168">
        <v>7.1314490000000008</v>
      </c>
      <c r="J102" s="168">
        <v>31.558871000000003</v>
      </c>
      <c r="K102" s="168">
        <v>16.678512000000001</v>
      </c>
      <c r="L102" s="168">
        <v>170.238651</v>
      </c>
      <c r="M102" s="168">
        <v>78.012648000000013</v>
      </c>
      <c r="N102" s="168">
        <v>59.57276499999999</v>
      </c>
      <c r="O102" s="168">
        <v>124.54908500000001</v>
      </c>
      <c r="P102" s="168">
        <v>8.9872309999999995</v>
      </c>
      <c r="Q102" s="168">
        <v>0.89654499999999993</v>
      </c>
      <c r="R102" s="168">
        <v>0.615263</v>
      </c>
      <c r="S102" s="168">
        <v>52.619919999999993</v>
      </c>
      <c r="U102" s="79" t="s">
        <v>538</v>
      </c>
    </row>
    <row r="103" spans="1:21" x14ac:dyDescent="0.25">
      <c r="B103" s="79" t="s">
        <v>342</v>
      </c>
      <c r="C103" s="168">
        <v>14.781608000000006</v>
      </c>
      <c r="D103" s="168">
        <v>4.8489979999999999</v>
      </c>
      <c r="E103" s="168">
        <v>8.1047089999999997</v>
      </c>
      <c r="F103" s="168">
        <v>21.559506000000003</v>
      </c>
      <c r="G103" s="168">
        <v>35.615121000000002</v>
      </c>
      <c r="H103" s="168">
        <v>8.9204120000000007</v>
      </c>
      <c r="I103" s="168">
        <v>8.3681970000000003</v>
      </c>
      <c r="J103" s="168">
        <v>30.461002999999998</v>
      </c>
      <c r="K103" s="168">
        <v>15.909598000000003</v>
      </c>
      <c r="L103" s="168">
        <v>184.80013099999999</v>
      </c>
      <c r="M103" s="168">
        <v>81.063679999999991</v>
      </c>
      <c r="N103" s="168">
        <v>65.756481999999991</v>
      </c>
      <c r="O103" s="168">
        <v>133.32958499999998</v>
      </c>
      <c r="P103" s="168">
        <v>9.3748670000000001</v>
      </c>
      <c r="Q103" s="168">
        <v>1.195594</v>
      </c>
      <c r="R103" s="168">
        <v>0.58419200000000004</v>
      </c>
      <c r="S103" s="168">
        <v>55.624995999999996</v>
      </c>
      <c r="U103" s="79" t="s">
        <v>539</v>
      </c>
    </row>
    <row r="104" spans="1:21" x14ac:dyDescent="0.25">
      <c r="B104" s="79" t="s">
        <v>343</v>
      </c>
      <c r="C104" s="168">
        <v>12.831944</v>
      </c>
      <c r="D104" s="168">
        <v>1.299811</v>
      </c>
      <c r="E104" s="168">
        <v>7.242604</v>
      </c>
      <c r="F104" s="168">
        <v>19.203472999999999</v>
      </c>
      <c r="G104" s="168">
        <v>28.035480000000003</v>
      </c>
      <c r="H104" s="168">
        <v>9.2494069999999997</v>
      </c>
      <c r="I104" s="168">
        <v>6.438680999999999</v>
      </c>
      <c r="J104" s="168">
        <v>26.669921999999993</v>
      </c>
      <c r="K104" s="168">
        <v>12.944977</v>
      </c>
      <c r="L104" s="168">
        <v>170.50829199999998</v>
      </c>
      <c r="M104" s="168">
        <v>76.542542999999995</v>
      </c>
      <c r="N104" s="168">
        <v>62.110357999999998</v>
      </c>
      <c r="O104" s="168">
        <v>148.94770199999999</v>
      </c>
      <c r="P104" s="168">
        <v>11.256703999999999</v>
      </c>
      <c r="Q104" s="168">
        <v>1.3287760000000002</v>
      </c>
      <c r="R104" s="168">
        <v>0.55105599999999999</v>
      </c>
      <c r="S104" s="168">
        <v>48.902984000000004</v>
      </c>
      <c r="U104" s="79" t="s">
        <v>540</v>
      </c>
    </row>
    <row r="105" spans="1:21" x14ac:dyDescent="0.25">
      <c r="B105" s="79" t="s">
        <v>344</v>
      </c>
      <c r="C105" s="168">
        <v>14.392606999999995</v>
      </c>
      <c r="D105" s="168">
        <v>2.8746070000000001</v>
      </c>
      <c r="E105" s="168">
        <v>8.6732230000000001</v>
      </c>
      <c r="F105" s="168">
        <v>22.746065000000002</v>
      </c>
      <c r="G105" s="168">
        <v>29.421644000000004</v>
      </c>
      <c r="H105" s="168">
        <v>11.044190999999998</v>
      </c>
      <c r="I105" s="168">
        <v>7.5669449999999996</v>
      </c>
      <c r="J105" s="168">
        <v>32.109958999999989</v>
      </c>
      <c r="K105" s="168">
        <v>17.089729000000002</v>
      </c>
      <c r="L105" s="168">
        <v>223.96808699999997</v>
      </c>
      <c r="M105" s="168">
        <v>96.341543999999971</v>
      </c>
      <c r="N105" s="168">
        <v>79.459828999999985</v>
      </c>
      <c r="O105" s="168">
        <v>201.69446999999997</v>
      </c>
      <c r="P105" s="168">
        <v>12.475311</v>
      </c>
      <c r="Q105" s="168">
        <v>1.2538009999999999</v>
      </c>
      <c r="R105" s="168">
        <v>0.94025000000000003</v>
      </c>
      <c r="S105" s="168">
        <v>58.541740000000004</v>
      </c>
      <c r="U105" s="79" t="s">
        <v>541</v>
      </c>
    </row>
    <row r="106" spans="1:21" x14ac:dyDescent="0.25">
      <c r="B106" s="79" t="s">
        <v>345</v>
      </c>
      <c r="C106" s="168">
        <v>9.2587709999999959</v>
      </c>
      <c r="D106" s="168">
        <v>1.047032</v>
      </c>
      <c r="E106" s="168">
        <v>4.0558320000000005</v>
      </c>
      <c r="F106" s="168">
        <v>8.7835350000000005</v>
      </c>
      <c r="G106" s="168">
        <v>14.438727000000004</v>
      </c>
      <c r="H106" s="168">
        <v>7.6220810000000014</v>
      </c>
      <c r="I106" s="168">
        <v>4.6708919999999994</v>
      </c>
      <c r="J106" s="168">
        <v>19.129369000000001</v>
      </c>
      <c r="K106" s="168">
        <v>7.0734779999999997</v>
      </c>
      <c r="L106" s="168">
        <v>159.53535399999998</v>
      </c>
      <c r="M106" s="168">
        <v>76.606153000000006</v>
      </c>
      <c r="N106" s="168">
        <v>53.09378700000002</v>
      </c>
      <c r="O106" s="168">
        <v>148.018936</v>
      </c>
      <c r="P106" s="168">
        <v>6.0340619999999987</v>
      </c>
      <c r="Q106" s="168">
        <v>0.471051</v>
      </c>
      <c r="R106" s="168">
        <v>0.7412160000000001</v>
      </c>
      <c r="S106" s="168">
        <v>30.947261000000005</v>
      </c>
      <c r="U106" s="79" t="s">
        <v>542</v>
      </c>
    </row>
    <row r="107" spans="1:21" x14ac:dyDescent="0.25">
      <c r="B107" s="79" t="s">
        <v>346</v>
      </c>
      <c r="C107" s="168">
        <v>12.440157000000001</v>
      </c>
      <c r="D107" s="168">
        <v>2.5690200000000001</v>
      </c>
      <c r="E107" s="168">
        <v>6.9462380000000001</v>
      </c>
      <c r="F107" s="168">
        <v>15.720035999999999</v>
      </c>
      <c r="G107" s="168">
        <v>17.227298999999999</v>
      </c>
      <c r="H107" s="168">
        <v>9.1554149999999996</v>
      </c>
      <c r="I107" s="168">
        <v>6.7228010000000005</v>
      </c>
      <c r="J107" s="168">
        <v>29.816006999999995</v>
      </c>
      <c r="K107" s="168">
        <v>10.291991000000001</v>
      </c>
      <c r="L107" s="168">
        <v>158.19493999999997</v>
      </c>
      <c r="M107" s="168">
        <v>77.884578999999974</v>
      </c>
      <c r="N107" s="168">
        <v>58.103413999999987</v>
      </c>
      <c r="O107" s="168">
        <v>146.05314600000003</v>
      </c>
      <c r="P107" s="168">
        <v>8.8515479999999993</v>
      </c>
      <c r="Q107" s="168">
        <v>0.81068700000000005</v>
      </c>
      <c r="R107" s="168">
        <v>0.85518899999999998</v>
      </c>
      <c r="S107" s="168">
        <v>47.224268999999993</v>
      </c>
      <c r="U107" s="79" t="s">
        <v>543</v>
      </c>
    </row>
    <row r="108" spans="1:21" x14ac:dyDescent="0.25">
      <c r="B108" s="79" t="s">
        <v>347</v>
      </c>
      <c r="C108" s="168">
        <v>15.708621000000001</v>
      </c>
      <c r="D108" s="168">
        <v>2.1281889999999999</v>
      </c>
      <c r="E108" s="168">
        <v>7.8693290000000005</v>
      </c>
      <c r="F108" s="168">
        <v>16.064971</v>
      </c>
      <c r="G108" s="168">
        <v>17.797850000000004</v>
      </c>
      <c r="H108" s="168">
        <v>11.322950000000001</v>
      </c>
      <c r="I108" s="168">
        <v>6.9751509999999994</v>
      </c>
      <c r="J108" s="168">
        <v>34.704037</v>
      </c>
      <c r="K108" s="168">
        <v>14.174505</v>
      </c>
      <c r="L108" s="168">
        <v>205.62015000000002</v>
      </c>
      <c r="M108" s="168">
        <v>92.675387000000015</v>
      </c>
      <c r="N108" s="168">
        <v>75.548508999999996</v>
      </c>
      <c r="O108" s="168">
        <v>158.446687</v>
      </c>
      <c r="P108" s="168">
        <v>11.733004000000001</v>
      </c>
      <c r="Q108" s="168">
        <v>0.82547800000000005</v>
      </c>
      <c r="R108" s="168">
        <v>0.70950499999999994</v>
      </c>
      <c r="S108" s="168">
        <v>57.137175999999997</v>
      </c>
      <c r="U108" s="79" t="s">
        <v>544</v>
      </c>
    </row>
    <row r="109" spans="1:21" x14ac:dyDescent="0.25">
      <c r="B109" s="79" t="s">
        <v>348</v>
      </c>
      <c r="C109" s="168">
        <v>11.739191000000002</v>
      </c>
      <c r="D109" s="168">
        <v>6.5659460000000003</v>
      </c>
      <c r="E109" s="168">
        <v>7.0137640000000001</v>
      </c>
      <c r="F109" s="168">
        <v>13.329460000000001</v>
      </c>
      <c r="G109" s="168">
        <v>20.320656</v>
      </c>
      <c r="H109" s="168">
        <v>7.8493439999999994</v>
      </c>
      <c r="I109" s="168">
        <v>5.7994340000000006</v>
      </c>
      <c r="J109" s="168">
        <v>28.809536999999995</v>
      </c>
      <c r="K109" s="168">
        <v>11.699354999999997</v>
      </c>
      <c r="L109" s="168">
        <v>184.51279100000002</v>
      </c>
      <c r="M109" s="168">
        <v>78.380319000000028</v>
      </c>
      <c r="N109" s="168">
        <v>61.669891000000021</v>
      </c>
      <c r="O109" s="168">
        <v>135.03828199999998</v>
      </c>
      <c r="P109" s="168">
        <v>10.403310999999999</v>
      </c>
      <c r="Q109" s="168">
        <v>0.79759900000000006</v>
      </c>
      <c r="R109" s="168">
        <v>0.52818700000000007</v>
      </c>
      <c r="S109" s="168">
        <v>46.565471000000002</v>
      </c>
      <c r="U109" s="79" t="s">
        <v>545</v>
      </c>
    </row>
    <row r="110" spans="1:21" x14ac:dyDescent="0.25">
      <c r="B110" s="79" t="s">
        <v>349</v>
      </c>
      <c r="C110" s="168">
        <v>9.0800380000000018</v>
      </c>
      <c r="D110" s="168">
        <v>5.9558860000000005</v>
      </c>
      <c r="E110" s="168">
        <v>5.3247590000000002</v>
      </c>
      <c r="F110" s="168">
        <v>9.5139759999999995</v>
      </c>
      <c r="G110" s="168">
        <v>16.543820000000004</v>
      </c>
      <c r="H110" s="168">
        <v>6.541231999999999</v>
      </c>
      <c r="I110" s="168">
        <v>4.5944029999999998</v>
      </c>
      <c r="J110" s="168">
        <v>21.370803000000009</v>
      </c>
      <c r="K110" s="168">
        <v>10.167849</v>
      </c>
      <c r="L110" s="168">
        <v>180.08264999999994</v>
      </c>
      <c r="M110" s="168">
        <v>76.406048999999982</v>
      </c>
      <c r="N110" s="168">
        <v>55.444200000000009</v>
      </c>
      <c r="O110" s="168">
        <v>118.20806300000001</v>
      </c>
      <c r="P110" s="168">
        <v>9.406955</v>
      </c>
      <c r="Q110" s="168">
        <v>0.60424699999999998</v>
      </c>
      <c r="R110" s="168">
        <v>0.57439399999999996</v>
      </c>
      <c r="S110" s="168">
        <v>36.924925000000002</v>
      </c>
      <c r="U110" s="79" t="s">
        <v>546</v>
      </c>
    </row>
    <row r="111" spans="1:21" x14ac:dyDescent="0.25">
      <c r="C111" s="168"/>
      <c r="D111" s="168"/>
      <c r="E111" s="168"/>
      <c r="F111" s="168"/>
      <c r="G111" s="168"/>
      <c r="H111" s="168"/>
      <c r="I111" s="168"/>
      <c r="J111" s="168"/>
      <c r="K111" s="168"/>
      <c r="L111" s="168"/>
      <c r="M111" s="168"/>
      <c r="N111" s="168"/>
      <c r="O111" s="168"/>
      <c r="P111" s="169"/>
      <c r="Q111" s="169"/>
      <c r="R111" s="169"/>
      <c r="S111" s="169"/>
    </row>
    <row r="112" spans="1:21" x14ac:dyDescent="0.25">
      <c r="A112" s="166">
        <v>2026</v>
      </c>
      <c r="B112" s="79" t="s">
        <v>338</v>
      </c>
      <c r="C112" s="168">
        <v>15.718698000000003</v>
      </c>
      <c r="D112" s="168">
        <v>2.3736090000000001</v>
      </c>
      <c r="E112" s="168">
        <v>6.7124799999999993</v>
      </c>
      <c r="F112" s="168">
        <v>13.524449999999998</v>
      </c>
      <c r="G112" s="168">
        <v>28.768667000000001</v>
      </c>
      <c r="H112" s="168">
        <v>7.698840999999998</v>
      </c>
      <c r="I112" s="168">
        <v>6.4856529999999992</v>
      </c>
      <c r="J112" s="168">
        <v>29.53190699999999</v>
      </c>
      <c r="K112" s="168">
        <v>15.102807000000002</v>
      </c>
      <c r="L112" s="168">
        <v>197.16881999999998</v>
      </c>
      <c r="M112" s="168">
        <v>85.772586000000004</v>
      </c>
      <c r="N112" s="168">
        <v>59.576374999999999</v>
      </c>
      <c r="O112" s="168">
        <v>156.38963799999996</v>
      </c>
      <c r="P112" s="168">
        <v>7.3325989999999992</v>
      </c>
      <c r="Q112" s="168">
        <v>0.53432999999999997</v>
      </c>
      <c r="R112" s="168">
        <v>0.48413600000000001</v>
      </c>
      <c r="S112" s="168">
        <v>42.762274999999988</v>
      </c>
      <c r="T112" s="166">
        <v>2026</v>
      </c>
      <c r="U112" s="79" t="s">
        <v>535</v>
      </c>
    </row>
    <row r="113" spans="1:21" x14ac:dyDescent="0.25">
      <c r="B113" s="79" t="s">
        <v>339</v>
      </c>
      <c r="C113" s="168">
        <v>12.386336</v>
      </c>
      <c r="D113" s="168">
        <v>4.6158840000000003</v>
      </c>
      <c r="E113" s="168">
        <v>6.9299749999999989</v>
      </c>
      <c r="F113" s="168">
        <v>12.995921999999998</v>
      </c>
      <c r="G113" s="168">
        <v>28.712626999999998</v>
      </c>
      <c r="H113" s="168">
        <v>7.5094029999999989</v>
      </c>
      <c r="I113" s="168">
        <v>6.1547049999999999</v>
      </c>
      <c r="J113" s="168">
        <v>31.425712999999995</v>
      </c>
      <c r="K113" s="168">
        <v>15.677674</v>
      </c>
      <c r="L113" s="168">
        <v>175.38185499999997</v>
      </c>
      <c r="M113" s="168">
        <v>88.904754000000025</v>
      </c>
      <c r="N113" s="168">
        <v>58.142662000000016</v>
      </c>
      <c r="O113" s="168">
        <v>156.29083200000002</v>
      </c>
      <c r="P113" s="168">
        <v>10.278804000000001</v>
      </c>
      <c r="Q113" s="168">
        <v>0.80485099999999998</v>
      </c>
      <c r="R113" s="168">
        <v>0.60905299999999996</v>
      </c>
      <c r="S113" s="168">
        <v>47.985300000000009</v>
      </c>
      <c r="U113" s="79" t="s">
        <v>536</v>
      </c>
    </row>
    <row r="114" spans="1:21" x14ac:dyDescent="0.25">
      <c r="B114" s="79" t="s">
        <v>340</v>
      </c>
      <c r="C114" s="168"/>
      <c r="D114" s="168"/>
      <c r="E114" s="168"/>
      <c r="F114" s="168"/>
      <c r="G114" s="168"/>
      <c r="H114" s="168"/>
      <c r="I114" s="168"/>
      <c r="J114" s="168"/>
      <c r="K114" s="168"/>
      <c r="L114" s="168"/>
      <c r="M114" s="168"/>
      <c r="N114" s="168"/>
      <c r="O114" s="168"/>
      <c r="P114" s="168"/>
      <c r="Q114" s="168"/>
      <c r="R114" s="168"/>
      <c r="S114" s="168"/>
      <c r="U114" s="79" t="s">
        <v>537</v>
      </c>
    </row>
    <row r="115" spans="1:21" x14ac:dyDescent="0.25">
      <c r="B115" s="79" t="s">
        <v>341</v>
      </c>
      <c r="C115" s="168"/>
      <c r="D115" s="168"/>
      <c r="E115" s="168"/>
      <c r="F115" s="168"/>
      <c r="G115" s="168"/>
      <c r="H115" s="168"/>
      <c r="I115" s="168"/>
      <c r="J115" s="168"/>
      <c r="K115" s="168"/>
      <c r="L115" s="168"/>
      <c r="M115" s="168"/>
      <c r="N115" s="168"/>
      <c r="O115" s="168"/>
      <c r="P115" s="168"/>
      <c r="Q115" s="168"/>
      <c r="R115" s="168"/>
      <c r="S115" s="168"/>
      <c r="U115" s="79" t="s">
        <v>538</v>
      </c>
    </row>
    <row r="116" spans="1:21" x14ac:dyDescent="0.25">
      <c r="B116" s="79" t="s">
        <v>342</v>
      </c>
      <c r="C116" s="168"/>
      <c r="D116" s="168"/>
      <c r="E116" s="168"/>
      <c r="F116" s="168"/>
      <c r="G116" s="168"/>
      <c r="H116" s="168"/>
      <c r="I116" s="168"/>
      <c r="J116" s="168"/>
      <c r="K116" s="168"/>
      <c r="L116" s="168"/>
      <c r="M116" s="168"/>
      <c r="N116" s="168"/>
      <c r="O116" s="168"/>
      <c r="P116" s="168"/>
      <c r="Q116" s="168"/>
      <c r="R116" s="168"/>
      <c r="S116" s="168"/>
      <c r="U116" s="79" t="s">
        <v>539</v>
      </c>
    </row>
    <row r="117" spans="1:21" x14ac:dyDescent="0.25">
      <c r="B117" s="79" t="s">
        <v>343</v>
      </c>
      <c r="C117" s="168"/>
      <c r="D117" s="168"/>
      <c r="E117" s="168"/>
      <c r="F117" s="168"/>
      <c r="G117" s="168"/>
      <c r="H117" s="168"/>
      <c r="I117" s="168"/>
      <c r="J117" s="168"/>
      <c r="K117" s="168"/>
      <c r="L117" s="168"/>
      <c r="M117" s="168"/>
      <c r="N117" s="168"/>
      <c r="O117" s="168"/>
      <c r="P117" s="168"/>
      <c r="Q117" s="168"/>
      <c r="R117" s="168"/>
      <c r="S117" s="168"/>
      <c r="U117" s="79" t="s">
        <v>540</v>
      </c>
    </row>
    <row r="118" spans="1:21" x14ac:dyDescent="0.25">
      <c r="B118" s="79" t="s">
        <v>344</v>
      </c>
      <c r="C118" s="168"/>
      <c r="D118" s="168"/>
      <c r="E118" s="168"/>
      <c r="F118" s="168"/>
      <c r="G118" s="168"/>
      <c r="H118" s="168"/>
      <c r="I118" s="168"/>
      <c r="J118" s="168"/>
      <c r="K118" s="168"/>
      <c r="L118" s="168"/>
      <c r="M118" s="168"/>
      <c r="N118" s="168"/>
      <c r="O118" s="168"/>
      <c r="P118" s="168"/>
      <c r="Q118" s="168"/>
      <c r="R118" s="168"/>
      <c r="S118" s="168"/>
      <c r="U118" s="79" t="s">
        <v>541</v>
      </c>
    </row>
    <row r="119" spans="1:21" x14ac:dyDescent="0.25">
      <c r="B119" s="79" t="s">
        <v>345</v>
      </c>
      <c r="C119" s="168"/>
      <c r="D119" s="168"/>
      <c r="E119" s="168"/>
      <c r="F119" s="168"/>
      <c r="G119" s="168"/>
      <c r="H119" s="168"/>
      <c r="I119" s="168"/>
      <c r="J119" s="168"/>
      <c r="K119" s="168"/>
      <c r="L119" s="168"/>
      <c r="M119" s="168"/>
      <c r="N119" s="168"/>
      <c r="O119" s="168"/>
      <c r="P119" s="168"/>
      <c r="Q119" s="168"/>
      <c r="R119" s="168"/>
      <c r="S119" s="168"/>
      <c r="U119" s="79" t="s">
        <v>542</v>
      </c>
    </row>
    <row r="120" spans="1:21" x14ac:dyDescent="0.25">
      <c r="B120" s="79" t="s">
        <v>346</v>
      </c>
      <c r="C120" s="168"/>
      <c r="D120" s="168"/>
      <c r="E120" s="168"/>
      <c r="F120" s="168"/>
      <c r="G120" s="168"/>
      <c r="H120" s="168"/>
      <c r="I120" s="168"/>
      <c r="J120" s="168"/>
      <c r="K120" s="168"/>
      <c r="L120" s="168"/>
      <c r="M120" s="168"/>
      <c r="N120" s="168"/>
      <c r="O120" s="168"/>
      <c r="P120" s="168"/>
      <c r="Q120" s="168"/>
      <c r="R120" s="168"/>
      <c r="S120" s="168"/>
      <c r="U120" s="79" t="s">
        <v>543</v>
      </c>
    </row>
    <row r="121" spans="1:21" x14ac:dyDescent="0.25">
      <c r="B121" s="79" t="s">
        <v>347</v>
      </c>
      <c r="C121" s="168"/>
      <c r="D121" s="168"/>
      <c r="E121" s="168"/>
      <c r="F121" s="168"/>
      <c r="G121" s="168"/>
      <c r="H121" s="168"/>
      <c r="I121" s="168"/>
      <c r="J121" s="168"/>
      <c r="K121" s="168"/>
      <c r="L121" s="168"/>
      <c r="M121" s="168"/>
      <c r="N121" s="168"/>
      <c r="O121" s="168"/>
      <c r="P121" s="168"/>
      <c r="Q121" s="168"/>
      <c r="R121" s="168"/>
      <c r="S121" s="168"/>
      <c r="U121" s="79" t="s">
        <v>544</v>
      </c>
    </row>
    <row r="122" spans="1:21" x14ac:dyDescent="0.25">
      <c r="B122" s="79" t="s">
        <v>348</v>
      </c>
      <c r="C122" s="168"/>
      <c r="D122" s="168"/>
      <c r="E122" s="168"/>
      <c r="F122" s="168"/>
      <c r="G122" s="168"/>
      <c r="H122" s="168"/>
      <c r="I122" s="168"/>
      <c r="J122" s="168"/>
      <c r="K122" s="168"/>
      <c r="L122" s="168"/>
      <c r="M122" s="168"/>
      <c r="N122" s="168"/>
      <c r="O122" s="168"/>
      <c r="P122" s="168"/>
      <c r="Q122" s="168"/>
      <c r="R122" s="168"/>
      <c r="S122" s="168"/>
      <c r="U122" s="79" t="s">
        <v>545</v>
      </c>
    </row>
    <row r="123" spans="1:21" x14ac:dyDescent="0.25">
      <c r="B123" s="79" t="s">
        <v>349</v>
      </c>
      <c r="C123" s="168"/>
      <c r="D123" s="168"/>
      <c r="E123" s="168"/>
      <c r="F123" s="168"/>
      <c r="G123" s="168"/>
      <c r="H123" s="168"/>
      <c r="I123" s="168"/>
      <c r="J123" s="168"/>
      <c r="K123" s="168"/>
      <c r="L123" s="168"/>
      <c r="M123" s="168"/>
      <c r="N123" s="168"/>
      <c r="O123" s="168"/>
      <c r="P123" s="168"/>
      <c r="Q123" s="168"/>
      <c r="R123" s="168"/>
      <c r="S123" s="168"/>
      <c r="U123" s="79" t="s">
        <v>546</v>
      </c>
    </row>
    <row r="124" spans="1:21" x14ac:dyDescent="0.25">
      <c r="C124" s="168"/>
      <c r="D124" s="168"/>
      <c r="E124" s="168"/>
      <c r="F124" s="168"/>
      <c r="G124" s="168"/>
      <c r="H124" s="168"/>
      <c r="I124" s="168"/>
      <c r="J124" s="168"/>
      <c r="K124" s="168"/>
      <c r="L124" s="168"/>
      <c r="M124" s="168"/>
      <c r="N124" s="168"/>
      <c r="O124" s="168"/>
    </row>
    <row r="125" spans="1:21" x14ac:dyDescent="0.25">
      <c r="C125" s="168"/>
      <c r="D125" s="168"/>
      <c r="E125" s="168"/>
      <c r="F125" s="168"/>
      <c r="G125" s="168"/>
      <c r="H125" s="168"/>
      <c r="I125" s="168"/>
      <c r="J125" s="168"/>
      <c r="K125" s="168"/>
      <c r="L125" s="168"/>
      <c r="M125" s="168"/>
      <c r="N125" s="168"/>
      <c r="O125" s="168"/>
    </row>
    <row r="126" spans="1:21" x14ac:dyDescent="0.25">
      <c r="C126" s="168"/>
      <c r="D126" s="168"/>
      <c r="E126" s="168"/>
      <c r="F126" s="168"/>
      <c r="G126" s="168"/>
      <c r="H126" s="168"/>
      <c r="I126" s="168"/>
      <c r="J126" s="168"/>
      <c r="K126" s="168"/>
      <c r="L126" s="168"/>
      <c r="M126" s="168"/>
      <c r="N126" s="168"/>
      <c r="O126" s="168"/>
    </row>
    <row r="127" spans="1:21" s="187" customFormat="1" ht="27" customHeight="1" thickBot="1" x14ac:dyDescent="0.3">
      <c r="A127" s="247" t="s">
        <v>714</v>
      </c>
      <c r="B127" s="247"/>
      <c r="C127" s="247"/>
      <c r="D127" s="247"/>
      <c r="E127" s="247"/>
      <c r="F127" s="247"/>
      <c r="G127" s="247"/>
      <c r="H127" s="247"/>
      <c r="I127" s="247"/>
      <c r="J127" s="247"/>
      <c r="K127" s="247"/>
      <c r="L127" s="247"/>
      <c r="M127" s="247"/>
      <c r="N127" s="247"/>
      <c r="O127" s="247"/>
      <c r="P127" s="247"/>
      <c r="Q127" s="247"/>
      <c r="R127" s="247"/>
      <c r="S127" s="247"/>
      <c r="T127" s="247"/>
      <c r="U127" s="247"/>
    </row>
    <row r="128" spans="1:21" s="170" customFormat="1" ht="11.25" customHeight="1" thickBot="1" x14ac:dyDescent="0.3">
      <c r="A128" s="204" t="s">
        <v>162</v>
      </c>
      <c r="B128" s="204" t="s">
        <v>163</v>
      </c>
      <c r="C128" s="244" t="s">
        <v>712</v>
      </c>
      <c r="D128" s="245"/>
      <c r="E128" s="245"/>
      <c r="F128" s="245"/>
      <c r="G128" s="245"/>
      <c r="H128" s="245"/>
      <c r="I128" s="245"/>
      <c r="J128" s="245"/>
      <c r="K128" s="245"/>
      <c r="L128" s="245"/>
      <c r="M128" s="245"/>
      <c r="N128" s="245"/>
      <c r="O128" s="245"/>
      <c r="P128" s="245"/>
      <c r="Q128" s="245"/>
      <c r="R128" s="245"/>
      <c r="S128" s="246"/>
      <c r="T128" s="204" t="s">
        <v>532</v>
      </c>
      <c r="U128" s="204" t="s">
        <v>519</v>
      </c>
    </row>
    <row r="129" spans="1:21" ht="20.25" customHeight="1" thickBot="1" x14ac:dyDescent="0.3">
      <c r="A129" s="205"/>
      <c r="B129" s="205"/>
      <c r="C129" s="188">
        <v>69</v>
      </c>
      <c r="D129" s="188">
        <v>70</v>
      </c>
      <c r="E129" s="188">
        <v>71</v>
      </c>
      <c r="F129" s="188">
        <v>72</v>
      </c>
      <c r="G129" s="188">
        <v>73</v>
      </c>
      <c r="H129" s="188">
        <v>74</v>
      </c>
      <c r="I129" s="188">
        <v>75</v>
      </c>
      <c r="J129" s="188">
        <v>76</v>
      </c>
      <c r="K129" s="188">
        <v>78</v>
      </c>
      <c r="L129" s="188">
        <v>79</v>
      </c>
      <c r="M129" s="188">
        <v>80</v>
      </c>
      <c r="N129" s="188">
        <v>81</v>
      </c>
      <c r="O129" s="188">
        <v>82</v>
      </c>
      <c r="P129" s="188">
        <v>83</v>
      </c>
      <c r="Q129" s="188">
        <v>84</v>
      </c>
      <c r="R129" s="188">
        <v>85</v>
      </c>
      <c r="S129" s="188">
        <v>86</v>
      </c>
      <c r="T129" s="205"/>
      <c r="U129" s="205"/>
    </row>
    <row r="130" spans="1:21" x14ac:dyDescent="0.25">
      <c r="A130" s="166">
        <v>2025</v>
      </c>
      <c r="B130" s="79" t="s">
        <v>338</v>
      </c>
      <c r="C130" s="168">
        <v>78.050736000000015</v>
      </c>
      <c r="D130" s="168">
        <v>65.233806000000001</v>
      </c>
      <c r="E130" s="168">
        <v>34.323889000000001</v>
      </c>
      <c r="F130" s="168">
        <v>139.68498599999998</v>
      </c>
      <c r="G130" s="168">
        <v>202.41626100000002</v>
      </c>
      <c r="H130" s="168">
        <v>43.962979000000004</v>
      </c>
      <c r="I130" s="168">
        <v>8.3505999999999997E-2</v>
      </c>
      <c r="J130" s="168">
        <v>76.511328000000006</v>
      </c>
      <c r="K130" s="168">
        <v>2.722512</v>
      </c>
      <c r="L130" s="168">
        <v>1.3447660000000001</v>
      </c>
      <c r="M130" s="168">
        <v>2.7191149999999999</v>
      </c>
      <c r="N130" s="168">
        <v>0.33737600000000001</v>
      </c>
      <c r="O130" s="168">
        <v>18.792399000000003</v>
      </c>
      <c r="P130" s="168">
        <v>41.129593000000007</v>
      </c>
      <c r="Q130" s="168">
        <v>389.89248000000021</v>
      </c>
      <c r="R130" s="168">
        <v>614.05127500000015</v>
      </c>
      <c r="S130" s="168">
        <v>0.30624699999999999</v>
      </c>
      <c r="T130" s="166">
        <v>2025</v>
      </c>
      <c r="U130" s="79" t="s">
        <v>535</v>
      </c>
    </row>
    <row r="131" spans="1:21" x14ac:dyDescent="0.25">
      <c r="B131" s="79" t="s">
        <v>339</v>
      </c>
      <c r="C131" s="168">
        <v>76.492388000000005</v>
      </c>
      <c r="D131" s="168">
        <v>63.224114</v>
      </c>
      <c r="E131" s="168">
        <v>33.155233000000003</v>
      </c>
      <c r="F131" s="168">
        <v>142.18490500000001</v>
      </c>
      <c r="G131" s="168">
        <v>197.54346199999998</v>
      </c>
      <c r="H131" s="168">
        <v>46.33850000000001</v>
      </c>
      <c r="I131" s="168">
        <v>3.0617999999999999E-2</v>
      </c>
      <c r="J131" s="168">
        <v>85.692397</v>
      </c>
      <c r="K131" s="168">
        <v>2.5997670000000004</v>
      </c>
      <c r="L131" s="168">
        <v>1.3018960000000002</v>
      </c>
      <c r="M131" s="168">
        <v>3.39832</v>
      </c>
      <c r="N131" s="168">
        <v>0.25765399999999999</v>
      </c>
      <c r="O131" s="168">
        <v>19.922354000000006</v>
      </c>
      <c r="P131" s="168">
        <v>41.230266</v>
      </c>
      <c r="Q131" s="168">
        <v>431.62853700000016</v>
      </c>
      <c r="R131" s="168">
        <v>594.40879500000017</v>
      </c>
      <c r="S131" s="168">
        <v>0.27494000000000002</v>
      </c>
      <c r="U131" s="79" t="s">
        <v>536</v>
      </c>
    </row>
    <row r="132" spans="1:21" x14ac:dyDescent="0.25">
      <c r="B132" s="79" t="s">
        <v>340</v>
      </c>
      <c r="C132" s="168">
        <v>80.936474000000004</v>
      </c>
      <c r="D132" s="168">
        <v>67.453766000000002</v>
      </c>
      <c r="E132" s="168">
        <v>39.487669000000004</v>
      </c>
      <c r="F132" s="168">
        <v>161.38101800000001</v>
      </c>
      <c r="G132" s="168">
        <v>196.68990600000001</v>
      </c>
      <c r="H132" s="168">
        <v>45.298771000000002</v>
      </c>
      <c r="I132" s="168">
        <v>2.3732999999999997E-2</v>
      </c>
      <c r="J132" s="168">
        <v>90.003264999999999</v>
      </c>
      <c r="K132" s="168">
        <v>2.3717329999999999</v>
      </c>
      <c r="L132" s="168">
        <v>1.3341859999999999</v>
      </c>
      <c r="M132" s="168">
        <v>2.8652230000000003</v>
      </c>
      <c r="N132" s="168">
        <v>0.51014199999999998</v>
      </c>
      <c r="O132" s="168">
        <v>19.207165000000003</v>
      </c>
      <c r="P132" s="168">
        <v>40.385557000000006</v>
      </c>
      <c r="Q132" s="168">
        <v>412.32126399999987</v>
      </c>
      <c r="R132" s="168">
        <v>660.52014899999995</v>
      </c>
      <c r="S132" s="168">
        <v>0.52046999999999999</v>
      </c>
      <c r="U132" s="79" t="s">
        <v>537</v>
      </c>
    </row>
    <row r="133" spans="1:21" x14ac:dyDescent="0.25">
      <c r="B133" s="79" t="s">
        <v>341</v>
      </c>
      <c r="C133" s="168">
        <v>76.284416999999991</v>
      </c>
      <c r="D133" s="168">
        <v>61.597441999999994</v>
      </c>
      <c r="E133" s="168">
        <v>38.183541000000005</v>
      </c>
      <c r="F133" s="168">
        <v>124.360963</v>
      </c>
      <c r="G133" s="168">
        <v>190.21070999999998</v>
      </c>
      <c r="H133" s="168">
        <v>39.353273000000002</v>
      </c>
      <c r="I133" s="168">
        <v>1.3615E-2</v>
      </c>
      <c r="J133" s="168">
        <v>82.581581999999997</v>
      </c>
      <c r="K133" s="168">
        <v>2.369497</v>
      </c>
      <c r="L133" s="168">
        <v>1.2508439999999998</v>
      </c>
      <c r="M133" s="168">
        <v>1.737851</v>
      </c>
      <c r="N133" s="168">
        <v>0.22914699999999999</v>
      </c>
      <c r="O133" s="168">
        <v>17.986090999999998</v>
      </c>
      <c r="P133" s="168">
        <v>38.935686000000004</v>
      </c>
      <c r="Q133" s="168">
        <v>402.65688899999986</v>
      </c>
      <c r="R133" s="168">
        <v>619.43550500000015</v>
      </c>
      <c r="S133" s="168">
        <v>0.24707100000000001</v>
      </c>
      <c r="U133" s="79" t="s">
        <v>538</v>
      </c>
    </row>
    <row r="134" spans="1:21" x14ac:dyDescent="0.25">
      <c r="B134" s="79" t="s">
        <v>342</v>
      </c>
      <c r="C134" s="168">
        <v>81.710181999999989</v>
      </c>
      <c r="D134" s="168">
        <v>66.448621000000003</v>
      </c>
      <c r="E134" s="168">
        <v>54.577499000000003</v>
      </c>
      <c r="F134" s="168">
        <v>135.82562799999999</v>
      </c>
      <c r="G134" s="168">
        <v>208.22470600000003</v>
      </c>
      <c r="H134" s="168">
        <v>37.005884999999999</v>
      </c>
      <c r="I134" s="168">
        <v>8.0962000000000006E-2</v>
      </c>
      <c r="J134" s="168">
        <v>96.051046000000014</v>
      </c>
      <c r="K134" s="168">
        <v>3.2613379999999998</v>
      </c>
      <c r="L134" s="168">
        <v>1.5155999999999998</v>
      </c>
      <c r="M134" s="168">
        <v>3.6534059999999999</v>
      </c>
      <c r="N134" s="168">
        <v>0.20686100000000002</v>
      </c>
      <c r="O134" s="168">
        <v>19.624727999999998</v>
      </c>
      <c r="P134" s="168">
        <v>45.363630000000001</v>
      </c>
      <c r="Q134" s="168">
        <v>485.4248369999998</v>
      </c>
      <c r="R134" s="168">
        <v>657.83942300000012</v>
      </c>
      <c r="S134" s="168">
        <v>0.29744999999999999</v>
      </c>
      <c r="U134" s="79" t="s">
        <v>539</v>
      </c>
    </row>
    <row r="135" spans="1:21" x14ac:dyDescent="0.25">
      <c r="B135" s="79" t="s">
        <v>343</v>
      </c>
      <c r="C135" s="168">
        <v>70.999973000000011</v>
      </c>
      <c r="D135" s="168">
        <v>61.084833000000003</v>
      </c>
      <c r="E135" s="168">
        <v>42.232042999999997</v>
      </c>
      <c r="F135" s="168">
        <v>123.96856699999999</v>
      </c>
      <c r="G135" s="168">
        <v>199.70063700000006</v>
      </c>
      <c r="H135" s="168">
        <v>37.510722999999999</v>
      </c>
      <c r="I135" s="168">
        <v>0.30985299999999999</v>
      </c>
      <c r="J135" s="168">
        <v>83.875941999999995</v>
      </c>
      <c r="K135" s="168">
        <v>2.2293699999999999</v>
      </c>
      <c r="L135" s="168">
        <v>1.2910029999999999</v>
      </c>
      <c r="M135" s="168">
        <v>2.8363430000000003</v>
      </c>
      <c r="N135" s="168">
        <v>0.233844</v>
      </c>
      <c r="O135" s="168">
        <v>17.950739000000006</v>
      </c>
      <c r="P135" s="168">
        <v>39.242841999999996</v>
      </c>
      <c r="Q135" s="168">
        <v>419.2523749999998</v>
      </c>
      <c r="R135" s="168">
        <v>599.43607699999995</v>
      </c>
      <c r="S135" s="168">
        <v>0.21931600000000001</v>
      </c>
      <c r="U135" s="79" t="s">
        <v>540</v>
      </c>
    </row>
    <row r="136" spans="1:21" x14ac:dyDescent="0.25">
      <c r="B136" s="79" t="s">
        <v>344</v>
      </c>
      <c r="C136" s="168">
        <v>85.488903000000022</v>
      </c>
      <c r="D136" s="168">
        <v>68.354781000000003</v>
      </c>
      <c r="E136" s="168">
        <v>43.201596999999992</v>
      </c>
      <c r="F136" s="168">
        <v>143.764183</v>
      </c>
      <c r="G136" s="168">
        <v>229.04886699999997</v>
      </c>
      <c r="H136" s="168">
        <v>48.673893</v>
      </c>
      <c r="I136" s="168">
        <v>1.1634790000000002</v>
      </c>
      <c r="J136" s="168">
        <v>95.671912000000006</v>
      </c>
      <c r="K136" s="168">
        <v>2.7012720000000003</v>
      </c>
      <c r="L136" s="168">
        <v>1.651764</v>
      </c>
      <c r="M136" s="168">
        <v>4.7293019999999997</v>
      </c>
      <c r="N136" s="168">
        <v>0.29969399999999996</v>
      </c>
      <c r="O136" s="168">
        <v>21.217935000000001</v>
      </c>
      <c r="P136" s="168">
        <v>42.217090999999996</v>
      </c>
      <c r="Q136" s="168">
        <v>482.09062300000005</v>
      </c>
      <c r="R136" s="168">
        <v>616.33578899999998</v>
      </c>
      <c r="S136" s="168">
        <v>0.28270400000000007</v>
      </c>
      <c r="U136" s="79" t="s">
        <v>541</v>
      </c>
    </row>
    <row r="137" spans="1:21" x14ac:dyDescent="0.25">
      <c r="B137" s="79" t="s">
        <v>345</v>
      </c>
      <c r="C137" s="168">
        <v>45.76252199999999</v>
      </c>
      <c r="D137" s="168">
        <v>51.483530999999999</v>
      </c>
      <c r="E137" s="168">
        <v>35.320754999999991</v>
      </c>
      <c r="F137" s="168">
        <v>84.24632600000001</v>
      </c>
      <c r="G137" s="168">
        <v>123.21827300000007</v>
      </c>
      <c r="H137" s="168">
        <v>21.068835</v>
      </c>
      <c r="I137" s="168">
        <v>6.0929999999999995E-3</v>
      </c>
      <c r="J137" s="168">
        <v>43.461331999999999</v>
      </c>
      <c r="K137" s="168">
        <v>1.349656</v>
      </c>
      <c r="L137" s="168">
        <v>1.1077129999999999</v>
      </c>
      <c r="M137" s="168">
        <v>3.9335829999999996</v>
      </c>
      <c r="N137" s="168">
        <v>0.101608</v>
      </c>
      <c r="O137" s="168">
        <v>13.939063999999998</v>
      </c>
      <c r="P137" s="168">
        <v>27.428659999999994</v>
      </c>
      <c r="Q137" s="168">
        <v>311.50560599999989</v>
      </c>
      <c r="R137" s="168">
        <v>434.57241999999997</v>
      </c>
      <c r="S137" s="168">
        <v>0.16262799999999999</v>
      </c>
      <c r="U137" s="79" t="s">
        <v>542</v>
      </c>
    </row>
    <row r="138" spans="1:21" x14ac:dyDescent="0.25">
      <c r="B138" s="79" t="s">
        <v>346</v>
      </c>
      <c r="C138" s="168">
        <v>72.491868999999994</v>
      </c>
      <c r="D138" s="168">
        <v>59.814214</v>
      </c>
      <c r="E138" s="168">
        <v>56.318228000000005</v>
      </c>
      <c r="F138" s="168">
        <v>131.24469400000001</v>
      </c>
      <c r="G138" s="168">
        <v>217.51612599999999</v>
      </c>
      <c r="H138" s="168">
        <v>48.624816999999993</v>
      </c>
      <c r="I138" s="168">
        <v>6.8098000000000006E-2</v>
      </c>
      <c r="J138" s="168">
        <v>80.922286000000014</v>
      </c>
      <c r="K138" s="168">
        <v>3.0590899999999999</v>
      </c>
      <c r="L138" s="168">
        <v>1.6209</v>
      </c>
      <c r="M138" s="168">
        <v>1.9203859999999999</v>
      </c>
      <c r="N138" s="168">
        <v>0.26191399999999998</v>
      </c>
      <c r="O138" s="168">
        <v>18.807990999999991</v>
      </c>
      <c r="P138" s="168">
        <v>42.808485999999995</v>
      </c>
      <c r="Q138" s="168">
        <v>441.61600500000014</v>
      </c>
      <c r="R138" s="168">
        <v>637.4673499999999</v>
      </c>
      <c r="S138" s="168">
        <v>0.29461300000000001</v>
      </c>
      <c r="U138" s="79" t="s">
        <v>543</v>
      </c>
    </row>
    <row r="139" spans="1:21" x14ac:dyDescent="0.25">
      <c r="B139" s="79" t="s">
        <v>347</v>
      </c>
      <c r="C139" s="168">
        <v>85.91386700000001</v>
      </c>
      <c r="D139" s="168">
        <v>65.521809000000005</v>
      </c>
      <c r="E139" s="168">
        <v>52.902989999999988</v>
      </c>
      <c r="F139" s="168">
        <v>136.99079499999999</v>
      </c>
      <c r="G139" s="168">
        <v>214.45254799999998</v>
      </c>
      <c r="H139" s="168">
        <v>56.100099</v>
      </c>
      <c r="I139" s="168">
        <v>0.11488300000000001</v>
      </c>
      <c r="J139" s="168">
        <v>88.640969999999996</v>
      </c>
      <c r="K139" s="168">
        <v>3.1705260000000002</v>
      </c>
      <c r="L139" s="168">
        <v>1.9108280000000002</v>
      </c>
      <c r="M139" s="168">
        <v>4.6386240000000001</v>
      </c>
      <c r="N139" s="168">
        <v>0.42334900000000003</v>
      </c>
      <c r="O139" s="168">
        <v>22.241935000000002</v>
      </c>
      <c r="P139" s="168">
        <v>46.511653999999993</v>
      </c>
      <c r="Q139" s="168">
        <v>498.34573099999966</v>
      </c>
      <c r="R139" s="168">
        <v>665.70897300000024</v>
      </c>
      <c r="S139" s="168">
        <v>0.44286500000000006</v>
      </c>
      <c r="U139" s="79" t="s">
        <v>544</v>
      </c>
    </row>
    <row r="140" spans="1:21" x14ac:dyDescent="0.25">
      <c r="B140" s="79" t="s">
        <v>348</v>
      </c>
      <c r="C140" s="168">
        <v>73.507721999999987</v>
      </c>
      <c r="D140" s="168">
        <v>64.557473000000002</v>
      </c>
      <c r="E140" s="168">
        <v>48.872225</v>
      </c>
      <c r="F140" s="168">
        <v>138.19970799999999</v>
      </c>
      <c r="G140" s="168">
        <v>199.575838</v>
      </c>
      <c r="H140" s="168">
        <v>52.977674999999991</v>
      </c>
      <c r="I140" s="168">
        <v>4.2380000000000001E-2</v>
      </c>
      <c r="J140" s="168">
        <v>82.180437999999995</v>
      </c>
      <c r="K140" s="168">
        <v>3.468146</v>
      </c>
      <c r="L140" s="168">
        <v>2.0021579999999997</v>
      </c>
      <c r="M140" s="168">
        <v>1.7142359999999999</v>
      </c>
      <c r="N140" s="168">
        <v>0.286829</v>
      </c>
      <c r="O140" s="168">
        <v>18.584230000000002</v>
      </c>
      <c r="P140" s="168">
        <v>41.185005000000004</v>
      </c>
      <c r="Q140" s="168">
        <v>467.02655099999998</v>
      </c>
      <c r="R140" s="168">
        <v>597.07651699999974</v>
      </c>
      <c r="S140" s="168">
        <v>0.48514000000000002</v>
      </c>
      <c r="U140" s="79" t="s">
        <v>545</v>
      </c>
    </row>
    <row r="141" spans="1:21" x14ac:dyDescent="0.25">
      <c r="B141" s="79" t="s">
        <v>349</v>
      </c>
      <c r="C141" s="168">
        <v>57.181592999999992</v>
      </c>
      <c r="D141" s="168">
        <v>58.008524000000001</v>
      </c>
      <c r="E141" s="168">
        <v>70.559215999999992</v>
      </c>
      <c r="F141" s="168">
        <v>116.77428699999999</v>
      </c>
      <c r="G141" s="168">
        <v>151.71027100000006</v>
      </c>
      <c r="H141" s="168">
        <v>39.761744000000007</v>
      </c>
      <c r="I141" s="168">
        <v>0.134265</v>
      </c>
      <c r="J141" s="168">
        <v>54.952376000000001</v>
      </c>
      <c r="K141" s="168">
        <v>2.5205659999999996</v>
      </c>
      <c r="L141" s="168">
        <v>1.470316</v>
      </c>
      <c r="M141" s="168">
        <v>3.3660549999999998</v>
      </c>
      <c r="N141" s="168">
        <v>1.4064559999999999</v>
      </c>
      <c r="O141" s="168">
        <v>20.823371999999999</v>
      </c>
      <c r="P141" s="168">
        <v>31.063343999999997</v>
      </c>
      <c r="Q141" s="168">
        <v>415.04654000000028</v>
      </c>
      <c r="R141" s="168">
        <v>527.37588400000016</v>
      </c>
      <c r="S141" s="168">
        <v>0.26467199999999996</v>
      </c>
      <c r="U141" s="79" t="s">
        <v>546</v>
      </c>
    </row>
    <row r="142" spans="1:21" x14ac:dyDescent="0.25">
      <c r="C142" s="168"/>
      <c r="D142" s="168"/>
      <c r="E142" s="168"/>
      <c r="F142" s="168"/>
      <c r="G142" s="168"/>
      <c r="H142" s="168"/>
      <c r="I142" s="168"/>
      <c r="J142" s="168"/>
      <c r="K142" s="168"/>
      <c r="L142" s="168"/>
      <c r="M142" s="168"/>
      <c r="N142" s="168"/>
      <c r="O142" s="168"/>
      <c r="P142" s="169"/>
      <c r="Q142" s="169"/>
      <c r="R142" s="169"/>
      <c r="S142" s="169"/>
    </row>
    <row r="143" spans="1:21" x14ac:dyDescent="0.25">
      <c r="A143" s="166">
        <v>2026</v>
      </c>
      <c r="B143" s="79" t="s">
        <v>338</v>
      </c>
      <c r="C143" s="168">
        <v>68.240120000000005</v>
      </c>
      <c r="D143" s="168">
        <v>53.810269000000005</v>
      </c>
      <c r="E143" s="168">
        <v>54.470973000000001</v>
      </c>
      <c r="F143" s="168">
        <v>119.804092</v>
      </c>
      <c r="G143" s="168">
        <v>171.40168799999998</v>
      </c>
      <c r="H143" s="168">
        <v>56.458297999999999</v>
      </c>
      <c r="I143" s="168">
        <v>8.2566000000000001E-2</v>
      </c>
      <c r="J143" s="168">
        <v>75.994656000000006</v>
      </c>
      <c r="K143" s="168">
        <v>1.9934379999999998</v>
      </c>
      <c r="L143" s="168">
        <v>1.7313179999999999</v>
      </c>
      <c r="M143" s="168">
        <v>3.2845189999999995</v>
      </c>
      <c r="N143" s="168">
        <v>0.40088799999999997</v>
      </c>
      <c r="O143" s="168">
        <v>19.370299999999997</v>
      </c>
      <c r="P143" s="168">
        <v>42.744183999999997</v>
      </c>
      <c r="Q143" s="168">
        <v>426.27583100000015</v>
      </c>
      <c r="R143" s="168">
        <v>605.28916400000003</v>
      </c>
      <c r="S143" s="168">
        <v>0.40222299999999994</v>
      </c>
      <c r="T143" s="166">
        <v>2026</v>
      </c>
      <c r="U143" s="79" t="s">
        <v>535</v>
      </c>
    </row>
    <row r="144" spans="1:21" x14ac:dyDescent="0.25">
      <c r="B144" s="79" t="s">
        <v>339</v>
      </c>
      <c r="C144" s="168">
        <v>69.690443000000002</v>
      </c>
      <c r="D144" s="168">
        <v>60.984099000000001</v>
      </c>
      <c r="E144" s="168">
        <v>50.283558999999997</v>
      </c>
      <c r="F144" s="168">
        <v>141.88633200000001</v>
      </c>
      <c r="G144" s="168">
        <v>200.53826000000001</v>
      </c>
      <c r="H144" s="168">
        <v>70.820343000000008</v>
      </c>
      <c r="I144" s="168">
        <v>3.2473000000000002E-2</v>
      </c>
      <c r="J144" s="168">
        <v>85.566506000000004</v>
      </c>
      <c r="K144" s="168">
        <v>2.5944740000000004</v>
      </c>
      <c r="L144" s="168">
        <v>1.277773</v>
      </c>
      <c r="M144" s="168">
        <v>5.1822749999999997</v>
      </c>
      <c r="N144" s="168">
        <v>0.45052500000000001</v>
      </c>
      <c r="O144" s="168">
        <v>19.019389</v>
      </c>
      <c r="P144" s="168">
        <v>39.273706999999995</v>
      </c>
      <c r="Q144" s="168">
        <v>453.50947900000006</v>
      </c>
      <c r="R144" s="168">
        <v>592.29133200000012</v>
      </c>
      <c r="S144" s="168">
        <v>0.50918699999999995</v>
      </c>
      <c r="U144" s="79" t="s">
        <v>536</v>
      </c>
    </row>
    <row r="145" spans="1:21" x14ac:dyDescent="0.25">
      <c r="B145" s="79" t="s">
        <v>340</v>
      </c>
      <c r="C145" s="168"/>
      <c r="D145" s="168"/>
      <c r="E145" s="168"/>
      <c r="F145" s="168"/>
      <c r="G145" s="168"/>
      <c r="H145" s="168"/>
      <c r="I145" s="168"/>
      <c r="J145" s="168"/>
      <c r="K145" s="168"/>
      <c r="L145" s="168"/>
      <c r="M145" s="168"/>
      <c r="N145" s="168"/>
      <c r="O145" s="168"/>
      <c r="P145" s="168"/>
      <c r="Q145" s="168"/>
      <c r="R145" s="168"/>
      <c r="S145" s="168"/>
      <c r="U145" s="79" t="s">
        <v>537</v>
      </c>
    </row>
    <row r="146" spans="1:21" x14ac:dyDescent="0.25">
      <c r="B146" s="79" t="s">
        <v>341</v>
      </c>
      <c r="C146" s="168"/>
      <c r="D146" s="168"/>
      <c r="E146" s="168"/>
      <c r="F146" s="168"/>
      <c r="G146" s="168"/>
      <c r="H146" s="168"/>
      <c r="I146" s="168"/>
      <c r="J146" s="168"/>
      <c r="K146" s="168"/>
      <c r="L146" s="168"/>
      <c r="M146" s="168"/>
      <c r="N146" s="168"/>
      <c r="O146" s="168"/>
      <c r="P146" s="168"/>
      <c r="Q146" s="168"/>
      <c r="R146" s="168"/>
      <c r="S146" s="168"/>
      <c r="U146" s="79" t="s">
        <v>538</v>
      </c>
    </row>
    <row r="147" spans="1:21" x14ac:dyDescent="0.25">
      <c r="B147" s="79" t="s">
        <v>342</v>
      </c>
      <c r="C147" s="168"/>
      <c r="D147" s="168"/>
      <c r="E147" s="168"/>
      <c r="F147" s="168"/>
      <c r="G147" s="168"/>
      <c r="H147" s="168"/>
      <c r="I147" s="168"/>
      <c r="J147" s="168"/>
      <c r="K147" s="168"/>
      <c r="L147" s="168"/>
      <c r="M147" s="168"/>
      <c r="N147" s="168"/>
      <c r="O147" s="168"/>
      <c r="P147" s="168"/>
      <c r="Q147" s="168"/>
      <c r="R147" s="168"/>
      <c r="S147" s="168"/>
      <c r="U147" s="79" t="s">
        <v>539</v>
      </c>
    </row>
    <row r="148" spans="1:21" x14ac:dyDescent="0.25">
      <c r="B148" s="79" t="s">
        <v>343</v>
      </c>
      <c r="C148" s="168"/>
      <c r="D148" s="168"/>
      <c r="E148" s="168"/>
      <c r="F148" s="168"/>
      <c r="G148" s="168"/>
      <c r="H148" s="168"/>
      <c r="I148" s="168"/>
      <c r="J148" s="168"/>
      <c r="K148" s="168"/>
      <c r="L148" s="168"/>
      <c r="M148" s="168"/>
      <c r="N148" s="168"/>
      <c r="O148" s="168"/>
      <c r="P148" s="168"/>
      <c r="Q148" s="168"/>
      <c r="R148" s="168"/>
      <c r="S148" s="168"/>
      <c r="U148" s="79" t="s">
        <v>540</v>
      </c>
    </row>
    <row r="149" spans="1:21" x14ac:dyDescent="0.25">
      <c r="B149" s="79" t="s">
        <v>344</v>
      </c>
      <c r="C149" s="168"/>
      <c r="D149" s="168"/>
      <c r="E149" s="168"/>
      <c r="F149" s="168"/>
      <c r="G149" s="168"/>
      <c r="H149" s="168"/>
      <c r="I149" s="168"/>
      <c r="J149" s="168"/>
      <c r="K149" s="168"/>
      <c r="L149" s="168"/>
      <c r="M149" s="168"/>
      <c r="N149" s="168"/>
      <c r="O149" s="168"/>
      <c r="P149" s="168"/>
      <c r="Q149" s="168"/>
      <c r="R149" s="168"/>
      <c r="S149" s="168"/>
      <c r="U149" s="79" t="s">
        <v>541</v>
      </c>
    </row>
    <row r="150" spans="1:21" x14ac:dyDescent="0.25">
      <c r="B150" s="79" t="s">
        <v>345</v>
      </c>
      <c r="C150" s="168"/>
      <c r="D150" s="168"/>
      <c r="E150" s="168"/>
      <c r="F150" s="168"/>
      <c r="G150" s="168"/>
      <c r="H150" s="168"/>
      <c r="I150" s="168"/>
      <c r="J150" s="168"/>
      <c r="K150" s="168"/>
      <c r="L150" s="168"/>
      <c r="M150" s="168"/>
      <c r="N150" s="168"/>
      <c r="O150" s="168"/>
      <c r="P150" s="168"/>
      <c r="Q150" s="168"/>
      <c r="R150" s="168"/>
      <c r="S150" s="168"/>
      <c r="U150" s="79" t="s">
        <v>542</v>
      </c>
    </row>
    <row r="151" spans="1:21" x14ac:dyDescent="0.25">
      <c r="B151" s="79" t="s">
        <v>346</v>
      </c>
      <c r="C151" s="168"/>
      <c r="D151" s="168"/>
      <c r="E151" s="168"/>
      <c r="F151" s="168"/>
      <c r="G151" s="168"/>
      <c r="H151" s="168"/>
      <c r="I151" s="168"/>
      <c r="J151" s="168"/>
      <c r="K151" s="168"/>
      <c r="L151" s="168"/>
      <c r="M151" s="168"/>
      <c r="N151" s="168"/>
      <c r="O151" s="168"/>
      <c r="P151" s="168"/>
      <c r="Q151" s="168"/>
      <c r="R151" s="168"/>
      <c r="S151" s="168"/>
      <c r="U151" s="79" t="s">
        <v>543</v>
      </c>
    </row>
    <row r="152" spans="1:21" x14ac:dyDescent="0.25">
      <c r="B152" s="79" t="s">
        <v>347</v>
      </c>
      <c r="C152" s="168"/>
      <c r="D152" s="168"/>
      <c r="E152" s="168"/>
      <c r="F152" s="168"/>
      <c r="G152" s="168"/>
      <c r="H152" s="168"/>
      <c r="I152" s="168"/>
      <c r="J152" s="168"/>
      <c r="K152" s="168"/>
      <c r="L152" s="168"/>
      <c r="M152" s="168"/>
      <c r="N152" s="168"/>
      <c r="O152" s="168"/>
      <c r="P152" s="168"/>
      <c r="Q152" s="168"/>
      <c r="R152" s="168"/>
      <c r="S152" s="168"/>
      <c r="U152" s="79" t="s">
        <v>544</v>
      </c>
    </row>
    <row r="153" spans="1:21" x14ac:dyDescent="0.25">
      <c r="B153" s="79" t="s">
        <v>348</v>
      </c>
      <c r="C153" s="168"/>
      <c r="D153" s="168"/>
      <c r="E153" s="168"/>
      <c r="F153" s="168"/>
      <c r="G153" s="168"/>
      <c r="H153" s="168"/>
      <c r="I153" s="168"/>
      <c r="J153" s="168"/>
      <c r="K153" s="168"/>
      <c r="L153" s="168"/>
      <c r="M153" s="168"/>
      <c r="N153" s="168"/>
      <c r="O153" s="168"/>
      <c r="P153" s="168"/>
      <c r="Q153" s="168"/>
      <c r="R153" s="168"/>
      <c r="S153" s="168"/>
      <c r="U153" s="79" t="s">
        <v>545</v>
      </c>
    </row>
    <row r="154" spans="1:21" x14ac:dyDescent="0.25">
      <c r="B154" s="79" t="s">
        <v>349</v>
      </c>
      <c r="C154" s="168"/>
      <c r="D154" s="168"/>
      <c r="E154" s="168"/>
      <c r="F154" s="168"/>
      <c r="G154" s="168"/>
      <c r="H154" s="168"/>
      <c r="I154" s="168"/>
      <c r="J154" s="168"/>
      <c r="K154" s="168"/>
      <c r="L154" s="168"/>
      <c r="M154" s="168"/>
      <c r="N154" s="168"/>
      <c r="O154" s="168"/>
      <c r="P154" s="168"/>
      <c r="Q154" s="168"/>
      <c r="R154" s="168"/>
      <c r="S154" s="168"/>
      <c r="U154" s="79" t="s">
        <v>546</v>
      </c>
    </row>
    <row r="155" spans="1:21" x14ac:dyDescent="0.25">
      <c r="C155" s="168"/>
      <c r="D155" s="168"/>
      <c r="E155" s="168"/>
      <c r="F155" s="168"/>
      <c r="G155" s="168"/>
      <c r="H155" s="168"/>
      <c r="I155" s="168"/>
      <c r="J155" s="168"/>
      <c r="K155" s="168"/>
      <c r="L155" s="168"/>
      <c r="M155" s="168"/>
      <c r="N155" s="168"/>
      <c r="O155" s="168"/>
      <c r="P155" s="169"/>
      <c r="Q155" s="169"/>
      <c r="R155" s="169"/>
      <c r="S155" s="169"/>
    </row>
    <row r="156" spans="1:21" x14ac:dyDescent="0.25">
      <c r="C156" s="168"/>
      <c r="D156" s="168"/>
      <c r="E156" s="168"/>
      <c r="F156" s="168"/>
      <c r="G156" s="168"/>
      <c r="H156" s="168"/>
      <c r="I156" s="168"/>
      <c r="J156" s="168"/>
      <c r="K156" s="168"/>
      <c r="L156" s="168"/>
      <c r="M156" s="168"/>
      <c r="N156" s="168"/>
      <c r="O156" s="168"/>
    </row>
    <row r="157" spans="1:21" x14ac:dyDescent="0.25">
      <c r="C157" s="168"/>
      <c r="D157" s="168"/>
      <c r="E157" s="168"/>
      <c r="F157" s="168"/>
      <c r="G157" s="168"/>
      <c r="H157" s="168"/>
      <c r="I157" s="168"/>
      <c r="J157" s="168"/>
      <c r="K157" s="168"/>
      <c r="L157" s="168"/>
      <c r="M157" s="168"/>
      <c r="N157" s="168"/>
      <c r="O157" s="168"/>
    </row>
    <row r="158" spans="1:21" s="187" customFormat="1" ht="27" customHeight="1" thickBot="1" x14ac:dyDescent="0.3">
      <c r="A158" s="247" t="s">
        <v>714</v>
      </c>
      <c r="B158" s="247"/>
      <c r="C158" s="247"/>
      <c r="D158" s="247"/>
      <c r="E158" s="247"/>
      <c r="F158" s="247"/>
      <c r="G158" s="247"/>
      <c r="H158" s="247"/>
      <c r="I158" s="247"/>
      <c r="J158" s="247"/>
      <c r="K158" s="247"/>
      <c r="L158" s="247"/>
      <c r="M158" s="247"/>
      <c r="N158" s="247"/>
      <c r="O158" s="247"/>
      <c r="P158" s="247"/>
      <c r="Q158" s="247"/>
      <c r="R158" s="190"/>
      <c r="S158" s="190"/>
      <c r="T158" s="190"/>
      <c r="U158" s="190"/>
    </row>
    <row r="159" spans="1:21" s="170" customFormat="1" ht="11.25" customHeight="1" thickBot="1" x14ac:dyDescent="0.3">
      <c r="A159" s="204" t="s">
        <v>162</v>
      </c>
      <c r="B159" s="204" t="s">
        <v>163</v>
      </c>
      <c r="C159" s="244" t="s">
        <v>712</v>
      </c>
      <c r="D159" s="245"/>
      <c r="E159" s="245"/>
      <c r="F159" s="245"/>
      <c r="G159" s="245"/>
      <c r="H159" s="245"/>
      <c r="I159" s="245"/>
      <c r="J159" s="245"/>
      <c r="K159" s="245"/>
      <c r="L159" s="245"/>
      <c r="M159" s="245"/>
      <c r="N159" s="245"/>
      <c r="O159" s="246"/>
      <c r="P159" s="204" t="s">
        <v>532</v>
      </c>
      <c r="Q159" s="204" t="s">
        <v>519</v>
      </c>
    </row>
    <row r="160" spans="1:21" ht="20.25" customHeight="1" thickBot="1" x14ac:dyDescent="0.3">
      <c r="A160" s="205"/>
      <c r="B160" s="205"/>
      <c r="C160" s="188">
        <v>87</v>
      </c>
      <c r="D160" s="188">
        <v>88</v>
      </c>
      <c r="E160" s="188">
        <v>89</v>
      </c>
      <c r="F160" s="188">
        <v>90</v>
      </c>
      <c r="G160" s="188">
        <v>91</v>
      </c>
      <c r="H160" s="188">
        <v>92</v>
      </c>
      <c r="I160" s="188">
        <v>93</v>
      </c>
      <c r="J160" s="188">
        <v>94</v>
      </c>
      <c r="K160" s="188">
        <v>95</v>
      </c>
      <c r="L160" s="188">
        <v>96</v>
      </c>
      <c r="M160" s="188">
        <v>97</v>
      </c>
      <c r="N160" s="188">
        <v>98</v>
      </c>
      <c r="O160" s="188">
        <v>99</v>
      </c>
      <c r="P160" s="205"/>
      <c r="Q160" s="205"/>
      <c r="T160" s="79"/>
    </row>
    <row r="161" spans="1:17" x14ac:dyDescent="0.25">
      <c r="A161" s="166">
        <v>2025</v>
      </c>
      <c r="B161" s="79" t="s">
        <v>338</v>
      </c>
      <c r="C161" s="168">
        <v>704.41703299999995</v>
      </c>
      <c r="D161" s="168">
        <v>37.545557000000002</v>
      </c>
      <c r="E161" s="168">
        <v>4.7553710000000002</v>
      </c>
      <c r="F161" s="168">
        <v>193.02654800000002</v>
      </c>
      <c r="G161" s="168">
        <v>10.447308999999997</v>
      </c>
      <c r="H161" s="168">
        <v>0.54797200000000001</v>
      </c>
      <c r="I161" s="168">
        <v>6.5693040000000007</v>
      </c>
      <c r="J161" s="168">
        <v>178.00850200000002</v>
      </c>
      <c r="K161" s="168">
        <v>14.989756</v>
      </c>
      <c r="L161" s="168">
        <v>10.523340999999999</v>
      </c>
      <c r="M161" s="168">
        <v>0.75649999999999995</v>
      </c>
      <c r="N161" s="168">
        <v>0</v>
      </c>
      <c r="O161" s="168">
        <v>7.0622310000000006</v>
      </c>
      <c r="P161" s="166">
        <v>2025</v>
      </c>
      <c r="Q161" s="79" t="s">
        <v>535</v>
      </c>
    </row>
    <row r="162" spans="1:17" x14ac:dyDescent="0.25">
      <c r="B162" s="79" t="s">
        <v>339</v>
      </c>
      <c r="C162" s="168">
        <v>884.73691199999996</v>
      </c>
      <c r="D162" s="168">
        <v>57.13775099999998</v>
      </c>
      <c r="E162" s="168">
        <v>11.512681000000001</v>
      </c>
      <c r="F162" s="168">
        <v>184.71362199999999</v>
      </c>
      <c r="G162" s="168">
        <v>11.822478</v>
      </c>
      <c r="H162" s="168">
        <v>0.62601399999999996</v>
      </c>
      <c r="I162" s="168">
        <v>6.7795590000000008</v>
      </c>
      <c r="J162" s="168">
        <v>185.09278099999997</v>
      </c>
      <c r="K162" s="168">
        <v>12.182347000000002</v>
      </c>
      <c r="L162" s="168">
        <v>10.483861999999997</v>
      </c>
      <c r="M162" s="168">
        <v>1.064295</v>
      </c>
      <c r="N162" s="168">
        <v>0</v>
      </c>
      <c r="O162" s="168">
        <v>7.287274</v>
      </c>
      <c r="P162" s="167"/>
      <c r="Q162" s="79" t="s">
        <v>536</v>
      </c>
    </row>
    <row r="163" spans="1:17" x14ac:dyDescent="0.25">
      <c r="B163" s="79" t="s">
        <v>340</v>
      </c>
      <c r="C163" s="168">
        <v>823.23390399999994</v>
      </c>
      <c r="D163" s="168">
        <v>75.506816000000001</v>
      </c>
      <c r="E163" s="168">
        <v>7.8488299999999995</v>
      </c>
      <c r="F163" s="168">
        <v>193.27148700000001</v>
      </c>
      <c r="G163" s="168">
        <v>12.383012000000001</v>
      </c>
      <c r="H163" s="168">
        <v>0.59913100000000008</v>
      </c>
      <c r="I163" s="168">
        <v>5.9077760000000019</v>
      </c>
      <c r="J163" s="168">
        <v>198.90714599999998</v>
      </c>
      <c r="K163" s="168">
        <v>12.256780000000001</v>
      </c>
      <c r="L163" s="168">
        <v>10.382795999999997</v>
      </c>
      <c r="M163" s="168">
        <v>1.2831579999999998</v>
      </c>
      <c r="N163" s="168">
        <v>0</v>
      </c>
      <c r="O163" s="168">
        <v>8.1888619999999985</v>
      </c>
      <c r="P163" s="167"/>
      <c r="Q163" s="79" t="s">
        <v>537</v>
      </c>
    </row>
    <row r="164" spans="1:17" x14ac:dyDescent="0.25">
      <c r="B164" s="79" t="s">
        <v>341</v>
      </c>
      <c r="C164" s="168">
        <v>850.52455199999986</v>
      </c>
      <c r="D164" s="168">
        <v>38.79909099999999</v>
      </c>
      <c r="E164" s="168">
        <v>6.3492759999999997</v>
      </c>
      <c r="F164" s="168">
        <v>166.78158400000001</v>
      </c>
      <c r="G164" s="168">
        <v>8.6438660000000027</v>
      </c>
      <c r="H164" s="168">
        <v>0.432363</v>
      </c>
      <c r="I164" s="168">
        <v>8.981662</v>
      </c>
      <c r="J164" s="168">
        <v>176.06521399999994</v>
      </c>
      <c r="K164" s="168">
        <v>11.667623000000001</v>
      </c>
      <c r="L164" s="168">
        <v>10.152578</v>
      </c>
      <c r="M164" s="168">
        <v>1.3443489999999998</v>
      </c>
      <c r="N164" s="168">
        <v>0</v>
      </c>
      <c r="O164" s="168">
        <v>10.940583</v>
      </c>
      <c r="P164" s="167"/>
      <c r="Q164" s="79" t="s">
        <v>538</v>
      </c>
    </row>
    <row r="165" spans="1:17" x14ac:dyDescent="0.25">
      <c r="B165" s="79" t="s">
        <v>342</v>
      </c>
      <c r="C165" s="168">
        <v>964.30991600000004</v>
      </c>
      <c r="D165" s="168">
        <v>47.115781999999989</v>
      </c>
      <c r="E165" s="168">
        <v>9.9823939999999993</v>
      </c>
      <c r="F165" s="168">
        <v>202.05320600000002</v>
      </c>
      <c r="G165" s="168">
        <v>14.123819000000005</v>
      </c>
      <c r="H165" s="168">
        <v>0.90426799999999996</v>
      </c>
      <c r="I165" s="168">
        <v>5.7840360000000004</v>
      </c>
      <c r="J165" s="168">
        <v>197.83669700000002</v>
      </c>
      <c r="K165" s="168">
        <v>15.213815</v>
      </c>
      <c r="L165" s="168">
        <v>10.853894999999998</v>
      </c>
      <c r="M165" s="168">
        <v>0.84537799999999996</v>
      </c>
      <c r="N165" s="168">
        <v>0</v>
      </c>
      <c r="O165" s="168">
        <v>10.653214</v>
      </c>
      <c r="P165" s="167"/>
      <c r="Q165" s="79" t="s">
        <v>539</v>
      </c>
    </row>
    <row r="166" spans="1:17" x14ac:dyDescent="0.25">
      <c r="B166" s="79" t="s">
        <v>343</v>
      </c>
      <c r="C166" s="168">
        <v>930.52244799999994</v>
      </c>
      <c r="D166" s="168">
        <v>41.838946000000007</v>
      </c>
      <c r="E166" s="168">
        <v>14.340358999999999</v>
      </c>
      <c r="F166" s="168">
        <v>190.77848900000001</v>
      </c>
      <c r="G166" s="168">
        <v>14.015513999999992</v>
      </c>
      <c r="H166" s="168">
        <v>0.64837599999999995</v>
      </c>
      <c r="I166" s="168">
        <v>7.3329650000000006</v>
      </c>
      <c r="J166" s="168">
        <v>181.89623499999996</v>
      </c>
      <c r="K166" s="168">
        <v>14.271499</v>
      </c>
      <c r="L166" s="168">
        <v>9.9978029999999976</v>
      </c>
      <c r="M166" s="168">
        <v>1.211746</v>
      </c>
      <c r="N166" s="168">
        <v>0</v>
      </c>
      <c r="O166" s="168">
        <v>10.947219999999998</v>
      </c>
      <c r="P166" s="167"/>
      <c r="Q166" s="79" t="s">
        <v>540</v>
      </c>
    </row>
    <row r="167" spans="1:17" x14ac:dyDescent="0.25">
      <c r="B167" s="79" t="s">
        <v>344</v>
      </c>
      <c r="C167" s="168">
        <v>825.94922900000006</v>
      </c>
      <c r="D167" s="168">
        <v>39.504433000000006</v>
      </c>
      <c r="E167" s="168">
        <v>6.6684929999999998</v>
      </c>
      <c r="F167" s="168">
        <v>192.77879699999997</v>
      </c>
      <c r="G167" s="168">
        <v>14.180894999999996</v>
      </c>
      <c r="H167" s="168">
        <v>0.66312799999999994</v>
      </c>
      <c r="I167" s="168">
        <v>9.3260170000000002</v>
      </c>
      <c r="J167" s="168">
        <v>198.17475800000005</v>
      </c>
      <c r="K167" s="168">
        <v>16.626932</v>
      </c>
      <c r="L167" s="168">
        <v>10.740526999999997</v>
      </c>
      <c r="M167" s="168">
        <v>0.6316170000000001</v>
      </c>
      <c r="N167" s="168">
        <v>0</v>
      </c>
      <c r="O167" s="168">
        <v>11.362146000000001</v>
      </c>
      <c r="P167" s="167"/>
      <c r="Q167" s="79" t="s">
        <v>541</v>
      </c>
    </row>
    <row r="168" spans="1:17" x14ac:dyDescent="0.25">
      <c r="B168" s="79" t="s">
        <v>345</v>
      </c>
      <c r="C168" s="168">
        <v>479.26425900000004</v>
      </c>
      <c r="D168" s="168">
        <v>23.845718999999988</v>
      </c>
      <c r="E168" s="168">
        <v>6.4389589999999997</v>
      </c>
      <c r="F168" s="168">
        <v>149.26304199999998</v>
      </c>
      <c r="G168" s="168">
        <v>8.6504779999999997</v>
      </c>
      <c r="H168" s="168">
        <v>0.32852999999999999</v>
      </c>
      <c r="I168" s="168">
        <v>1.7605949999999999</v>
      </c>
      <c r="J168" s="168">
        <v>122.39716899999996</v>
      </c>
      <c r="K168" s="168">
        <v>11.983745000000001</v>
      </c>
      <c r="L168" s="168">
        <v>6.9047479999999997</v>
      </c>
      <c r="M168" s="168">
        <v>1.0936899999999998</v>
      </c>
      <c r="N168" s="168">
        <v>0</v>
      </c>
      <c r="O168" s="168">
        <v>11.50736</v>
      </c>
      <c r="P168" s="167"/>
      <c r="Q168" s="79" t="s">
        <v>542</v>
      </c>
    </row>
    <row r="169" spans="1:17" x14ac:dyDescent="0.25">
      <c r="B169" s="79" t="s">
        <v>346</v>
      </c>
      <c r="C169" s="168">
        <v>909.27046100000007</v>
      </c>
      <c r="D169" s="168">
        <v>31.176176999999988</v>
      </c>
      <c r="E169" s="168">
        <v>12.837147999999999</v>
      </c>
      <c r="F169" s="168">
        <v>172.84384700000001</v>
      </c>
      <c r="G169" s="168">
        <v>12.832663000000005</v>
      </c>
      <c r="H169" s="168">
        <v>0.55210400000000004</v>
      </c>
      <c r="I169" s="168">
        <v>6.1344130000000003</v>
      </c>
      <c r="J169" s="168">
        <v>193.55288100000001</v>
      </c>
      <c r="K169" s="168">
        <v>15.661030000000002</v>
      </c>
      <c r="L169" s="168">
        <v>9.6628830000000008</v>
      </c>
      <c r="M169" s="168">
        <v>0.49222499999999986</v>
      </c>
      <c r="N169" s="168">
        <v>0</v>
      </c>
      <c r="O169" s="168">
        <v>11.973323000000001</v>
      </c>
      <c r="P169" s="167"/>
      <c r="Q169" s="79" t="s">
        <v>543</v>
      </c>
    </row>
    <row r="170" spans="1:17" x14ac:dyDescent="0.25">
      <c r="B170" s="79" t="s">
        <v>347</v>
      </c>
      <c r="C170" s="168">
        <v>826.47545000000014</v>
      </c>
      <c r="D170" s="168">
        <v>45.90677500000001</v>
      </c>
      <c r="E170" s="168">
        <v>8.7260760000000008</v>
      </c>
      <c r="F170" s="168">
        <v>176.34692599999997</v>
      </c>
      <c r="G170" s="168">
        <v>13.705935000000004</v>
      </c>
      <c r="H170" s="168">
        <v>0.61951600000000007</v>
      </c>
      <c r="I170" s="168">
        <v>7.7442519999999995</v>
      </c>
      <c r="J170" s="168">
        <v>208.58356599999996</v>
      </c>
      <c r="K170" s="168">
        <v>17.304368</v>
      </c>
      <c r="L170" s="168">
        <v>11.311261999999999</v>
      </c>
      <c r="M170" s="168">
        <v>6.392528999999997</v>
      </c>
      <c r="N170" s="168">
        <v>0</v>
      </c>
      <c r="O170" s="168">
        <v>11.784803999999999</v>
      </c>
      <c r="P170" s="167"/>
      <c r="Q170" s="79" t="s">
        <v>544</v>
      </c>
    </row>
    <row r="171" spans="1:17" x14ac:dyDescent="0.25">
      <c r="B171" s="79" t="s">
        <v>348</v>
      </c>
      <c r="C171" s="168">
        <v>987.95603900000003</v>
      </c>
      <c r="D171" s="168">
        <v>44.840739999999997</v>
      </c>
      <c r="E171" s="168">
        <v>12.534483999999999</v>
      </c>
      <c r="F171" s="168">
        <v>172.45957199999995</v>
      </c>
      <c r="G171" s="168">
        <v>12.710252999999998</v>
      </c>
      <c r="H171" s="168">
        <v>0.505602</v>
      </c>
      <c r="I171" s="168">
        <v>8.2719749999999994</v>
      </c>
      <c r="J171" s="168">
        <v>200.80022900000006</v>
      </c>
      <c r="K171" s="168">
        <v>15.396830999999999</v>
      </c>
      <c r="L171" s="168">
        <v>10.194102999999998</v>
      </c>
      <c r="M171" s="168">
        <v>0.92350900000000002</v>
      </c>
      <c r="N171" s="168">
        <v>0</v>
      </c>
      <c r="O171" s="168">
        <v>8.5646950000000004</v>
      </c>
      <c r="P171" s="167"/>
      <c r="Q171" s="79" t="s">
        <v>545</v>
      </c>
    </row>
    <row r="172" spans="1:17" x14ac:dyDescent="0.25">
      <c r="B172" s="79" t="s">
        <v>349</v>
      </c>
      <c r="C172" s="168">
        <v>679.73891800000001</v>
      </c>
      <c r="D172" s="168">
        <v>61.236000000000004</v>
      </c>
      <c r="E172" s="168">
        <v>8.2095880000000001</v>
      </c>
      <c r="F172" s="168">
        <v>148.53167500000001</v>
      </c>
      <c r="G172" s="168">
        <v>14.479887000000003</v>
      </c>
      <c r="H172" s="168">
        <v>0.59150999999999998</v>
      </c>
      <c r="I172" s="168">
        <v>6.5327710000000003</v>
      </c>
      <c r="J172" s="168">
        <v>176.19557799999995</v>
      </c>
      <c r="K172" s="168">
        <v>18.578381</v>
      </c>
      <c r="L172" s="168">
        <v>8.3046120000000005</v>
      </c>
      <c r="M172" s="168">
        <v>0.86289000000000016</v>
      </c>
      <c r="N172" s="168">
        <v>0</v>
      </c>
      <c r="O172" s="168">
        <v>8.2355579999999993</v>
      </c>
      <c r="P172" s="167"/>
      <c r="Q172" s="79" t="s">
        <v>546</v>
      </c>
    </row>
    <row r="173" spans="1:17" x14ac:dyDescent="0.25">
      <c r="C173" s="168"/>
      <c r="D173" s="168"/>
      <c r="E173" s="168"/>
      <c r="F173" s="168"/>
      <c r="G173" s="168"/>
      <c r="H173" s="168"/>
      <c r="I173" s="168"/>
      <c r="J173" s="168"/>
      <c r="K173" s="168"/>
      <c r="L173" s="168"/>
      <c r="M173" s="168"/>
      <c r="N173" s="168"/>
      <c r="O173" s="168"/>
      <c r="P173" s="167"/>
    </row>
    <row r="174" spans="1:17" x14ac:dyDescent="0.25">
      <c r="A174" s="166">
        <v>2026</v>
      </c>
      <c r="B174" s="79" t="s">
        <v>338</v>
      </c>
      <c r="C174" s="168">
        <v>684.893686</v>
      </c>
      <c r="D174" s="168">
        <v>41.887495000000008</v>
      </c>
      <c r="E174" s="168">
        <v>12.515403999999998</v>
      </c>
      <c r="F174" s="168">
        <v>193.92119600000001</v>
      </c>
      <c r="G174" s="168">
        <v>9.1976440000000022</v>
      </c>
      <c r="H174" s="168">
        <v>0.422763</v>
      </c>
      <c r="I174" s="168">
        <v>2.3763079999999999</v>
      </c>
      <c r="J174" s="168">
        <v>170.83521799999997</v>
      </c>
      <c r="K174" s="168">
        <v>12.396833000000001</v>
      </c>
      <c r="L174" s="168">
        <v>9.4383829999999982</v>
      </c>
      <c r="M174" s="168">
        <v>1.339369</v>
      </c>
      <c r="N174" s="168">
        <v>0</v>
      </c>
      <c r="O174" s="168">
        <v>11.272217000000001</v>
      </c>
      <c r="P174" s="166">
        <v>2026</v>
      </c>
      <c r="Q174" s="79" t="s">
        <v>535</v>
      </c>
    </row>
    <row r="175" spans="1:17" x14ac:dyDescent="0.25">
      <c r="B175" s="79" t="s">
        <v>339</v>
      </c>
      <c r="C175" s="168">
        <v>763.477981</v>
      </c>
      <c r="D175" s="168">
        <v>44.468851000000008</v>
      </c>
      <c r="E175" s="168">
        <v>12.189988999999997</v>
      </c>
      <c r="F175" s="168">
        <v>189.99255700000001</v>
      </c>
      <c r="G175" s="168">
        <v>10.000929999999999</v>
      </c>
      <c r="H175" s="168">
        <v>0.62884300000000004</v>
      </c>
      <c r="I175" s="168">
        <v>4.558567</v>
      </c>
      <c r="J175" s="168">
        <v>180.12586000000002</v>
      </c>
      <c r="K175" s="168">
        <v>11.061247</v>
      </c>
      <c r="L175" s="168">
        <v>9.930552999999998</v>
      </c>
      <c r="M175" s="168">
        <v>1.2782799999999999</v>
      </c>
      <c r="N175" s="168">
        <v>0</v>
      </c>
      <c r="O175" s="168">
        <v>7.5416600000000011</v>
      </c>
      <c r="P175" s="167"/>
      <c r="Q175" s="79" t="s">
        <v>536</v>
      </c>
    </row>
    <row r="176" spans="1:17" x14ac:dyDescent="0.25">
      <c r="B176" s="79" t="s">
        <v>340</v>
      </c>
      <c r="C176" s="168"/>
      <c r="D176" s="168"/>
      <c r="E176" s="168"/>
      <c r="F176" s="168"/>
      <c r="G176" s="168"/>
      <c r="H176" s="168"/>
      <c r="I176" s="168"/>
      <c r="J176" s="168"/>
      <c r="K176" s="168"/>
      <c r="L176" s="168"/>
      <c r="M176" s="168"/>
      <c r="N176" s="168"/>
      <c r="O176" s="168"/>
      <c r="P176" s="167"/>
      <c r="Q176" s="79" t="s">
        <v>537</v>
      </c>
    </row>
    <row r="177" spans="2:19" x14ac:dyDescent="0.25">
      <c r="B177" s="79" t="s">
        <v>341</v>
      </c>
      <c r="C177" s="168"/>
      <c r="D177" s="168"/>
      <c r="E177" s="168"/>
      <c r="F177" s="168"/>
      <c r="G177" s="168"/>
      <c r="H177" s="168"/>
      <c r="I177" s="168"/>
      <c r="J177" s="168"/>
      <c r="K177" s="168"/>
      <c r="L177" s="168"/>
      <c r="M177" s="168"/>
      <c r="N177" s="168"/>
      <c r="O177" s="168"/>
      <c r="P177" s="167"/>
      <c r="Q177" s="79" t="s">
        <v>538</v>
      </c>
    </row>
    <row r="178" spans="2:19" x14ac:dyDescent="0.25">
      <c r="B178" s="79" t="s">
        <v>342</v>
      </c>
      <c r="C178" s="168"/>
      <c r="D178" s="168"/>
      <c r="E178" s="168"/>
      <c r="F178" s="168"/>
      <c r="G178" s="168"/>
      <c r="H178" s="168"/>
      <c r="I178" s="168"/>
      <c r="J178" s="168"/>
      <c r="K178" s="168"/>
      <c r="L178" s="168"/>
      <c r="M178" s="168"/>
      <c r="N178" s="168"/>
      <c r="O178" s="168"/>
      <c r="P178" s="167"/>
      <c r="Q178" s="79" t="s">
        <v>539</v>
      </c>
    </row>
    <row r="179" spans="2:19" x14ac:dyDescent="0.25">
      <c r="B179" s="79" t="s">
        <v>343</v>
      </c>
      <c r="C179" s="168"/>
      <c r="D179" s="168"/>
      <c r="E179" s="168"/>
      <c r="F179" s="168"/>
      <c r="G179" s="168"/>
      <c r="H179" s="168"/>
      <c r="I179" s="168"/>
      <c r="J179" s="168"/>
      <c r="K179" s="168"/>
      <c r="L179" s="168"/>
      <c r="M179" s="168"/>
      <c r="N179" s="168"/>
      <c r="O179" s="168"/>
      <c r="P179" s="167"/>
      <c r="Q179" s="79" t="s">
        <v>540</v>
      </c>
      <c r="R179" s="169"/>
      <c r="S179" s="169"/>
    </row>
    <row r="180" spans="2:19" x14ac:dyDescent="0.25">
      <c r="B180" s="79" t="s">
        <v>344</v>
      </c>
      <c r="C180" s="168"/>
      <c r="D180" s="168"/>
      <c r="E180" s="168"/>
      <c r="F180" s="168"/>
      <c r="G180" s="168"/>
      <c r="H180" s="168"/>
      <c r="I180" s="168"/>
      <c r="J180" s="168"/>
      <c r="K180" s="168"/>
      <c r="L180" s="168"/>
      <c r="M180" s="168"/>
      <c r="N180" s="168"/>
      <c r="O180" s="168"/>
      <c r="P180" s="167"/>
      <c r="Q180" s="79" t="s">
        <v>541</v>
      </c>
      <c r="R180" s="169"/>
      <c r="S180" s="169"/>
    </row>
    <row r="181" spans="2:19" x14ac:dyDescent="0.25">
      <c r="B181" s="79" t="s">
        <v>345</v>
      </c>
      <c r="C181" s="168"/>
      <c r="D181" s="168"/>
      <c r="E181" s="168"/>
      <c r="F181" s="168"/>
      <c r="G181" s="168"/>
      <c r="H181" s="168"/>
      <c r="I181" s="168"/>
      <c r="J181" s="168"/>
      <c r="K181" s="168"/>
      <c r="L181" s="168"/>
      <c r="M181" s="168"/>
      <c r="N181" s="168"/>
      <c r="O181" s="168"/>
      <c r="P181" s="167"/>
      <c r="Q181" s="79" t="s">
        <v>542</v>
      </c>
      <c r="R181" s="169"/>
      <c r="S181" s="169"/>
    </row>
    <row r="182" spans="2:19" x14ac:dyDescent="0.25">
      <c r="B182" s="79" t="s">
        <v>346</v>
      </c>
      <c r="C182" s="168"/>
      <c r="D182" s="168"/>
      <c r="E182" s="168"/>
      <c r="F182" s="168"/>
      <c r="G182" s="168"/>
      <c r="H182" s="168"/>
      <c r="I182" s="168"/>
      <c r="J182" s="168"/>
      <c r="K182" s="168"/>
      <c r="L182" s="168"/>
      <c r="M182" s="168"/>
      <c r="N182" s="168"/>
      <c r="O182" s="168"/>
      <c r="P182" s="167"/>
      <c r="Q182" s="79" t="s">
        <v>543</v>
      </c>
      <c r="R182" s="169"/>
      <c r="S182" s="169"/>
    </row>
    <row r="183" spans="2:19" x14ac:dyDescent="0.25">
      <c r="B183" s="79" t="s">
        <v>347</v>
      </c>
      <c r="C183" s="168"/>
      <c r="D183" s="168"/>
      <c r="E183" s="168"/>
      <c r="F183" s="168"/>
      <c r="G183" s="168"/>
      <c r="H183" s="168"/>
      <c r="I183" s="168"/>
      <c r="J183" s="168"/>
      <c r="K183" s="168"/>
      <c r="L183" s="168"/>
      <c r="M183" s="168"/>
      <c r="N183" s="168"/>
      <c r="O183" s="168"/>
      <c r="P183" s="167"/>
      <c r="Q183" s="79" t="s">
        <v>544</v>
      </c>
      <c r="R183" s="169"/>
      <c r="S183" s="169"/>
    </row>
    <row r="184" spans="2:19" x14ac:dyDescent="0.25">
      <c r="B184" s="79" t="s">
        <v>348</v>
      </c>
      <c r="C184" s="168"/>
      <c r="D184" s="168"/>
      <c r="E184" s="168"/>
      <c r="F184" s="168"/>
      <c r="G184" s="168"/>
      <c r="H184" s="168"/>
      <c r="I184" s="168"/>
      <c r="J184" s="168"/>
      <c r="K184" s="168"/>
      <c r="L184" s="168"/>
      <c r="M184" s="168"/>
      <c r="N184" s="168"/>
      <c r="O184" s="168"/>
      <c r="P184" s="167"/>
      <c r="Q184" s="79" t="s">
        <v>545</v>
      </c>
      <c r="R184" s="169"/>
      <c r="S184" s="169"/>
    </row>
    <row r="185" spans="2:19" x14ac:dyDescent="0.25">
      <c r="B185" s="79" t="s">
        <v>349</v>
      </c>
      <c r="C185" s="168"/>
      <c r="D185" s="168"/>
      <c r="E185" s="168"/>
      <c r="F185" s="168"/>
      <c r="G185" s="168"/>
      <c r="H185" s="168"/>
      <c r="I185" s="168"/>
      <c r="J185" s="168"/>
      <c r="K185" s="168"/>
      <c r="L185" s="168"/>
      <c r="M185" s="168"/>
      <c r="N185" s="168"/>
      <c r="O185" s="168"/>
      <c r="P185" s="167"/>
      <c r="Q185" s="79" t="s">
        <v>546</v>
      </c>
      <c r="R185" s="169"/>
      <c r="S185" s="169"/>
    </row>
    <row r="186" spans="2:19" x14ac:dyDescent="0.25">
      <c r="C186" s="168"/>
      <c r="D186" s="168"/>
      <c r="E186" s="168"/>
      <c r="F186" s="168"/>
      <c r="G186" s="168"/>
      <c r="H186" s="168"/>
      <c r="I186" s="168"/>
      <c r="J186" s="168"/>
      <c r="K186" s="168"/>
      <c r="L186" s="168"/>
      <c r="M186" s="168"/>
      <c r="N186" s="168"/>
      <c r="O186" s="168"/>
    </row>
    <row r="187" spans="2:19" x14ac:dyDescent="0.25">
      <c r="C187" s="168"/>
      <c r="D187" s="168"/>
      <c r="E187" s="168"/>
      <c r="F187" s="168"/>
      <c r="G187" s="168"/>
      <c r="H187" s="168"/>
      <c r="I187" s="168"/>
      <c r="J187" s="168"/>
      <c r="K187" s="168"/>
      <c r="L187" s="168"/>
      <c r="M187" s="168"/>
      <c r="N187" s="168"/>
      <c r="O187" s="168"/>
    </row>
    <row r="188" spans="2:19" x14ac:dyDescent="0.25">
      <c r="C188" s="168"/>
      <c r="D188" s="168"/>
      <c r="E188" s="168"/>
      <c r="F188" s="168"/>
      <c r="G188" s="168"/>
      <c r="H188" s="168"/>
      <c r="I188" s="168"/>
      <c r="J188" s="168"/>
      <c r="K188" s="168"/>
      <c r="L188" s="168"/>
      <c r="M188" s="168"/>
      <c r="N188" s="168"/>
      <c r="O188" s="168"/>
    </row>
  </sheetData>
  <mergeCells count="37">
    <mergeCell ref="A2:U2"/>
    <mergeCell ref="A3:U3"/>
    <mergeCell ref="A4:A5"/>
    <mergeCell ref="B4:B5"/>
    <mergeCell ref="C4:S4"/>
    <mergeCell ref="T4:T5"/>
    <mergeCell ref="U4:U5"/>
    <mergeCell ref="A34:U34"/>
    <mergeCell ref="A35:A36"/>
    <mergeCell ref="B35:B36"/>
    <mergeCell ref="C35:S35"/>
    <mergeCell ref="T35:T36"/>
    <mergeCell ref="U35:U36"/>
    <mergeCell ref="A65:U65"/>
    <mergeCell ref="A66:A67"/>
    <mergeCell ref="B66:B67"/>
    <mergeCell ref="C66:S66"/>
    <mergeCell ref="T66:T67"/>
    <mergeCell ref="U66:U67"/>
    <mergeCell ref="A96:U96"/>
    <mergeCell ref="A97:A98"/>
    <mergeCell ref="B97:B98"/>
    <mergeCell ref="C97:S97"/>
    <mergeCell ref="T97:T98"/>
    <mergeCell ref="U97:U98"/>
    <mergeCell ref="A127:U127"/>
    <mergeCell ref="A128:A129"/>
    <mergeCell ref="B128:B129"/>
    <mergeCell ref="C128:S128"/>
    <mergeCell ref="T128:T129"/>
    <mergeCell ref="U128:U129"/>
    <mergeCell ref="A158:Q158"/>
    <mergeCell ref="A159:A160"/>
    <mergeCell ref="B159:B160"/>
    <mergeCell ref="C159:O159"/>
    <mergeCell ref="P159:P160"/>
    <mergeCell ref="Q159:Q160"/>
  </mergeCells>
  <phoneticPr fontId="1" type="noConversion"/>
  <pageMargins left="0.75" right="0.75" top="1" bottom="1" header="0.5" footer="0.5"/>
  <headerFooter alignWithMargins="0"/>
  <ignoredErrors>
    <ignoredError sqref="C5:K5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M34"/>
  <sheetViews>
    <sheetView showGridLines="0" topLeftCell="A2" zoomScale="90" zoomScaleNormal="90" workbookViewId="0">
      <selection activeCell="A2" sqref="A2:M2"/>
    </sheetView>
  </sheetViews>
  <sheetFormatPr defaultColWidth="9.109375" defaultRowHeight="13.8" x14ac:dyDescent="0.3"/>
  <cols>
    <col min="1" max="1" width="42.5546875" style="7" customWidth="1"/>
    <col min="2" max="2" width="12.33203125" style="7" customWidth="1"/>
    <col min="3" max="3" width="9.33203125" style="7" customWidth="1"/>
    <col min="4" max="4" width="12.33203125" style="7" customWidth="1"/>
    <col min="5" max="5" width="9.33203125" style="7" customWidth="1"/>
    <col min="6" max="6" width="11.6640625" style="7" customWidth="1"/>
    <col min="7" max="7" width="12.33203125" style="7" customWidth="1"/>
    <col min="8" max="8" width="9.33203125" style="7" customWidth="1"/>
    <col min="9" max="9" width="12.33203125" style="7" customWidth="1"/>
    <col min="10" max="10" width="9.33203125" style="7" customWidth="1"/>
    <col min="11" max="11" width="11.6640625" style="7" customWidth="1"/>
    <col min="12" max="12" width="2" style="7" customWidth="1"/>
    <col min="13" max="13" width="40.44140625" style="7" customWidth="1"/>
    <col min="14" max="16384" width="9.109375" style="7"/>
  </cols>
  <sheetData>
    <row r="1" spans="1:13" hidden="1" x14ac:dyDescent="0.3"/>
    <row r="2" spans="1:13" ht="25.5" customHeight="1" x14ac:dyDescent="0.3">
      <c r="A2" s="251" t="s">
        <v>676</v>
      </c>
      <c r="B2" s="251"/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</row>
    <row r="3" spans="1:13" x14ac:dyDescent="0.3">
      <c r="A3" s="122" t="s">
        <v>725</v>
      </c>
      <c r="B3" s="123"/>
      <c r="C3" s="123"/>
      <c r="D3" s="123"/>
      <c r="E3" s="123"/>
      <c r="F3" s="123"/>
      <c r="G3" s="123"/>
      <c r="H3" s="123"/>
      <c r="I3" s="123"/>
      <c r="J3" s="123"/>
      <c r="K3" s="123"/>
      <c r="L3" s="123"/>
      <c r="M3" s="124" t="s">
        <v>726</v>
      </c>
    </row>
    <row r="4" spans="1:13" ht="26.25" customHeight="1" x14ac:dyDescent="0.3">
      <c r="A4" s="252" t="s">
        <v>307</v>
      </c>
      <c r="B4" s="255" t="s">
        <v>677</v>
      </c>
      <c r="C4" s="256"/>
      <c r="D4" s="256"/>
      <c r="E4" s="256"/>
      <c r="F4" s="257"/>
      <c r="G4" s="255" t="s">
        <v>678</v>
      </c>
      <c r="H4" s="256"/>
      <c r="I4" s="256"/>
      <c r="J4" s="256"/>
      <c r="K4" s="257"/>
      <c r="L4" s="125"/>
      <c r="M4" s="248" t="s">
        <v>594</v>
      </c>
    </row>
    <row r="5" spans="1:13" ht="56.25" customHeight="1" x14ac:dyDescent="0.3">
      <c r="A5" s="253"/>
      <c r="B5" s="258">
        <v>2025</v>
      </c>
      <c r="C5" s="259"/>
      <c r="D5" s="258">
        <v>2026</v>
      </c>
      <c r="E5" s="259"/>
      <c r="F5" s="126" t="s">
        <v>679</v>
      </c>
      <c r="G5" s="258">
        <v>2025</v>
      </c>
      <c r="H5" s="259"/>
      <c r="I5" s="258">
        <v>2026</v>
      </c>
      <c r="J5" s="259"/>
      <c r="K5" s="126" t="s">
        <v>679</v>
      </c>
      <c r="L5" s="127"/>
      <c r="M5" s="249"/>
    </row>
    <row r="6" spans="1:13" ht="24" customHeight="1" x14ac:dyDescent="0.3">
      <c r="A6" s="254"/>
      <c r="B6" s="126" t="s">
        <v>680</v>
      </c>
      <c r="C6" s="128" t="s">
        <v>295</v>
      </c>
      <c r="D6" s="126" t="s">
        <v>680</v>
      </c>
      <c r="E6" s="129" t="s">
        <v>295</v>
      </c>
      <c r="F6" s="130"/>
      <c r="G6" s="126" t="s">
        <v>680</v>
      </c>
      <c r="H6" s="128" t="s">
        <v>295</v>
      </c>
      <c r="I6" s="126" t="s">
        <v>680</v>
      </c>
      <c r="J6" s="260" t="s">
        <v>295</v>
      </c>
      <c r="K6" s="261"/>
      <c r="L6" s="131"/>
      <c r="M6" s="250"/>
    </row>
    <row r="7" spans="1:13" x14ac:dyDescent="0.3">
      <c r="A7" s="132" t="s">
        <v>296</v>
      </c>
      <c r="B7" s="133">
        <f>SUM(B9:B25)</f>
        <v>18092.952359000006</v>
      </c>
      <c r="C7" s="133">
        <f>SUM(C9:C25)</f>
        <v>99.999999999999972</v>
      </c>
      <c r="D7" s="133">
        <f>SUM(D9:D25)</f>
        <v>17305.423505999999</v>
      </c>
      <c r="E7" s="133">
        <f>SUM(E9:E25)</f>
        <v>100.00000000000001</v>
      </c>
      <c r="F7" s="133">
        <f>D7/B7*100-100</f>
        <v>-4.3526829528640576</v>
      </c>
      <c r="G7" s="133">
        <f>SUM(G9:G25)</f>
        <v>14304.255827000001</v>
      </c>
      <c r="H7" s="133">
        <f>SUM(H9:H25)</f>
        <v>99.999999999999972</v>
      </c>
      <c r="I7" s="133">
        <f>SUM(I9:I25)</f>
        <v>12234.308639999999</v>
      </c>
      <c r="J7" s="133">
        <f>SUM(J9:J25)</f>
        <v>100</v>
      </c>
      <c r="K7" s="133">
        <f>I7/G7*100-100</f>
        <v>-14.470848480582063</v>
      </c>
      <c r="L7" s="133"/>
      <c r="M7" s="132" t="s">
        <v>296</v>
      </c>
    </row>
    <row r="8" spans="1:13" x14ac:dyDescent="0.3">
      <c r="M8" s="134"/>
    </row>
    <row r="9" spans="1:13" x14ac:dyDescent="0.3">
      <c r="A9" s="135" t="s">
        <v>297</v>
      </c>
      <c r="B9" s="42">
        <v>1778.3515180000004</v>
      </c>
      <c r="C9" s="42">
        <f t="shared" ref="C9:C25" si="0">B9/$B$7*100</f>
        <v>9.828973639646998</v>
      </c>
      <c r="D9" s="42">
        <v>1809.1328849999995</v>
      </c>
      <c r="E9" s="42">
        <f>D9/$D$7*100</f>
        <v>10.454138174502065</v>
      </c>
      <c r="F9" s="42">
        <f>D9/B9*100-100</f>
        <v>1.730893284507502</v>
      </c>
      <c r="G9" s="42">
        <v>1027.6555499999999</v>
      </c>
      <c r="H9" s="42">
        <f>G9/$G$7*100</f>
        <v>7.1842643366336363</v>
      </c>
      <c r="I9" s="42">
        <v>958.3512760000001</v>
      </c>
      <c r="J9" s="42">
        <f>I9/$I$7*100</f>
        <v>7.833309622962072</v>
      </c>
      <c r="K9" s="42">
        <f>I9/G9*100-100</f>
        <v>-6.7439205675481304</v>
      </c>
      <c r="L9" s="42"/>
      <c r="M9" s="135" t="s">
        <v>595</v>
      </c>
    </row>
    <row r="10" spans="1:13" x14ac:dyDescent="0.3">
      <c r="A10" s="135" t="s">
        <v>298</v>
      </c>
      <c r="B10" s="42">
        <v>803.17529999999999</v>
      </c>
      <c r="C10" s="42">
        <f t="shared" si="0"/>
        <v>4.4391610836275444</v>
      </c>
      <c r="D10" s="42">
        <v>835.43943399999989</v>
      </c>
      <c r="E10" s="42">
        <f t="shared" ref="E10:E25" si="1">D10/$D$7*100</f>
        <v>4.8276162308905235</v>
      </c>
      <c r="F10" s="42">
        <f t="shared" ref="F10:F25" si="2">D10/B10*100-100</f>
        <v>4.0170724871643699</v>
      </c>
      <c r="G10" s="42">
        <v>652.79763700000012</v>
      </c>
      <c r="H10" s="42">
        <f t="shared" ref="H10:H25" si="3">G10/$G$7*100</f>
        <v>4.5636602483563795</v>
      </c>
      <c r="I10" s="42">
        <v>645.54730699999993</v>
      </c>
      <c r="J10" s="42">
        <f t="shared" ref="J10:J25" si="4">I10/$I$7*100</f>
        <v>5.2765327898414043</v>
      </c>
      <c r="K10" s="42">
        <f t="shared" ref="K10:K25" si="5">I10/G10*100-100</f>
        <v>-1.1106550620066429</v>
      </c>
      <c r="L10" s="42"/>
      <c r="M10" s="135" t="s">
        <v>596</v>
      </c>
    </row>
    <row r="11" spans="1:13" x14ac:dyDescent="0.3">
      <c r="A11" s="135" t="s">
        <v>299</v>
      </c>
      <c r="B11" s="42">
        <v>1775.043615</v>
      </c>
      <c r="C11" s="42">
        <f t="shared" si="0"/>
        <v>9.8106908136362669</v>
      </c>
      <c r="D11" s="42">
        <v>1420.269959</v>
      </c>
      <c r="E11" s="42">
        <f t="shared" si="1"/>
        <v>8.2070800434764006</v>
      </c>
      <c r="F11" s="42">
        <f t="shared" si="2"/>
        <v>-19.986757114134349</v>
      </c>
      <c r="G11" s="42">
        <v>854.56429700000001</v>
      </c>
      <c r="H11" s="42">
        <f t="shared" si="3"/>
        <v>5.9741961227159193</v>
      </c>
      <c r="I11" s="42">
        <v>571.27262500000006</v>
      </c>
      <c r="J11" s="42">
        <f t="shared" si="4"/>
        <v>4.6694312021214479</v>
      </c>
      <c r="K11" s="42">
        <f t="shared" si="5"/>
        <v>-33.150422150154483</v>
      </c>
      <c r="L11" s="42"/>
      <c r="M11" s="135" t="s">
        <v>597</v>
      </c>
    </row>
    <row r="12" spans="1:13" x14ac:dyDescent="0.3">
      <c r="A12" s="135" t="s">
        <v>300</v>
      </c>
      <c r="B12" s="42">
        <v>2547.7967500000013</v>
      </c>
      <c r="C12" s="42">
        <f t="shared" si="0"/>
        <v>14.081708167062335</v>
      </c>
      <c r="D12" s="42">
        <v>2073.233189</v>
      </c>
      <c r="E12" s="42">
        <f t="shared" si="1"/>
        <v>11.98025109458422</v>
      </c>
      <c r="F12" s="42">
        <f t="shared" si="2"/>
        <v>-18.626429325651699</v>
      </c>
      <c r="G12" s="42">
        <v>2141.644061</v>
      </c>
      <c r="H12" s="42">
        <f t="shared" si="3"/>
        <v>14.972076051363253</v>
      </c>
      <c r="I12" s="42">
        <v>776.70069999999998</v>
      </c>
      <c r="J12" s="42">
        <f t="shared" si="4"/>
        <v>6.348545903612254</v>
      </c>
      <c r="K12" s="42">
        <f t="shared" si="5"/>
        <v>-63.733436655326635</v>
      </c>
      <c r="L12" s="42"/>
      <c r="M12" s="135" t="s">
        <v>598</v>
      </c>
    </row>
    <row r="13" spans="1:13" x14ac:dyDescent="0.3">
      <c r="A13" s="135" t="s">
        <v>357</v>
      </c>
      <c r="B13" s="42">
        <v>1000.9302690000001</v>
      </c>
      <c r="C13" s="42">
        <f t="shared" si="0"/>
        <v>5.5321555550446453</v>
      </c>
      <c r="D13" s="42">
        <v>935.0384449999998</v>
      </c>
      <c r="E13" s="42">
        <f t="shared" si="1"/>
        <v>5.403152628283328</v>
      </c>
      <c r="F13" s="42">
        <f t="shared" si="2"/>
        <v>-6.5830583848593989</v>
      </c>
      <c r="G13" s="42">
        <v>942.79197599999998</v>
      </c>
      <c r="H13" s="42">
        <f t="shared" si="3"/>
        <v>6.5909893349392759</v>
      </c>
      <c r="I13" s="42">
        <v>860.815426</v>
      </c>
      <c r="J13" s="42">
        <f t="shared" si="4"/>
        <v>7.0360774060053473</v>
      </c>
      <c r="K13" s="42">
        <f t="shared" si="5"/>
        <v>-8.6950835483139457</v>
      </c>
      <c r="L13" s="42"/>
      <c r="M13" s="135" t="s">
        <v>599</v>
      </c>
    </row>
    <row r="14" spans="1:13" x14ac:dyDescent="0.3">
      <c r="A14" s="135" t="s">
        <v>358</v>
      </c>
      <c r="B14" s="42">
        <v>157.74312600000002</v>
      </c>
      <c r="C14" s="42">
        <f t="shared" si="0"/>
        <v>0.87184845717859649</v>
      </c>
      <c r="D14" s="42">
        <v>149.01088799999999</v>
      </c>
      <c r="E14" s="42">
        <f t="shared" si="1"/>
        <v>0.86106467113235419</v>
      </c>
      <c r="F14" s="42">
        <f t="shared" si="2"/>
        <v>-5.5357328217268957</v>
      </c>
      <c r="G14" s="42">
        <v>78.472994999999997</v>
      </c>
      <c r="H14" s="42">
        <f t="shared" si="3"/>
        <v>0.54859893411496652</v>
      </c>
      <c r="I14" s="42">
        <v>74.534069000000002</v>
      </c>
      <c r="J14" s="42">
        <f t="shared" si="4"/>
        <v>0.609221748389699</v>
      </c>
      <c r="K14" s="42">
        <f t="shared" si="5"/>
        <v>-5.01946688794024</v>
      </c>
      <c r="L14" s="42"/>
      <c r="M14" s="135" t="s">
        <v>600</v>
      </c>
    </row>
    <row r="15" spans="1:13" x14ac:dyDescent="0.3">
      <c r="A15" s="135" t="s">
        <v>359</v>
      </c>
      <c r="B15" s="42">
        <v>244.36092199999999</v>
      </c>
      <c r="C15" s="42">
        <f t="shared" si="0"/>
        <v>1.3505862235825052</v>
      </c>
      <c r="D15" s="42">
        <v>205.598411</v>
      </c>
      <c r="E15" s="42">
        <f t="shared" si="1"/>
        <v>1.1880576683299113</v>
      </c>
      <c r="F15" s="42">
        <f t="shared" si="2"/>
        <v>-15.862810912131025</v>
      </c>
      <c r="G15" s="42">
        <v>336.76467199999996</v>
      </c>
      <c r="H15" s="42">
        <f t="shared" si="3"/>
        <v>2.3542970432921071</v>
      </c>
      <c r="I15" s="42">
        <v>323.81653099999994</v>
      </c>
      <c r="J15" s="42">
        <f t="shared" si="4"/>
        <v>2.646790599521772</v>
      </c>
      <c r="K15" s="42">
        <f t="shared" si="5"/>
        <v>-3.8448632165312233</v>
      </c>
      <c r="L15" s="42"/>
      <c r="M15" s="135" t="s">
        <v>601</v>
      </c>
    </row>
    <row r="16" spans="1:13" x14ac:dyDescent="0.3">
      <c r="A16" s="135" t="s">
        <v>360</v>
      </c>
      <c r="B16" s="42">
        <v>279.41084000000001</v>
      </c>
      <c r="C16" s="42">
        <f t="shared" si="0"/>
        <v>1.5443076091504337</v>
      </c>
      <c r="D16" s="42">
        <v>259.57719600000001</v>
      </c>
      <c r="E16" s="42">
        <f t="shared" si="1"/>
        <v>1.4999759809981041</v>
      </c>
      <c r="F16" s="42">
        <f t="shared" si="2"/>
        <v>-7.098380291902771</v>
      </c>
      <c r="G16" s="42">
        <v>531.00858800000003</v>
      </c>
      <c r="H16" s="42">
        <f t="shared" si="3"/>
        <v>3.7122419678603249</v>
      </c>
      <c r="I16" s="42">
        <v>463.21094300000004</v>
      </c>
      <c r="J16" s="42">
        <f t="shared" si="4"/>
        <v>3.7861636209301981</v>
      </c>
      <c r="K16" s="42">
        <f t="shared" si="5"/>
        <v>-12.767711583602477</v>
      </c>
      <c r="L16" s="42"/>
      <c r="M16" s="135" t="s">
        <v>602</v>
      </c>
    </row>
    <row r="17" spans="1:13" x14ac:dyDescent="0.3">
      <c r="A17" s="135" t="s">
        <v>301</v>
      </c>
      <c r="B17" s="42">
        <v>371.47694899999999</v>
      </c>
      <c r="C17" s="42">
        <f t="shared" si="0"/>
        <v>2.0531582774837496</v>
      </c>
      <c r="D17" s="42">
        <v>326.30802400000005</v>
      </c>
      <c r="E17" s="42">
        <f t="shared" si="1"/>
        <v>1.8855824238387757</v>
      </c>
      <c r="F17" s="42">
        <f t="shared" si="2"/>
        <v>-12.159280709501019</v>
      </c>
      <c r="G17" s="42">
        <v>418.69645700000001</v>
      </c>
      <c r="H17" s="42">
        <f t="shared" si="3"/>
        <v>2.9270761238042837</v>
      </c>
      <c r="I17" s="42">
        <v>378.589</v>
      </c>
      <c r="J17" s="42">
        <f t="shared" si="4"/>
        <v>3.094486261056105</v>
      </c>
      <c r="K17" s="42">
        <f t="shared" si="5"/>
        <v>-9.5791250032001187</v>
      </c>
      <c r="L17" s="42"/>
      <c r="M17" s="135" t="s">
        <v>603</v>
      </c>
    </row>
    <row r="18" spans="1:13" x14ac:dyDescent="0.3">
      <c r="A18" s="135" t="s">
        <v>302</v>
      </c>
      <c r="B18" s="42">
        <v>522.56334500000003</v>
      </c>
      <c r="C18" s="42">
        <f t="shared" si="0"/>
        <v>2.8882148951221911</v>
      </c>
      <c r="D18" s="42">
        <v>485.29979200000002</v>
      </c>
      <c r="E18" s="42">
        <f t="shared" si="1"/>
        <v>2.8043219620238751</v>
      </c>
      <c r="F18" s="42">
        <f t="shared" si="2"/>
        <v>-7.130915965795495</v>
      </c>
      <c r="G18" s="42">
        <v>547.13995799999998</v>
      </c>
      <c r="H18" s="42">
        <f t="shared" si="3"/>
        <v>3.8250151886073365</v>
      </c>
      <c r="I18" s="42">
        <v>547.22801500000003</v>
      </c>
      <c r="J18" s="42">
        <f t="shared" si="4"/>
        <v>4.4728969253795121</v>
      </c>
      <c r="K18" s="42">
        <f t="shared" si="5"/>
        <v>1.6094053945892028E-2</v>
      </c>
      <c r="L18" s="42"/>
      <c r="M18" s="135" t="s">
        <v>604</v>
      </c>
    </row>
    <row r="19" spans="1:13" x14ac:dyDescent="0.3">
      <c r="A19" s="135" t="s">
        <v>303</v>
      </c>
      <c r="B19" s="42">
        <v>180.633094</v>
      </c>
      <c r="C19" s="42">
        <f t="shared" si="0"/>
        <v>0.99836162952226748</v>
      </c>
      <c r="D19" s="42">
        <v>171.02352000000002</v>
      </c>
      <c r="E19" s="42">
        <f t="shared" si="1"/>
        <v>0.98826544141323147</v>
      </c>
      <c r="F19" s="42">
        <f t="shared" si="2"/>
        <v>-5.319940984900569</v>
      </c>
      <c r="G19" s="42">
        <v>322.24277499999999</v>
      </c>
      <c r="H19" s="42">
        <f t="shared" si="3"/>
        <v>2.2527755298653886</v>
      </c>
      <c r="I19" s="42">
        <v>312.68047000000001</v>
      </c>
      <c r="J19" s="42">
        <f t="shared" si="4"/>
        <v>2.5557673849889078</v>
      </c>
      <c r="K19" s="42">
        <f t="shared" si="5"/>
        <v>-2.9674226210347143</v>
      </c>
      <c r="L19" s="42"/>
      <c r="M19" s="135" t="s">
        <v>605</v>
      </c>
    </row>
    <row r="20" spans="1:13" x14ac:dyDescent="0.3">
      <c r="A20" s="135" t="s">
        <v>361</v>
      </c>
      <c r="B20" s="42">
        <v>259.83850799999999</v>
      </c>
      <c r="C20" s="42">
        <f t="shared" si="0"/>
        <v>1.436131057244221</v>
      </c>
      <c r="D20" s="42">
        <v>264.26335599999999</v>
      </c>
      <c r="E20" s="42">
        <f t="shared" si="1"/>
        <v>1.5270551218141335</v>
      </c>
      <c r="F20" s="42">
        <f t="shared" si="2"/>
        <v>1.7029223397480422</v>
      </c>
      <c r="G20" s="42">
        <v>550.60928500000011</v>
      </c>
      <c r="H20" s="42">
        <f t="shared" si="3"/>
        <v>3.84926899839625</v>
      </c>
      <c r="I20" s="42">
        <v>537.132971</v>
      </c>
      <c r="J20" s="42">
        <f t="shared" si="4"/>
        <v>4.3903827082132532</v>
      </c>
      <c r="K20" s="42">
        <f t="shared" si="5"/>
        <v>-2.4475275603098652</v>
      </c>
      <c r="L20" s="42"/>
      <c r="M20" s="135" t="s">
        <v>606</v>
      </c>
    </row>
    <row r="21" spans="1:13" x14ac:dyDescent="0.3">
      <c r="A21" s="135" t="s">
        <v>304</v>
      </c>
      <c r="B21" s="42">
        <v>1464.807348</v>
      </c>
      <c r="C21" s="42">
        <f t="shared" si="0"/>
        <v>8.0960106395867371</v>
      </c>
      <c r="D21" s="42">
        <v>1413.4868329999997</v>
      </c>
      <c r="E21" s="42">
        <f t="shared" si="1"/>
        <v>8.1678835106804915</v>
      </c>
      <c r="F21" s="42">
        <f t="shared" si="2"/>
        <v>-3.503567555833996</v>
      </c>
      <c r="G21" s="42">
        <v>1070.20496</v>
      </c>
      <c r="H21" s="42">
        <f t="shared" si="3"/>
        <v>7.4817241312192859</v>
      </c>
      <c r="I21" s="42">
        <v>1059.9080040000001</v>
      </c>
      <c r="J21" s="42">
        <f t="shared" si="4"/>
        <v>8.6634074322323151</v>
      </c>
      <c r="K21" s="42">
        <f t="shared" si="5"/>
        <v>-0.96214803564356544</v>
      </c>
      <c r="L21" s="42"/>
      <c r="M21" s="135" t="s">
        <v>607</v>
      </c>
    </row>
    <row r="22" spans="1:13" x14ac:dyDescent="0.3">
      <c r="A22" s="135" t="s">
        <v>362</v>
      </c>
      <c r="B22" s="42">
        <v>3217.2230509999999</v>
      </c>
      <c r="C22" s="42">
        <f t="shared" si="0"/>
        <v>17.781636668045785</v>
      </c>
      <c r="D22" s="42">
        <v>3361.4736190000003</v>
      </c>
      <c r="E22" s="42">
        <f t="shared" si="1"/>
        <v>19.42439384875231</v>
      </c>
      <c r="F22" s="42">
        <f t="shared" si="2"/>
        <v>4.4836980748090554</v>
      </c>
      <c r="G22" s="42">
        <v>2029.9810870000001</v>
      </c>
      <c r="H22" s="42">
        <f t="shared" si="3"/>
        <v>14.191448416130175</v>
      </c>
      <c r="I22" s="42">
        <v>2077.3658059999998</v>
      </c>
      <c r="J22" s="42">
        <f t="shared" si="4"/>
        <v>16.979838151279466</v>
      </c>
      <c r="K22" s="42">
        <f t="shared" si="5"/>
        <v>2.3342443584056838</v>
      </c>
      <c r="L22" s="42"/>
      <c r="M22" s="135" t="s">
        <v>608</v>
      </c>
    </row>
    <row r="23" spans="1:13" x14ac:dyDescent="0.3">
      <c r="A23" s="135" t="s">
        <v>363</v>
      </c>
      <c r="B23" s="42">
        <v>2405.4829820000004</v>
      </c>
      <c r="C23" s="42">
        <f t="shared" si="0"/>
        <v>13.295137986716895</v>
      </c>
      <c r="D23" s="42">
        <v>2498.0143129999997</v>
      </c>
      <c r="E23" s="42">
        <f t="shared" si="1"/>
        <v>14.434863799397386</v>
      </c>
      <c r="F23" s="42">
        <f t="shared" si="2"/>
        <v>3.8466840835043286</v>
      </c>
      <c r="G23" s="42">
        <v>1700.6864919999998</v>
      </c>
      <c r="H23" s="42">
        <f t="shared" si="3"/>
        <v>11.889374131507552</v>
      </c>
      <c r="I23" s="42">
        <v>1560.344816</v>
      </c>
      <c r="J23" s="42">
        <f t="shared" si="4"/>
        <v>12.75384545145822</v>
      </c>
      <c r="K23" s="42">
        <f t="shared" si="5"/>
        <v>-8.2520603685726144</v>
      </c>
      <c r="L23" s="42"/>
      <c r="M23" s="135" t="s">
        <v>609</v>
      </c>
    </row>
    <row r="24" spans="1:13" x14ac:dyDescent="0.3">
      <c r="A24" s="135" t="s">
        <v>325</v>
      </c>
      <c r="B24" s="42">
        <v>463.16608200000002</v>
      </c>
      <c r="C24" s="42">
        <f t="shared" si="0"/>
        <v>2.5599253942080189</v>
      </c>
      <c r="D24" s="42">
        <v>481.42880400000007</v>
      </c>
      <c r="E24" s="42">
        <f t="shared" si="1"/>
        <v>2.7819533213566423</v>
      </c>
      <c r="F24" s="42">
        <f t="shared" si="2"/>
        <v>3.9430180036369933</v>
      </c>
      <c r="G24" s="42">
        <v>401.18394299999994</v>
      </c>
      <c r="H24" s="42">
        <f t="shared" si="3"/>
        <v>2.8046474269758592</v>
      </c>
      <c r="I24" s="42">
        <v>404.16393299999999</v>
      </c>
      <c r="J24" s="42">
        <f t="shared" si="4"/>
        <v>3.3035289928732747</v>
      </c>
      <c r="K24" s="42">
        <f t="shared" si="5"/>
        <v>0.74279892104256362</v>
      </c>
      <c r="L24" s="42"/>
      <c r="M24" s="135" t="s">
        <v>610</v>
      </c>
    </row>
    <row r="25" spans="1:13" x14ac:dyDescent="0.3">
      <c r="A25" s="135" t="s">
        <v>305</v>
      </c>
      <c r="B25" s="42">
        <v>620.9486599999999</v>
      </c>
      <c r="C25" s="42">
        <f t="shared" si="0"/>
        <v>3.4319919031407853</v>
      </c>
      <c r="D25" s="42">
        <v>616.82483800000011</v>
      </c>
      <c r="E25" s="42">
        <f t="shared" si="1"/>
        <v>3.5643440785262466</v>
      </c>
      <c r="F25" s="42">
        <f t="shared" si="2"/>
        <v>-0.66411641825587253</v>
      </c>
      <c r="G25" s="42">
        <v>697.81109400000014</v>
      </c>
      <c r="H25" s="42">
        <f t="shared" si="3"/>
        <v>4.8783460142179971</v>
      </c>
      <c r="I25" s="42">
        <v>682.64674800000012</v>
      </c>
      <c r="J25" s="42">
        <f t="shared" si="4"/>
        <v>5.5797737991347596</v>
      </c>
      <c r="K25" s="42">
        <f t="shared" si="5"/>
        <v>-2.1731305406846957</v>
      </c>
      <c r="L25" s="42"/>
      <c r="M25" s="135" t="s">
        <v>611</v>
      </c>
    </row>
    <row r="27" spans="1:13" x14ac:dyDescent="0.3">
      <c r="A27" s="136"/>
    </row>
    <row r="28" spans="1:13" x14ac:dyDescent="0.3">
      <c r="A28" s="136" t="s">
        <v>364</v>
      </c>
    </row>
    <row r="32" spans="1:13" x14ac:dyDescent="0.3">
      <c r="A32" s="200"/>
      <c r="B32" s="200"/>
    </row>
    <row r="34" spans="1:3" x14ac:dyDescent="0.3">
      <c r="A34" s="200"/>
      <c r="B34" s="200"/>
      <c r="C34" s="28"/>
    </row>
  </sheetData>
  <mergeCells count="12">
    <mergeCell ref="M4:M6"/>
    <mergeCell ref="A2:M2"/>
    <mergeCell ref="A34:B34"/>
    <mergeCell ref="A32:B32"/>
    <mergeCell ref="A4:A6"/>
    <mergeCell ref="B4:F4"/>
    <mergeCell ref="G4:K4"/>
    <mergeCell ref="B5:C5"/>
    <mergeCell ref="D5:E5"/>
    <mergeCell ref="G5:H5"/>
    <mergeCell ref="I5:J5"/>
    <mergeCell ref="J6:K6"/>
  </mergeCells>
  <phoneticPr fontId="1" type="noConversion"/>
  <pageMargins left="0.75" right="0.75" top="1" bottom="1" header="0.5" footer="0.5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R233"/>
  <sheetViews>
    <sheetView showGridLines="0" topLeftCell="A2" zoomScale="90" zoomScaleNormal="90" workbookViewId="0">
      <selection activeCell="A2" sqref="A2:M2"/>
    </sheetView>
  </sheetViews>
  <sheetFormatPr defaultColWidth="9.109375" defaultRowHeight="13.8" x14ac:dyDescent="0.3"/>
  <cols>
    <col min="1" max="1" width="37.88671875" style="7" customWidth="1"/>
    <col min="2" max="2" width="12.88671875" style="161" customWidth="1"/>
    <col min="3" max="3" width="6.88671875" style="42" customWidth="1"/>
    <col min="4" max="4" width="12.88671875" style="7" customWidth="1"/>
    <col min="5" max="5" width="6.88671875" style="42" customWidth="1"/>
    <col min="6" max="6" width="12.88671875" style="7" customWidth="1"/>
    <col min="7" max="7" width="6.88671875" style="42" customWidth="1"/>
    <col min="8" max="8" width="12.88671875" style="7" customWidth="1"/>
    <col min="9" max="9" width="6.88671875" style="42" customWidth="1"/>
    <col min="10" max="11" width="10.6640625" style="7" customWidth="1"/>
    <col min="12" max="12" width="2.5546875" style="7" customWidth="1"/>
    <col min="13" max="13" width="37.88671875" style="136" customWidth="1"/>
    <col min="14" max="14" width="3.6640625" style="7" customWidth="1"/>
    <col min="15" max="16384" width="9.109375" style="7"/>
  </cols>
  <sheetData>
    <row r="1" spans="1:15" s="137" customFormat="1" ht="10.199999999999999" hidden="1" x14ac:dyDescent="0.2">
      <c r="B1" s="124"/>
      <c r="C1" s="138"/>
      <c r="E1" s="138"/>
      <c r="G1" s="138"/>
      <c r="I1" s="138"/>
    </row>
    <row r="2" spans="1:15" s="137" customFormat="1" ht="30" customHeight="1" x14ac:dyDescent="0.2">
      <c r="A2" s="251" t="s">
        <v>681</v>
      </c>
      <c r="B2" s="251"/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</row>
    <row r="3" spans="1:15" s="137" customFormat="1" ht="15" customHeight="1" x14ac:dyDescent="0.2">
      <c r="A3" s="122" t="s">
        <v>725</v>
      </c>
      <c r="B3" s="124"/>
      <c r="C3" s="138"/>
      <c r="D3" s="139"/>
      <c r="E3" s="140"/>
      <c r="F3" s="139"/>
      <c r="G3" s="140"/>
      <c r="H3" s="139"/>
      <c r="I3" s="140"/>
      <c r="J3" s="139"/>
      <c r="K3" s="141"/>
      <c r="L3" s="141"/>
      <c r="M3" s="124" t="s">
        <v>726</v>
      </c>
    </row>
    <row r="4" spans="1:15" s="143" customFormat="1" ht="33.75" customHeight="1" x14ac:dyDescent="0.2">
      <c r="A4" s="264" t="s">
        <v>306</v>
      </c>
      <c r="B4" s="255" t="s">
        <v>677</v>
      </c>
      <c r="C4" s="256"/>
      <c r="D4" s="256"/>
      <c r="E4" s="257"/>
      <c r="F4" s="255" t="s">
        <v>682</v>
      </c>
      <c r="G4" s="256"/>
      <c r="H4" s="256"/>
      <c r="I4" s="257"/>
      <c r="J4" s="255" t="s">
        <v>683</v>
      </c>
      <c r="K4" s="257"/>
      <c r="L4" s="142"/>
      <c r="M4" s="263" t="s">
        <v>612</v>
      </c>
    </row>
    <row r="5" spans="1:15" s="143" customFormat="1" ht="10.199999999999999" x14ac:dyDescent="0.2">
      <c r="A5" s="264"/>
      <c r="B5" s="260">
        <v>2025</v>
      </c>
      <c r="C5" s="261"/>
      <c r="D5" s="260">
        <v>2026</v>
      </c>
      <c r="E5" s="261"/>
      <c r="F5" s="260">
        <v>2025</v>
      </c>
      <c r="G5" s="261"/>
      <c r="H5" s="260">
        <v>2026</v>
      </c>
      <c r="I5" s="261"/>
      <c r="J5" s="130">
        <v>2025</v>
      </c>
      <c r="K5" s="144">
        <v>2026</v>
      </c>
      <c r="L5" s="145"/>
      <c r="M5" s="263"/>
    </row>
    <row r="6" spans="1:15" s="143" customFormat="1" ht="21" customHeight="1" x14ac:dyDescent="0.3">
      <c r="A6" s="264"/>
      <c r="B6" s="126" t="s">
        <v>684</v>
      </c>
      <c r="C6" s="146" t="s">
        <v>295</v>
      </c>
      <c r="D6" s="126" t="s">
        <v>684</v>
      </c>
      <c r="E6" s="146" t="s">
        <v>295</v>
      </c>
      <c r="F6" s="126" t="s">
        <v>684</v>
      </c>
      <c r="G6" s="146" t="s">
        <v>295</v>
      </c>
      <c r="H6" s="126" t="s">
        <v>684</v>
      </c>
      <c r="I6" s="146" t="s">
        <v>295</v>
      </c>
      <c r="J6" s="262" t="s">
        <v>684</v>
      </c>
      <c r="K6" s="257"/>
      <c r="L6" s="147"/>
      <c r="M6" s="263"/>
      <c r="N6" s="148"/>
    </row>
    <row r="7" spans="1:15" s="143" customFormat="1" ht="12.75" customHeight="1" x14ac:dyDescent="0.3">
      <c r="A7" s="149"/>
      <c r="B7" s="149"/>
      <c r="C7" s="150"/>
      <c r="D7" s="149"/>
      <c r="E7" s="150"/>
      <c r="F7" s="149"/>
      <c r="G7" s="150"/>
      <c r="H7" s="149"/>
      <c r="I7" s="150"/>
      <c r="J7" s="151"/>
      <c r="K7" s="151"/>
      <c r="L7" s="151"/>
      <c r="M7" s="149"/>
      <c r="N7" s="121"/>
    </row>
    <row r="8" spans="1:15" s="143" customFormat="1" ht="12.75" customHeight="1" x14ac:dyDescent="0.3">
      <c r="A8" s="152" t="s">
        <v>685</v>
      </c>
      <c r="B8" s="153">
        <v>13872686.654000001</v>
      </c>
      <c r="C8" s="154"/>
      <c r="D8" s="153">
        <v>13441403.973000001</v>
      </c>
      <c r="E8" s="154"/>
      <c r="F8" s="153">
        <v>11220605.419</v>
      </c>
      <c r="G8" s="154"/>
      <c r="H8" s="153">
        <v>9545906.5149999987</v>
      </c>
      <c r="I8" s="154"/>
      <c r="J8" s="155">
        <f>F8-B8</f>
        <v>-2652081.2350000013</v>
      </c>
      <c r="K8" s="155">
        <f>H8-D8</f>
        <v>-3895497.4580000024</v>
      </c>
      <c r="L8" s="151"/>
      <c r="M8" s="152" t="s">
        <v>686</v>
      </c>
      <c r="N8" s="121"/>
      <c r="O8" s="156" t="str">
        <f>"(1) - UE28/EU28 (inclui GB REINO UNIDO) / (includes GB UNITED KINGDOM)"</f>
        <v>(1) - UE28/EU28 (inclui GB REINO UNIDO) / (includes GB UNITED KINGDOM)</v>
      </c>
    </row>
    <row r="9" spans="1:15" s="143" customFormat="1" ht="12.75" customHeight="1" x14ac:dyDescent="0.3">
      <c r="A9" s="152" t="s">
        <v>687</v>
      </c>
      <c r="B9" s="153">
        <v>13657219.388</v>
      </c>
      <c r="C9" s="154"/>
      <c r="D9" s="153">
        <v>13277920.957</v>
      </c>
      <c r="E9" s="154"/>
      <c r="F9" s="153">
        <v>10591506.428000001</v>
      </c>
      <c r="G9" s="154"/>
      <c r="H9" s="153">
        <v>9060871.4039999992</v>
      </c>
      <c r="I9" s="154"/>
      <c r="J9" s="155">
        <f>F9-B9</f>
        <v>-3065712.959999999</v>
      </c>
      <c r="K9" s="155">
        <f>H9-D9</f>
        <v>-4217049.5530000012</v>
      </c>
      <c r="L9" s="151"/>
      <c r="M9" s="152" t="s">
        <v>688</v>
      </c>
      <c r="N9" s="121"/>
      <c r="O9" s="156" t="str">
        <f>"(2) - UE27/EU27 (exclui GB REINO UNIDO) / (excludes GB UNITED KINGDOM)"</f>
        <v>(2) - UE27/EU27 (exclui GB REINO UNIDO) / (excludes GB UNITED KINGDOM)</v>
      </c>
    </row>
    <row r="10" spans="1:15" s="143" customFormat="1" ht="12.75" customHeight="1" x14ac:dyDescent="0.3">
      <c r="A10" s="149"/>
      <c r="B10" s="153"/>
      <c r="C10" s="154"/>
      <c r="D10" s="157"/>
      <c r="E10" s="154"/>
      <c r="F10" s="153"/>
      <c r="G10" s="154"/>
      <c r="H10" s="157"/>
      <c r="I10" s="154"/>
      <c r="J10" s="120"/>
      <c r="K10" s="120"/>
      <c r="L10" s="151"/>
      <c r="M10" s="149"/>
      <c r="N10" s="121"/>
      <c r="O10" s="156"/>
    </row>
    <row r="11" spans="1:15" s="143" customFormat="1" ht="12.75" customHeight="1" x14ac:dyDescent="0.3">
      <c r="A11" s="152" t="s">
        <v>689</v>
      </c>
      <c r="B11" s="153">
        <v>4220265.705000001</v>
      </c>
      <c r="C11" s="158"/>
      <c r="D11" s="153">
        <v>3864019.5329999998</v>
      </c>
      <c r="E11" s="154"/>
      <c r="F11" s="153">
        <v>3083650.4079999994</v>
      </c>
      <c r="G11" s="158"/>
      <c r="H11" s="153">
        <v>2688402.1249999986</v>
      </c>
      <c r="I11" s="154"/>
      <c r="J11" s="155">
        <f>F11-B11</f>
        <v>-1136615.2970000017</v>
      </c>
      <c r="K11" s="155">
        <f>H11-D11</f>
        <v>-1175617.4080000012</v>
      </c>
      <c r="L11" s="151"/>
      <c r="M11" s="152" t="s">
        <v>690</v>
      </c>
      <c r="N11" s="121"/>
      <c r="O11" s="156"/>
    </row>
    <row r="12" spans="1:15" x14ac:dyDescent="0.3">
      <c r="A12" s="152" t="s">
        <v>691</v>
      </c>
      <c r="B12" s="153">
        <v>4435732.9710000008</v>
      </c>
      <c r="C12" s="158"/>
      <c r="D12" s="153">
        <v>4027502.5489999992</v>
      </c>
      <c r="E12" s="158"/>
      <c r="F12" s="153">
        <v>3712749.3989999988</v>
      </c>
      <c r="G12" s="158"/>
      <c r="H12" s="153">
        <v>3173437.2359999991</v>
      </c>
      <c r="I12" s="158"/>
      <c r="J12" s="155">
        <f>F12-B12</f>
        <v>-722983.57200000202</v>
      </c>
      <c r="K12" s="155">
        <f>H12-D12</f>
        <v>-854065.31300000008</v>
      </c>
      <c r="L12" s="155"/>
      <c r="M12" s="152" t="s">
        <v>692</v>
      </c>
      <c r="O12" s="84"/>
    </row>
    <row r="13" spans="1:15" x14ac:dyDescent="0.3">
      <c r="A13" s="136" t="s">
        <v>727</v>
      </c>
      <c r="B13" s="159">
        <v>112350.942</v>
      </c>
      <c r="C13" s="160">
        <f>IF(B13=0,0,IF(OR(B13="x",B13="Ə"),"x",B13/$B$12*100))</f>
        <v>2.5328608086764826</v>
      </c>
      <c r="D13" s="159">
        <v>108553.53200000001</v>
      </c>
      <c r="E13" s="160">
        <f>IF(D13=0,0,IF(OR(D13="x",D13="Ə"),"x",D13/$D$12*100))</f>
        <v>2.6953063512511766</v>
      </c>
      <c r="F13" s="159">
        <v>183022.54100000003</v>
      </c>
      <c r="G13" s="160">
        <f>IF(F13=0,0,IF(OR(F13="x",F13="Ə"),"x",F13/$F$12*100))</f>
        <v>4.929568934797909</v>
      </c>
      <c r="H13" s="159">
        <v>182320.71799999999</v>
      </c>
      <c r="I13" s="160">
        <f>IF(H13=0,0,IF(OR(H13="x",H13="Ə"),"x",H13/$H$12*100))</f>
        <v>5.7452126650473332</v>
      </c>
      <c r="J13" s="159">
        <v>70671.599000000031</v>
      </c>
      <c r="K13" s="159">
        <v>73767.185999999987</v>
      </c>
      <c r="L13" s="159"/>
      <c r="M13" s="136" t="s">
        <v>727</v>
      </c>
      <c r="O13" s="156" t="str">
        <f>"(3) - UE28/EU28 (exclui GB REINO UNIDO) / (excludes GB UNITED KINGDOM)"</f>
        <v>(3) - UE28/EU28 (exclui GB REINO UNIDO) / (excludes GB UNITED KINGDOM)</v>
      </c>
    </row>
    <row r="14" spans="1:15" x14ac:dyDescent="0.3">
      <c r="A14" s="136" t="s">
        <v>728</v>
      </c>
      <c r="B14" s="159">
        <v>85920.633000000002</v>
      </c>
      <c r="C14" s="160">
        <f t="shared" ref="C14:C77" si="0">IF(B14=0,0,IF(OR(B14="x",B14="Ə"),"x",B14/$B$12*100))</f>
        <v>1.9370109418608641</v>
      </c>
      <c r="D14" s="159">
        <v>87223.705000000002</v>
      </c>
      <c r="E14" s="160">
        <f t="shared" ref="E14:E77" si="1">IF(D14=0,0,IF(OR(D14="x",D14="Ə"),"x",D14/$D$12*100))</f>
        <v>2.1657020433582854</v>
      </c>
      <c r="F14" s="159">
        <v>127868.67200000001</v>
      </c>
      <c r="G14" s="160">
        <f t="shared" ref="G14:G77" si="2">IF(F14=0,0,IF(OR(F14="x",F14="Ə"),"x",F14/$F$12*100))</f>
        <v>3.4440426287440915</v>
      </c>
      <c r="H14" s="159">
        <v>144465.05900000001</v>
      </c>
      <c r="I14" s="160">
        <f t="shared" ref="I14:I77" si="3">IF(H14=0,0,IF(OR(H14="x",H14="Ə"),"x",H14/$H$12*100))</f>
        <v>4.5523212925456473</v>
      </c>
      <c r="J14" s="159">
        <v>41948.039000000004</v>
      </c>
      <c r="K14" s="159">
        <v>57241.354000000007</v>
      </c>
      <c r="L14" s="159"/>
      <c r="M14" s="136" t="s">
        <v>929</v>
      </c>
      <c r="N14" s="121"/>
      <c r="O14" s="156" t="str">
        <f>"(4) - UE27/EU27 (inclui GB REINO UNIDO) / (includes GB UNITED KINGDOM)"</f>
        <v>(4) - UE27/EU27 (inclui GB REINO UNIDO) / (includes GB UNITED KINGDOM)</v>
      </c>
    </row>
    <row r="15" spans="1:15" x14ac:dyDescent="0.3">
      <c r="A15" s="136" t="s">
        <v>729</v>
      </c>
      <c r="B15" s="159">
        <v>6240.2340000000004</v>
      </c>
      <c r="C15" s="160">
        <f t="shared" si="0"/>
        <v>0.14068101125107152</v>
      </c>
      <c r="D15" s="159">
        <v>4120.5219999999999</v>
      </c>
      <c r="E15" s="160">
        <f t="shared" si="1"/>
        <v>0.1023096062601648</v>
      </c>
      <c r="F15" s="159">
        <v>4120.4690000000001</v>
      </c>
      <c r="G15" s="160">
        <f t="shared" si="2"/>
        <v>0.11098160843039441</v>
      </c>
      <c r="H15" s="159">
        <v>2924.346</v>
      </c>
      <c r="I15" s="160">
        <f t="shared" si="3"/>
        <v>9.2150743264298202E-2</v>
      </c>
      <c r="J15" s="159">
        <v>-2119.7650000000003</v>
      </c>
      <c r="K15" s="159">
        <v>-1196.1759999999999</v>
      </c>
      <c r="L15" s="159"/>
      <c r="M15" s="136" t="s">
        <v>930</v>
      </c>
    </row>
    <row r="16" spans="1:15" x14ac:dyDescent="0.3">
      <c r="A16" s="136" t="s">
        <v>730</v>
      </c>
      <c r="B16" s="159">
        <v>14.635</v>
      </c>
      <c r="C16" s="160">
        <f t="shared" si="0"/>
        <v>3.2993419792582004E-4</v>
      </c>
      <c r="D16" s="159">
        <v>31.585000000000001</v>
      </c>
      <c r="E16" s="160">
        <f t="shared" si="1"/>
        <v>7.8423289906650305E-4</v>
      </c>
      <c r="F16" s="159">
        <v>173.28200000000001</v>
      </c>
      <c r="G16" s="160">
        <f t="shared" si="2"/>
        <v>4.6672150845050893E-3</v>
      </c>
      <c r="H16" s="159">
        <v>57.628</v>
      </c>
      <c r="I16" s="160">
        <f t="shared" si="3"/>
        <v>1.8159489447674715E-3</v>
      </c>
      <c r="J16" s="159">
        <v>158.64700000000002</v>
      </c>
      <c r="K16" s="159">
        <v>26.042999999999999</v>
      </c>
      <c r="L16" s="159"/>
      <c r="M16" s="136" t="s">
        <v>931</v>
      </c>
    </row>
    <row r="17" spans="1:18" x14ac:dyDescent="0.3">
      <c r="A17" s="136" t="s">
        <v>731</v>
      </c>
      <c r="B17" s="159">
        <v>20175.439999999999</v>
      </c>
      <c r="C17" s="160">
        <f t="shared" si="0"/>
        <v>0.45483892136662157</v>
      </c>
      <c r="D17" s="159">
        <v>17177.72</v>
      </c>
      <c r="E17" s="160">
        <f t="shared" si="1"/>
        <v>0.42651046873366005</v>
      </c>
      <c r="F17" s="159">
        <v>50860.118000000002</v>
      </c>
      <c r="G17" s="160">
        <f t="shared" si="2"/>
        <v>1.3698774825389182</v>
      </c>
      <c r="H17" s="159">
        <v>34873.684999999998</v>
      </c>
      <c r="I17" s="160">
        <f t="shared" si="3"/>
        <v>1.0989246802926216</v>
      </c>
      <c r="J17" s="159">
        <v>30684.678000000004</v>
      </c>
      <c r="K17" s="159">
        <v>17695.964999999997</v>
      </c>
      <c r="L17" s="159"/>
      <c r="M17" s="136" t="s">
        <v>932</v>
      </c>
    </row>
    <row r="18" spans="1:18" x14ac:dyDescent="0.3">
      <c r="A18" s="136" t="s">
        <v>732</v>
      </c>
      <c r="B18" s="159">
        <v>460246.09399999998</v>
      </c>
      <c r="C18" s="160">
        <f t="shared" si="0"/>
        <v>10.375874675256684</v>
      </c>
      <c r="D18" s="159">
        <v>270380.04799999995</v>
      </c>
      <c r="E18" s="160">
        <f t="shared" si="1"/>
        <v>6.7133426909222793</v>
      </c>
      <c r="F18" s="159">
        <v>157174.50199999998</v>
      </c>
      <c r="G18" s="160">
        <f t="shared" si="2"/>
        <v>4.233372229279297</v>
      </c>
      <c r="H18" s="159">
        <v>94061.01400000001</v>
      </c>
      <c r="I18" s="160">
        <f t="shared" si="3"/>
        <v>2.964010535105476</v>
      </c>
      <c r="J18" s="159">
        <v>-303071.592</v>
      </c>
      <c r="K18" s="159">
        <v>-176319.03399999993</v>
      </c>
      <c r="L18" s="159"/>
      <c r="M18" s="136" t="s">
        <v>933</v>
      </c>
    </row>
    <row r="19" spans="1:18" x14ac:dyDescent="0.3">
      <c r="A19" s="136" t="s">
        <v>733</v>
      </c>
      <c r="B19" s="159">
        <v>7461.2709999999997</v>
      </c>
      <c r="C19" s="160">
        <f t="shared" si="0"/>
        <v>0.16820829948016269</v>
      </c>
      <c r="D19" s="159">
        <v>9589.9519999999993</v>
      </c>
      <c r="E19" s="160">
        <f t="shared" si="1"/>
        <v>0.23811163080160228</v>
      </c>
      <c r="F19" s="159">
        <v>43716.192999999999</v>
      </c>
      <c r="G19" s="160">
        <f t="shared" si="2"/>
        <v>1.1774614524690146</v>
      </c>
      <c r="H19" s="159">
        <v>30687.166000000001</v>
      </c>
      <c r="I19" s="160">
        <f t="shared" si="3"/>
        <v>0.96700088005143747</v>
      </c>
      <c r="J19" s="159">
        <v>36254.921999999999</v>
      </c>
      <c r="K19" s="159">
        <v>21097.214</v>
      </c>
      <c r="L19" s="159"/>
      <c r="M19" s="136" t="s">
        <v>934</v>
      </c>
    </row>
    <row r="20" spans="1:18" x14ac:dyDescent="0.3">
      <c r="A20" s="136" t="s">
        <v>734</v>
      </c>
      <c r="B20" s="159">
        <v>355.815</v>
      </c>
      <c r="C20" s="160">
        <f t="shared" si="0"/>
        <v>8.0215604123659474E-3</v>
      </c>
      <c r="D20" s="159">
        <v>13.347</v>
      </c>
      <c r="E20" s="160">
        <f t="shared" si="1"/>
        <v>3.3139643830427782E-4</v>
      </c>
      <c r="F20" s="159">
        <v>1645.806</v>
      </c>
      <c r="G20" s="160">
        <f t="shared" si="2"/>
        <v>4.4328496839654341E-2</v>
      </c>
      <c r="H20" s="159">
        <v>2063.84</v>
      </c>
      <c r="I20" s="160">
        <f t="shared" si="3"/>
        <v>6.5034845390589624E-2</v>
      </c>
      <c r="J20" s="159">
        <v>1289.991</v>
      </c>
      <c r="K20" s="159">
        <v>2050.4929999999999</v>
      </c>
      <c r="L20" s="159"/>
      <c r="M20" s="136" t="s">
        <v>935</v>
      </c>
    </row>
    <row r="21" spans="1:18" x14ac:dyDescent="0.3">
      <c r="A21" s="136" t="s">
        <v>735</v>
      </c>
      <c r="B21" s="159">
        <v>251337.30799999999</v>
      </c>
      <c r="C21" s="160">
        <f t="shared" si="0"/>
        <v>5.6661956353819463</v>
      </c>
      <c r="D21" s="159">
        <v>151368.81599999999</v>
      </c>
      <c r="E21" s="160">
        <f t="shared" si="1"/>
        <v>3.7583791483281321</v>
      </c>
      <c r="F21" s="159">
        <v>46250.978999999999</v>
      </c>
      <c r="G21" s="160">
        <f t="shared" si="2"/>
        <v>1.2457339300211685</v>
      </c>
      <c r="H21" s="159">
        <v>25685.755000000001</v>
      </c>
      <c r="I21" s="160">
        <f t="shared" si="3"/>
        <v>0.80939855083997025</v>
      </c>
      <c r="J21" s="159">
        <v>-205086.329</v>
      </c>
      <c r="K21" s="159">
        <v>-125683.06099999999</v>
      </c>
      <c r="L21" s="159"/>
      <c r="M21" s="136" t="s">
        <v>936</v>
      </c>
    </row>
    <row r="22" spans="1:18" x14ac:dyDescent="0.3">
      <c r="A22" s="136" t="s">
        <v>736</v>
      </c>
      <c r="B22" s="159">
        <v>945.51599999999996</v>
      </c>
      <c r="C22" s="160">
        <f t="shared" si="0"/>
        <v>2.1315890883910463E-2</v>
      </c>
      <c r="D22" s="159">
        <v>438.23200000000003</v>
      </c>
      <c r="E22" s="160">
        <f t="shared" si="1"/>
        <v>1.0880986285379509E-2</v>
      </c>
      <c r="F22" s="159">
        <v>2663.779</v>
      </c>
      <c r="G22" s="160">
        <f t="shared" si="2"/>
        <v>7.1746803075841012E-2</v>
      </c>
      <c r="H22" s="159">
        <v>2134.8359999999998</v>
      </c>
      <c r="I22" s="160">
        <f t="shared" si="3"/>
        <v>6.7272041046914866E-2</v>
      </c>
      <c r="J22" s="159">
        <v>1718.2629999999999</v>
      </c>
      <c r="K22" s="159">
        <v>1696.6039999999998</v>
      </c>
      <c r="L22" s="159"/>
      <c r="M22" s="136" t="s">
        <v>937</v>
      </c>
    </row>
    <row r="23" spans="1:18" x14ac:dyDescent="0.3">
      <c r="A23" s="136" t="s">
        <v>737</v>
      </c>
      <c r="B23" s="159">
        <v>2.3290000000000002</v>
      </c>
      <c r="C23" s="160">
        <f t="shared" si="0"/>
        <v>5.2505414893695584E-5</v>
      </c>
      <c r="D23" s="159" t="s">
        <v>738</v>
      </c>
      <c r="E23" s="160" t="str">
        <f t="shared" si="1"/>
        <v>x</v>
      </c>
      <c r="F23" s="159">
        <v>1228.9780000000001</v>
      </c>
      <c r="G23" s="160">
        <f t="shared" si="2"/>
        <v>3.3101560809114028E-2</v>
      </c>
      <c r="H23" s="159">
        <v>833.99699999999996</v>
      </c>
      <c r="I23" s="160">
        <f t="shared" si="3"/>
        <v>2.6280557577726744E-2</v>
      </c>
      <c r="J23" s="159">
        <v>1226.6490000000001</v>
      </c>
      <c r="K23" s="159">
        <v>833.99699999999996</v>
      </c>
      <c r="L23" s="159"/>
      <c r="M23" s="136" t="s">
        <v>938</v>
      </c>
    </row>
    <row r="24" spans="1:18" x14ac:dyDescent="0.3">
      <c r="A24" s="136" t="s">
        <v>739</v>
      </c>
      <c r="B24" s="159">
        <v>1.383</v>
      </c>
      <c r="C24" s="160">
        <f t="shared" si="0"/>
        <v>3.1178612622576642E-5</v>
      </c>
      <c r="D24" s="159">
        <v>0.93600000000000005</v>
      </c>
      <c r="E24" s="160">
        <f t="shared" si="1"/>
        <v>2.3240208754986446E-5</v>
      </c>
      <c r="F24" s="159">
        <v>5144.08</v>
      </c>
      <c r="G24" s="160">
        <f t="shared" si="2"/>
        <v>0.13855176978509562</v>
      </c>
      <c r="H24" s="159">
        <v>2259.1579999999999</v>
      </c>
      <c r="I24" s="160">
        <f t="shared" si="3"/>
        <v>7.1189622859772886E-2</v>
      </c>
      <c r="J24" s="159">
        <v>5142.6970000000001</v>
      </c>
      <c r="K24" s="159">
        <v>2258.2219999999998</v>
      </c>
      <c r="L24" s="159"/>
      <c r="M24" s="136" t="s">
        <v>939</v>
      </c>
    </row>
    <row r="25" spans="1:18" x14ac:dyDescent="0.3">
      <c r="A25" s="136" t="s">
        <v>740</v>
      </c>
      <c r="B25" s="159">
        <v>267.81900000000002</v>
      </c>
      <c r="C25" s="160">
        <f t="shared" si="0"/>
        <v>6.0377620057598357E-3</v>
      </c>
      <c r="D25" s="159">
        <v>858.07299999999998</v>
      </c>
      <c r="E25" s="160">
        <f t="shared" si="1"/>
        <v>2.1305337229719532E-2</v>
      </c>
      <c r="F25" s="159">
        <v>298.25299999999999</v>
      </c>
      <c r="G25" s="160">
        <f t="shared" si="2"/>
        <v>8.0332111852292575E-3</v>
      </c>
      <c r="H25" s="159">
        <v>857.505</v>
      </c>
      <c r="I25" s="160">
        <f t="shared" si="3"/>
        <v>2.7021331642306357E-2</v>
      </c>
      <c r="J25" s="159">
        <v>30.433999999999969</v>
      </c>
      <c r="K25" s="159">
        <v>-0.56799999999998363</v>
      </c>
      <c r="L25" s="159"/>
      <c r="M25" s="136" t="s">
        <v>940</v>
      </c>
    </row>
    <row r="26" spans="1:18" x14ac:dyDescent="0.3">
      <c r="A26" s="136" t="s">
        <v>741</v>
      </c>
      <c r="B26" s="159">
        <v>1702.9190000000001</v>
      </c>
      <c r="C26" s="160">
        <f t="shared" si="0"/>
        <v>3.8390926846439327E-2</v>
      </c>
      <c r="D26" s="159">
        <v>479.41800000000001</v>
      </c>
      <c r="E26" s="160">
        <f t="shared" si="1"/>
        <v>1.1903605129164626E-2</v>
      </c>
      <c r="F26" s="159">
        <v>9259.6689999999999</v>
      </c>
      <c r="G26" s="160">
        <f t="shared" si="2"/>
        <v>0.24940193923387402</v>
      </c>
      <c r="H26" s="159">
        <v>5471.4539999999997</v>
      </c>
      <c r="I26" s="160">
        <f t="shared" si="3"/>
        <v>0.17241412364898592</v>
      </c>
      <c r="J26" s="159">
        <v>7556.75</v>
      </c>
      <c r="K26" s="159">
        <v>4992.0360000000001</v>
      </c>
      <c r="L26" s="159"/>
      <c r="M26" s="136" t="s">
        <v>941</v>
      </c>
    </row>
    <row r="27" spans="1:18" x14ac:dyDescent="0.3">
      <c r="A27" s="136" t="s">
        <v>742</v>
      </c>
      <c r="B27" s="159">
        <v>22753.877</v>
      </c>
      <c r="C27" s="160">
        <f t="shared" si="0"/>
        <v>0.51296769099403927</v>
      </c>
      <c r="D27" s="159">
        <v>12.156000000000001</v>
      </c>
      <c r="E27" s="160">
        <f t="shared" si="1"/>
        <v>3.0182476242052907E-4</v>
      </c>
      <c r="F27" s="159">
        <v>7527.5050000000001</v>
      </c>
      <c r="G27" s="160">
        <f t="shared" si="2"/>
        <v>0.20274745723553217</v>
      </c>
      <c r="H27" s="159">
        <v>4066.6309999999999</v>
      </c>
      <c r="I27" s="160">
        <f t="shared" si="3"/>
        <v>0.12814594074423349</v>
      </c>
      <c r="J27" s="159">
        <v>-15226.371999999999</v>
      </c>
      <c r="K27" s="159">
        <v>4054.4749999999999</v>
      </c>
      <c r="L27" s="159"/>
      <c r="M27" s="136" t="s">
        <v>942</v>
      </c>
    </row>
    <row r="28" spans="1:18" x14ac:dyDescent="0.3">
      <c r="A28" s="136" t="s">
        <v>743</v>
      </c>
      <c r="B28" s="159">
        <v>158052.18599999999</v>
      </c>
      <c r="C28" s="160">
        <f t="shared" si="0"/>
        <v>3.5631582656872238</v>
      </c>
      <c r="D28" s="159">
        <v>84699.21</v>
      </c>
      <c r="E28" s="160">
        <f t="shared" si="1"/>
        <v>2.1030206429299527</v>
      </c>
      <c r="F28" s="159">
        <v>5935.241</v>
      </c>
      <c r="G28" s="160">
        <f t="shared" si="2"/>
        <v>0.15986107227163279</v>
      </c>
      <c r="H28" s="159">
        <v>3107.8389999999999</v>
      </c>
      <c r="I28" s="160">
        <f t="shared" si="3"/>
        <v>9.7932896379489029E-2</v>
      </c>
      <c r="J28" s="159">
        <v>-152116.94499999998</v>
      </c>
      <c r="K28" s="159">
        <v>-81591.371000000014</v>
      </c>
      <c r="L28" s="159"/>
      <c r="M28" s="136" t="s">
        <v>943</v>
      </c>
    </row>
    <row r="29" spans="1:18" x14ac:dyDescent="0.3">
      <c r="A29" s="136" t="s">
        <v>744</v>
      </c>
      <c r="B29" s="159">
        <v>17231.378000000001</v>
      </c>
      <c r="C29" s="160">
        <f t="shared" si="0"/>
        <v>0.38846743283817026</v>
      </c>
      <c r="D29" s="159">
        <v>16090.387000000001</v>
      </c>
      <c r="E29" s="160">
        <f t="shared" si="1"/>
        <v>0.39951277011594022</v>
      </c>
      <c r="F29" s="159">
        <v>32656.420999999998</v>
      </c>
      <c r="G29" s="160">
        <f t="shared" si="2"/>
        <v>0.87957514743105902</v>
      </c>
      <c r="H29" s="159">
        <v>15969.341</v>
      </c>
      <c r="I29" s="160">
        <f t="shared" si="3"/>
        <v>0.50321905909595888</v>
      </c>
      <c r="J29" s="159">
        <v>15425.042999999998</v>
      </c>
      <c r="K29" s="159">
        <v>-121.04600000000028</v>
      </c>
      <c r="L29" s="159"/>
      <c r="M29" s="136" t="s">
        <v>944</v>
      </c>
      <c r="R29" s="164"/>
    </row>
    <row r="30" spans="1:18" x14ac:dyDescent="0.3">
      <c r="A30" s="136" t="s">
        <v>745</v>
      </c>
      <c r="B30" s="159">
        <v>134.29300000000001</v>
      </c>
      <c r="C30" s="160">
        <f t="shared" si="0"/>
        <v>3.0275266991494467E-3</v>
      </c>
      <c r="D30" s="159">
        <v>6829.5209999999997</v>
      </c>
      <c r="E30" s="160">
        <f t="shared" si="1"/>
        <v>0.16957210869291001</v>
      </c>
      <c r="F30" s="159">
        <v>847.59799999999996</v>
      </c>
      <c r="G30" s="160">
        <f t="shared" si="2"/>
        <v>2.282938892208276E-2</v>
      </c>
      <c r="H30" s="159">
        <v>923.49199999999996</v>
      </c>
      <c r="I30" s="160">
        <f t="shared" si="3"/>
        <v>2.9100685828090545E-2</v>
      </c>
      <c r="J30" s="159">
        <v>713.30499999999995</v>
      </c>
      <c r="K30" s="159">
        <v>-5906.0289999999995</v>
      </c>
      <c r="L30" s="159"/>
      <c r="M30" s="136" t="s">
        <v>945</v>
      </c>
    </row>
    <row r="31" spans="1:18" x14ac:dyDescent="0.3">
      <c r="A31" s="136" t="s">
        <v>746</v>
      </c>
      <c r="B31" s="159">
        <v>84339.123999999996</v>
      </c>
      <c r="C31" s="160">
        <f t="shared" si="0"/>
        <v>1.9013571049338078</v>
      </c>
      <c r="D31" s="159">
        <v>13664.987999999999</v>
      </c>
      <c r="E31" s="160">
        <f t="shared" si="1"/>
        <v>0.33929185230169306</v>
      </c>
      <c r="F31" s="159">
        <v>269786.28600000002</v>
      </c>
      <c r="G31" s="160">
        <f t="shared" si="2"/>
        <v>7.266482517582924</v>
      </c>
      <c r="H31" s="159">
        <v>284382.72699999996</v>
      </c>
      <c r="I31" s="160">
        <f t="shared" si="3"/>
        <v>8.9613471403787361</v>
      </c>
      <c r="J31" s="159">
        <v>185447.16200000001</v>
      </c>
      <c r="K31" s="159">
        <v>270717.73899999994</v>
      </c>
      <c r="L31" s="159"/>
      <c r="M31" s="136" t="s">
        <v>746</v>
      </c>
    </row>
    <row r="32" spans="1:18" x14ac:dyDescent="0.3">
      <c r="A32" s="136" t="s">
        <v>747</v>
      </c>
      <c r="B32" s="159">
        <v>77934.767999999996</v>
      </c>
      <c r="C32" s="160">
        <f t="shared" si="0"/>
        <v>1.7569760963863934</v>
      </c>
      <c r="D32" s="159">
        <v>7231.5339999999997</v>
      </c>
      <c r="E32" s="160">
        <f t="shared" si="1"/>
        <v>0.17955380318245953</v>
      </c>
      <c r="F32" s="159">
        <v>170655.92300000001</v>
      </c>
      <c r="G32" s="160">
        <f t="shared" si="2"/>
        <v>4.5964837552991034</v>
      </c>
      <c r="H32" s="159">
        <v>159353.18</v>
      </c>
      <c r="I32" s="160">
        <f t="shared" si="3"/>
        <v>5.0214694083837879</v>
      </c>
      <c r="J32" s="159">
        <v>92721.155000000013</v>
      </c>
      <c r="K32" s="159">
        <v>152121.64600000001</v>
      </c>
      <c r="L32" s="159"/>
      <c r="M32" s="136" t="s">
        <v>946</v>
      </c>
    </row>
    <row r="33" spans="1:13" x14ac:dyDescent="0.3">
      <c r="A33" s="136" t="s">
        <v>748</v>
      </c>
      <c r="B33" s="159">
        <v>1196.4829999999999</v>
      </c>
      <c r="C33" s="160">
        <f t="shared" si="0"/>
        <v>2.6973738225956875E-2</v>
      </c>
      <c r="D33" s="159">
        <v>1177.5150000000001</v>
      </c>
      <c r="E33" s="160">
        <f t="shared" si="1"/>
        <v>2.9236853004410111E-2</v>
      </c>
      <c r="F33" s="159">
        <v>55332.819000000003</v>
      </c>
      <c r="G33" s="160">
        <f t="shared" si="2"/>
        <v>1.4903461842833639</v>
      </c>
      <c r="H33" s="159">
        <v>80678.885999999999</v>
      </c>
      <c r="I33" s="160">
        <f t="shared" si="3"/>
        <v>2.5423186280404511</v>
      </c>
      <c r="J33" s="159">
        <v>54136.336000000003</v>
      </c>
      <c r="K33" s="159">
        <v>79501.370999999999</v>
      </c>
      <c r="L33" s="159"/>
      <c r="M33" s="136" t="s">
        <v>947</v>
      </c>
    </row>
    <row r="34" spans="1:13" x14ac:dyDescent="0.3">
      <c r="A34" s="136" t="s">
        <v>749</v>
      </c>
      <c r="B34" s="159" t="s">
        <v>738</v>
      </c>
      <c r="C34" s="160" t="str">
        <f t="shared" si="0"/>
        <v>x</v>
      </c>
      <c r="D34" s="159">
        <v>1.976</v>
      </c>
      <c r="E34" s="160">
        <f t="shared" si="1"/>
        <v>4.9062662927193607E-5</v>
      </c>
      <c r="F34" s="159">
        <v>14790.924000000001</v>
      </c>
      <c r="G34" s="160">
        <f t="shared" si="2"/>
        <v>0.39838196469666992</v>
      </c>
      <c r="H34" s="159">
        <v>10017.225</v>
      </c>
      <c r="I34" s="160">
        <f t="shared" si="3"/>
        <v>0.31565851961283292</v>
      </c>
      <c r="J34" s="159">
        <v>14790.924000000001</v>
      </c>
      <c r="K34" s="159">
        <v>10015.249</v>
      </c>
      <c r="L34" s="159"/>
      <c r="M34" s="136" t="s">
        <v>948</v>
      </c>
    </row>
    <row r="35" spans="1:13" x14ac:dyDescent="0.3">
      <c r="A35" s="136" t="s">
        <v>750</v>
      </c>
      <c r="B35" s="159">
        <v>5156.4560000000001</v>
      </c>
      <c r="C35" s="160">
        <f t="shared" si="0"/>
        <v>0.1162481157840644</v>
      </c>
      <c r="D35" s="159">
        <v>4926.3320000000003</v>
      </c>
      <c r="E35" s="160">
        <f t="shared" si="1"/>
        <v>0.12231729067988235</v>
      </c>
      <c r="F35" s="159">
        <v>19782.352999999999</v>
      </c>
      <c r="G35" s="160">
        <f t="shared" si="2"/>
        <v>0.53282219923941621</v>
      </c>
      <c r="H35" s="159">
        <v>22505.341</v>
      </c>
      <c r="I35" s="160">
        <f t="shared" si="3"/>
        <v>0.7091787020299527</v>
      </c>
      <c r="J35" s="159">
        <v>14625.896999999999</v>
      </c>
      <c r="K35" s="159">
        <v>17579.008999999998</v>
      </c>
      <c r="L35" s="159"/>
      <c r="M35" s="136" t="s">
        <v>949</v>
      </c>
    </row>
    <row r="36" spans="1:13" x14ac:dyDescent="0.3">
      <c r="A36" s="136" t="s">
        <v>751</v>
      </c>
      <c r="B36" s="159">
        <v>51.417000000000002</v>
      </c>
      <c r="C36" s="160">
        <f t="shared" si="0"/>
        <v>1.1591545373933645E-3</v>
      </c>
      <c r="D36" s="159">
        <v>327.63099999999997</v>
      </c>
      <c r="E36" s="160">
        <f t="shared" si="1"/>
        <v>8.1348427720138484E-3</v>
      </c>
      <c r="F36" s="159">
        <v>9224.2669999999998</v>
      </c>
      <c r="G36" s="160">
        <f t="shared" si="2"/>
        <v>0.24844841406437201</v>
      </c>
      <c r="H36" s="159">
        <v>11828.094999999999</v>
      </c>
      <c r="I36" s="160">
        <f t="shared" si="3"/>
        <v>0.37272188231171316</v>
      </c>
      <c r="J36" s="159">
        <v>9172.85</v>
      </c>
      <c r="K36" s="159">
        <v>11500.464</v>
      </c>
      <c r="L36" s="159"/>
      <c r="M36" s="136" t="s">
        <v>950</v>
      </c>
    </row>
    <row r="37" spans="1:13" x14ac:dyDescent="0.3">
      <c r="A37" s="136" t="s">
        <v>752</v>
      </c>
      <c r="B37" s="159">
        <v>4433537.9040000001</v>
      </c>
      <c r="C37" s="160">
        <f t="shared" si="0"/>
        <v>99.950513995897595</v>
      </c>
      <c r="D37" s="159">
        <v>3963702.8100000015</v>
      </c>
      <c r="E37" s="160">
        <f t="shared" si="1"/>
        <v>98.415898234109406</v>
      </c>
      <c r="F37" s="159">
        <v>3507101.8960000002</v>
      </c>
      <c r="G37" s="160">
        <f t="shared" si="2"/>
        <v>94.46104541676344</v>
      </c>
      <c r="H37" s="159">
        <v>3011962.3300000005</v>
      </c>
      <c r="I37" s="160">
        <f t="shared" si="3"/>
        <v>94.911671667294996</v>
      </c>
      <c r="J37" s="159">
        <v>-926436.00799999991</v>
      </c>
      <c r="K37" s="159">
        <v>-951740.48000000091</v>
      </c>
      <c r="L37" s="159"/>
      <c r="M37" s="136" t="s">
        <v>951</v>
      </c>
    </row>
    <row r="38" spans="1:13" x14ac:dyDescent="0.3">
      <c r="A38" s="136" t="s">
        <v>753</v>
      </c>
      <c r="B38" s="159">
        <v>706168.16299999994</v>
      </c>
      <c r="C38" s="160">
        <f t="shared" si="0"/>
        <v>15.919988142135615</v>
      </c>
      <c r="D38" s="159">
        <v>561321.61599999992</v>
      </c>
      <c r="E38" s="160">
        <f t="shared" si="1"/>
        <v>13.937213177912753</v>
      </c>
      <c r="F38" s="159">
        <v>1144493.6850000001</v>
      </c>
      <c r="G38" s="160">
        <f t="shared" si="2"/>
        <v>30.826041889825927</v>
      </c>
      <c r="H38" s="159">
        <v>933515.88699999987</v>
      </c>
      <c r="I38" s="160">
        <f t="shared" si="3"/>
        <v>29.41655427780454</v>
      </c>
      <c r="J38" s="159">
        <v>438325.52200000011</v>
      </c>
      <c r="K38" s="159">
        <v>372194.27099999995</v>
      </c>
      <c r="L38" s="159"/>
      <c r="M38" s="136" t="s">
        <v>952</v>
      </c>
    </row>
    <row r="39" spans="1:13" x14ac:dyDescent="0.3">
      <c r="A39" s="136" t="s">
        <v>754</v>
      </c>
      <c r="B39" s="159">
        <v>25.169</v>
      </c>
      <c r="C39" s="160">
        <f t="shared" si="0"/>
        <v>5.6741467902937919E-4</v>
      </c>
      <c r="D39" s="159">
        <v>15.340999999999999</v>
      </c>
      <c r="E39" s="160">
        <f t="shared" si="1"/>
        <v>3.8090602832291349E-4</v>
      </c>
      <c r="F39" s="159">
        <v>2179.0540000000001</v>
      </c>
      <c r="G39" s="160">
        <f t="shared" si="2"/>
        <v>5.869111447669783E-2</v>
      </c>
      <c r="H39" s="159">
        <v>1588.356</v>
      </c>
      <c r="I39" s="160">
        <f t="shared" si="3"/>
        <v>5.0051596482874335E-2</v>
      </c>
      <c r="J39" s="159">
        <v>2153.8850000000002</v>
      </c>
      <c r="K39" s="159">
        <v>1573.0150000000001</v>
      </c>
      <c r="L39" s="159"/>
      <c r="M39" s="136" t="s">
        <v>953</v>
      </c>
    </row>
    <row r="40" spans="1:13" x14ac:dyDescent="0.3">
      <c r="A40" s="136" t="s">
        <v>755</v>
      </c>
      <c r="B40" s="159">
        <v>122.404</v>
      </c>
      <c r="C40" s="160">
        <f t="shared" si="0"/>
        <v>2.7594988426998339E-3</v>
      </c>
      <c r="D40" s="159">
        <v>184.20099999999999</v>
      </c>
      <c r="E40" s="160">
        <f t="shared" si="1"/>
        <v>4.5735787317064723E-3</v>
      </c>
      <c r="F40" s="159">
        <v>2071.8359999999998</v>
      </c>
      <c r="G40" s="160">
        <f t="shared" si="2"/>
        <v>5.580328154003697E-2</v>
      </c>
      <c r="H40" s="159">
        <v>2042.348</v>
      </c>
      <c r="I40" s="160">
        <f t="shared" si="3"/>
        <v>6.4357598657735063E-2</v>
      </c>
      <c r="J40" s="159">
        <v>1949.4319999999998</v>
      </c>
      <c r="K40" s="159">
        <v>1858.1469999999999</v>
      </c>
      <c r="L40" s="159"/>
      <c r="M40" s="136" t="s">
        <v>954</v>
      </c>
    </row>
    <row r="41" spans="1:13" x14ac:dyDescent="0.3">
      <c r="A41" s="136" t="s">
        <v>756</v>
      </c>
      <c r="B41" s="159">
        <v>680.95899999999995</v>
      </c>
      <c r="C41" s="160">
        <f t="shared" si="0"/>
        <v>1.5351668020865628E-2</v>
      </c>
      <c r="D41" s="159">
        <v>410.67099999999999</v>
      </c>
      <c r="E41" s="160">
        <f t="shared" si="1"/>
        <v>1.019666642053316E-2</v>
      </c>
      <c r="F41" s="159">
        <v>552.25400000000002</v>
      </c>
      <c r="G41" s="160">
        <f t="shared" si="2"/>
        <v>1.4874529375689765E-2</v>
      </c>
      <c r="H41" s="159">
        <v>1111.6189999999999</v>
      </c>
      <c r="I41" s="160">
        <f t="shared" si="3"/>
        <v>3.502886357384382E-2</v>
      </c>
      <c r="J41" s="159">
        <v>-128.70499999999993</v>
      </c>
      <c r="K41" s="159">
        <v>700.94799999999987</v>
      </c>
      <c r="L41" s="159"/>
      <c r="M41" s="136" t="s">
        <v>955</v>
      </c>
    </row>
    <row r="42" spans="1:13" x14ac:dyDescent="0.3">
      <c r="A42" s="136" t="s">
        <v>757</v>
      </c>
      <c r="B42" s="159">
        <v>4.7889999999999997</v>
      </c>
      <c r="C42" s="160">
        <f t="shared" si="0"/>
        <v>1.0796411847398374E-4</v>
      </c>
      <c r="D42" s="159">
        <v>3.8130000000000002</v>
      </c>
      <c r="E42" s="160">
        <f t="shared" si="1"/>
        <v>9.4674055537140284E-5</v>
      </c>
      <c r="F42" s="159">
        <v>1060.2940000000001</v>
      </c>
      <c r="G42" s="160">
        <f t="shared" si="2"/>
        <v>2.8558189256877461E-2</v>
      </c>
      <c r="H42" s="159">
        <v>866.85900000000004</v>
      </c>
      <c r="I42" s="160">
        <f t="shared" si="3"/>
        <v>2.7316090898733006E-2</v>
      </c>
      <c r="J42" s="159">
        <v>1055.5050000000001</v>
      </c>
      <c r="K42" s="159">
        <v>863.04600000000005</v>
      </c>
      <c r="L42" s="159"/>
      <c r="M42" s="136" t="s">
        <v>956</v>
      </c>
    </row>
    <row r="43" spans="1:13" x14ac:dyDescent="0.3">
      <c r="A43" s="136" t="s">
        <v>728</v>
      </c>
      <c r="B43" s="159">
        <v>85920.633000000002</v>
      </c>
      <c r="C43" s="160">
        <f t="shared" si="0"/>
        <v>1.9370109418608641</v>
      </c>
      <c r="D43" s="159">
        <v>87223.705000000002</v>
      </c>
      <c r="E43" s="160">
        <f t="shared" si="1"/>
        <v>2.1657020433582854</v>
      </c>
      <c r="F43" s="159">
        <v>127868.67200000001</v>
      </c>
      <c r="G43" s="160">
        <f t="shared" si="2"/>
        <v>3.4440426287440915</v>
      </c>
      <c r="H43" s="159">
        <v>144465.05900000001</v>
      </c>
      <c r="I43" s="160">
        <f t="shared" si="3"/>
        <v>4.5523212925456473</v>
      </c>
      <c r="J43" s="159">
        <v>41948.039000000004</v>
      </c>
      <c r="K43" s="159">
        <v>57241.354000000007</v>
      </c>
      <c r="L43" s="159"/>
      <c r="M43" s="136" t="s">
        <v>929</v>
      </c>
    </row>
    <row r="44" spans="1:13" x14ac:dyDescent="0.3">
      <c r="A44" s="136" t="s">
        <v>758</v>
      </c>
      <c r="B44" s="159">
        <v>6.4649999999999999</v>
      </c>
      <c r="C44" s="160">
        <f t="shared" si="0"/>
        <v>1.4574817831161096E-4</v>
      </c>
      <c r="D44" s="159">
        <v>1.8380000000000001</v>
      </c>
      <c r="E44" s="160">
        <f t="shared" si="1"/>
        <v>4.5636221892804574E-5</v>
      </c>
      <c r="F44" s="159">
        <v>372.13600000000002</v>
      </c>
      <c r="G44" s="160">
        <f t="shared" si="2"/>
        <v>1.0023191980052089E-2</v>
      </c>
      <c r="H44" s="159">
        <v>229.143</v>
      </c>
      <c r="I44" s="160">
        <f t="shared" si="3"/>
        <v>7.2206564352546108E-3</v>
      </c>
      <c r="J44" s="159">
        <v>365.67100000000005</v>
      </c>
      <c r="K44" s="159">
        <v>227.30500000000001</v>
      </c>
      <c r="L44" s="159"/>
      <c r="M44" s="136" t="s">
        <v>957</v>
      </c>
    </row>
    <row r="45" spans="1:13" x14ac:dyDescent="0.3">
      <c r="A45" s="136" t="s">
        <v>759</v>
      </c>
      <c r="B45" s="159">
        <v>215467.266</v>
      </c>
      <c r="C45" s="160">
        <f t="shared" si="0"/>
        <v>4.8575346489223996</v>
      </c>
      <c r="D45" s="159">
        <v>163483.016</v>
      </c>
      <c r="E45" s="160">
        <f t="shared" si="1"/>
        <v>4.0591660467252018</v>
      </c>
      <c r="F45" s="159">
        <v>629098.99100000004</v>
      </c>
      <c r="G45" s="160">
        <f t="shared" si="2"/>
        <v>16.944289080470746</v>
      </c>
      <c r="H45" s="159">
        <v>485035.11099999998</v>
      </c>
      <c r="I45" s="160">
        <f t="shared" si="3"/>
        <v>15.284219441862001</v>
      </c>
      <c r="J45" s="159">
        <v>413631.72500000003</v>
      </c>
      <c r="K45" s="159">
        <v>321552.09499999997</v>
      </c>
      <c r="L45" s="159"/>
      <c r="M45" s="136" t="s">
        <v>958</v>
      </c>
    </row>
    <row r="46" spans="1:13" x14ac:dyDescent="0.3">
      <c r="A46" s="136" t="s">
        <v>760</v>
      </c>
      <c r="B46" s="159">
        <v>9.0020000000000007</v>
      </c>
      <c r="C46" s="160">
        <f t="shared" si="0"/>
        <v>2.0294278440233907E-4</v>
      </c>
      <c r="D46" s="159" t="s">
        <v>761</v>
      </c>
      <c r="E46" s="160" t="str">
        <f t="shared" si="1"/>
        <v>x</v>
      </c>
      <c r="F46" s="159">
        <v>147070.29999999999</v>
      </c>
      <c r="G46" s="160">
        <f t="shared" si="2"/>
        <v>3.9612234545001144</v>
      </c>
      <c r="H46" s="159">
        <v>80550.587</v>
      </c>
      <c r="I46" s="160">
        <f t="shared" si="3"/>
        <v>2.5382757247006733</v>
      </c>
      <c r="J46" s="159">
        <v>147061.29799999998</v>
      </c>
      <c r="K46" s="159">
        <v>80550.236999999994</v>
      </c>
      <c r="L46" s="159"/>
      <c r="M46" s="136" t="s">
        <v>959</v>
      </c>
    </row>
    <row r="47" spans="1:13" x14ac:dyDescent="0.3">
      <c r="A47" s="136" t="s">
        <v>729</v>
      </c>
      <c r="B47" s="159">
        <v>6240.2340000000004</v>
      </c>
      <c r="C47" s="160">
        <f t="shared" si="0"/>
        <v>0.14068101125107152</v>
      </c>
      <c r="D47" s="159">
        <v>4120.5219999999999</v>
      </c>
      <c r="E47" s="160">
        <f t="shared" si="1"/>
        <v>0.1023096062601648</v>
      </c>
      <c r="F47" s="159">
        <v>4120.4690000000001</v>
      </c>
      <c r="G47" s="160">
        <f t="shared" si="2"/>
        <v>0.11098160843039441</v>
      </c>
      <c r="H47" s="159">
        <v>2924.346</v>
      </c>
      <c r="I47" s="160">
        <f t="shared" si="3"/>
        <v>9.2150743264298202E-2</v>
      </c>
      <c r="J47" s="159">
        <v>-2119.7650000000003</v>
      </c>
      <c r="K47" s="159">
        <v>-1196.1759999999999</v>
      </c>
      <c r="L47" s="159"/>
      <c r="M47" s="136" t="s">
        <v>930</v>
      </c>
    </row>
    <row r="48" spans="1:13" x14ac:dyDescent="0.3">
      <c r="A48" s="136" t="s">
        <v>730</v>
      </c>
      <c r="B48" s="159">
        <v>14.635</v>
      </c>
      <c r="C48" s="160">
        <f t="shared" si="0"/>
        <v>3.2993419792582004E-4</v>
      </c>
      <c r="D48" s="159">
        <v>31.585000000000001</v>
      </c>
      <c r="E48" s="160">
        <f t="shared" si="1"/>
        <v>7.8423289906650305E-4</v>
      </c>
      <c r="F48" s="159">
        <v>173.28200000000001</v>
      </c>
      <c r="G48" s="160">
        <f t="shared" si="2"/>
        <v>4.6672150845050893E-3</v>
      </c>
      <c r="H48" s="159">
        <v>57.628</v>
      </c>
      <c r="I48" s="160">
        <f t="shared" si="3"/>
        <v>1.8159489447674715E-3</v>
      </c>
      <c r="J48" s="159">
        <v>158.64700000000002</v>
      </c>
      <c r="K48" s="159">
        <v>26.042999999999999</v>
      </c>
      <c r="L48" s="159"/>
      <c r="M48" s="136" t="s">
        <v>931</v>
      </c>
    </row>
    <row r="49" spans="1:13" x14ac:dyDescent="0.3">
      <c r="A49" s="136" t="s">
        <v>762</v>
      </c>
      <c r="B49" s="159">
        <v>55.405999999999999</v>
      </c>
      <c r="C49" s="160">
        <f t="shared" si="0"/>
        <v>1.249083305109531E-3</v>
      </c>
      <c r="D49" s="159">
        <v>26.645</v>
      </c>
      <c r="E49" s="160">
        <f t="shared" si="1"/>
        <v>6.6157624174851908E-4</v>
      </c>
      <c r="F49" s="159">
        <v>1507.8489999999999</v>
      </c>
      <c r="G49" s="160">
        <f t="shared" si="2"/>
        <v>4.0612732989900362E-2</v>
      </c>
      <c r="H49" s="159">
        <v>1435.654</v>
      </c>
      <c r="I49" s="160">
        <f t="shared" si="3"/>
        <v>4.5239716220434503E-2</v>
      </c>
      <c r="J49" s="159">
        <v>1452.443</v>
      </c>
      <c r="K49" s="159">
        <v>1409.009</v>
      </c>
      <c r="L49" s="159"/>
      <c r="M49" s="136" t="s">
        <v>960</v>
      </c>
    </row>
    <row r="50" spans="1:13" x14ac:dyDescent="0.3">
      <c r="A50" s="136" t="s">
        <v>763</v>
      </c>
      <c r="B50" s="159">
        <v>0.97099999999999997</v>
      </c>
      <c r="C50" s="160">
        <f t="shared" si="0"/>
        <v>2.1890406982300734E-5</v>
      </c>
      <c r="D50" s="159">
        <v>8.2140000000000004</v>
      </c>
      <c r="E50" s="160">
        <f t="shared" si="1"/>
        <v>2.0394772939472079E-4</v>
      </c>
      <c r="F50" s="159">
        <v>356.23599999999999</v>
      </c>
      <c r="G50" s="160">
        <f t="shared" si="2"/>
        <v>9.5949379210982962E-3</v>
      </c>
      <c r="H50" s="159">
        <v>455.56299999999999</v>
      </c>
      <c r="I50" s="160">
        <f t="shared" si="3"/>
        <v>1.4355506856477816E-2</v>
      </c>
      <c r="J50" s="159">
        <v>355.26499999999999</v>
      </c>
      <c r="K50" s="159">
        <v>447.34899999999999</v>
      </c>
      <c r="L50" s="159"/>
      <c r="M50" s="136" t="s">
        <v>961</v>
      </c>
    </row>
    <row r="51" spans="1:13" x14ac:dyDescent="0.3">
      <c r="A51" s="136" t="s">
        <v>764</v>
      </c>
      <c r="B51" s="159">
        <v>576.26400000000001</v>
      </c>
      <c r="C51" s="160">
        <f t="shared" si="0"/>
        <v>1.2991404211378527E-2</v>
      </c>
      <c r="D51" s="159">
        <v>3398.8389999999999</v>
      </c>
      <c r="E51" s="160">
        <f t="shared" si="1"/>
        <v>8.439073491943308E-2</v>
      </c>
      <c r="F51" s="159">
        <v>4335.5680000000002</v>
      </c>
      <c r="G51" s="160">
        <f t="shared" si="2"/>
        <v>0.11677513168994796</v>
      </c>
      <c r="H51" s="159">
        <v>6125.2219999999998</v>
      </c>
      <c r="I51" s="160">
        <f t="shared" si="3"/>
        <v>0.19301538188669573</v>
      </c>
      <c r="J51" s="159">
        <v>3759.3040000000001</v>
      </c>
      <c r="K51" s="159">
        <v>2726.3829999999998</v>
      </c>
      <c r="L51" s="159"/>
      <c r="M51" s="136" t="s">
        <v>962</v>
      </c>
    </row>
    <row r="52" spans="1:13" x14ac:dyDescent="0.3">
      <c r="A52" s="136" t="s">
        <v>731</v>
      </c>
      <c r="B52" s="159">
        <v>20175.439999999999</v>
      </c>
      <c r="C52" s="160">
        <f t="shared" si="0"/>
        <v>0.45483892136662157</v>
      </c>
      <c r="D52" s="159">
        <v>17177.72</v>
      </c>
      <c r="E52" s="160">
        <f t="shared" si="1"/>
        <v>0.42651046873366005</v>
      </c>
      <c r="F52" s="159">
        <v>50860.118000000002</v>
      </c>
      <c r="G52" s="160">
        <f t="shared" si="2"/>
        <v>1.3698774825389182</v>
      </c>
      <c r="H52" s="159">
        <v>34873.684999999998</v>
      </c>
      <c r="I52" s="160">
        <f t="shared" si="3"/>
        <v>1.0989246802926216</v>
      </c>
      <c r="J52" s="159">
        <v>30684.678000000004</v>
      </c>
      <c r="K52" s="159">
        <v>17695.964999999997</v>
      </c>
      <c r="L52" s="159"/>
      <c r="M52" s="136" t="s">
        <v>932</v>
      </c>
    </row>
    <row r="53" spans="1:13" x14ac:dyDescent="0.3">
      <c r="A53" s="136" t="s">
        <v>765</v>
      </c>
      <c r="B53" s="159">
        <v>47306.614000000001</v>
      </c>
      <c r="C53" s="160">
        <f t="shared" si="0"/>
        <v>1.0664892208183376</v>
      </c>
      <c r="D53" s="159">
        <v>2747.2910000000002</v>
      </c>
      <c r="E53" s="160">
        <f t="shared" si="1"/>
        <v>6.8213265331939596E-2</v>
      </c>
      <c r="F53" s="159">
        <v>9472.0630000000001</v>
      </c>
      <c r="G53" s="160">
        <f t="shared" si="2"/>
        <v>0.2551226054349704</v>
      </c>
      <c r="H53" s="159">
        <v>13994.537</v>
      </c>
      <c r="I53" s="160">
        <f t="shared" si="3"/>
        <v>0.4409898781435993</v>
      </c>
      <c r="J53" s="159">
        <v>-37834.550999999999</v>
      </c>
      <c r="K53" s="159">
        <v>11247.245999999999</v>
      </c>
      <c r="L53" s="159"/>
      <c r="M53" s="136" t="s">
        <v>963</v>
      </c>
    </row>
    <row r="54" spans="1:13" x14ac:dyDescent="0.3">
      <c r="A54" s="136" t="s">
        <v>766</v>
      </c>
      <c r="B54" s="159">
        <v>136.875</v>
      </c>
      <c r="C54" s="160">
        <f t="shared" si="0"/>
        <v>3.0857357937203018E-3</v>
      </c>
      <c r="D54" s="159">
        <v>299.60500000000002</v>
      </c>
      <c r="E54" s="160">
        <f t="shared" si="1"/>
        <v>7.4389772906385838E-3</v>
      </c>
      <c r="F54" s="159">
        <v>106.163</v>
      </c>
      <c r="G54" s="160">
        <f t="shared" si="2"/>
        <v>2.8594173371516594E-3</v>
      </c>
      <c r="H54" s="159">
        <v>120.056</v>
      </c>
      <c r="I54" s="160">
        <f t="shared" si="3"/>
        <v>3.7831534412612541E-3</v>
      </c>
      <c r="J54" s="159">
        <v>-30.712000000000003</v>
      </c>
      <c r="K54" s="159">
        <v>-179.54900000000004</v>
      </c>
      <c r="L54" s="159"/>
      <c r="M54" s="136" t="s">
        <v>964</v>
      </c>
    </row>
    <row r="55" spans="1:13" x14ac:dyDescent="0.3">
      <c r="A55" s="136" t="s">
        <v>767</v>
      </c>
      <c r="B55" s="159">
        <v>272373.685</v>
      </c>
      <c r="C55" s="160">
        <f t="shared" si="0"/>
        <v>6.1404436827177973</v>
      </c>
      <c r="D55" s="159">
        <v>230240.93799999999</v>
      </c>
      <c r="E55" s="160">
        <f t="shared" si="1"/>
        <v>5.7167173750682592</v>
      </c>
      <c r="F55" s="159">
        <v>129198.041</v>
      </c>
      <c r="G55" s="160">
        <f t="shared" si="2"/>
        <v>3.479848142586691</v>
      </c>
      <c r="H55" s="159">
        <v>137999.15900000001</v>
      </c>
      <c r="I55" s="160">
        <f t="shared" si="3"/>
        <v>4.3485706108983235</v>
      </c>
      <c r="J55" s="159">
        <v>-143175.644</v>
      </c>
      <c r="K55" s="159">
        <v>-92241.77899999998</v>
      </c>
      <c r="L55" s="159"/>
      <c r="M55" s="136" t="s">
        <v>965</v>
      </c>
    </row>
    <row r="56" spans="1:13" x14ac:dyDescent="0.3">
      <c r="A56" s="136" t="s">
        <v>768</v>
      </c>
      <c r="B56" s="159">
        <v>39572.163999999997</v>
      </c>
      <c r="C56" s="160">
        <f t="shared" si="0"/>
        <v>0.89212232248233736</v>
      </c>
      <c r="D56" s="159">
        <v>35975.909</v>
      </c>
      <c r="E56" s="160">
        <f t="shared" si="1"/>
        <v>0.89325602063076459</v>
      </c>
      <c r="F56" s="159">
        <v>21451.611000000001</v>
      </c>
      <c r="G56" s="160">
        <f t="shared" si="2"/>
        <v>0.57778235734891858</v>
      </c>
      <c r="H56" s="159">
        <v>5193.4390000000003</v>
      </c>
      <c r="I56" s="160">
        <f t="shared" si="3"/>
        <v>0.16365343360457127</v>
      </c>
      <c r="J56" s="159">
        <v>-18120.552999999996</v>
      </c>
      <c r="K56" s="159">
        <v>-30782.47</v>
      </c>
      <c r="L56" s="159"/>
      <c r="M56" s="136" t="s">
        <v>966</v>
      </c>
    </row>
    <row r="57" spans="1:13" x14ac:dyDescent="0.3">
      <c r="A57" s="136" t="s">
        <v>769</v>
      </c>
      <c r="B57" s="159" t="s">
        <v>738</v>
      </c>
      <c r="C57" s="160" t="str">
        <f t="shared" si="0"/>
        <v>x</v>
      </c>
      <c r="D57" s="159" t="s">
        <v>761</v>
      </c>
      <c r="E57" s="160" t="str">
        <f t="shared" si="1"/>
        <v>x</v>
      </c>
      <c r="F57" s="159" t="s">
        <v>738</v>
      </c>
      <c r="G57" s="160" t="str">
        <f t="shared" si="2"/>
        <v>x</v>
      </c>
      <c r="H57" s="159" t="s">
        <v>738</v>
      </c>
      <c r="I57" s="160" t="str">
        <f t="shared" si="3"/>
        <v>x</v>
      </c>
      <c r="J57" s="159" t="s">
        <v>738</v>
      </c>
      <c r="K57" s="159" t="s">
        <v>761</v>
      </c>
      <c r="L57" s="159"/>
      <c r="M57" s="136" t="s">
        <v>967</v>
      </c>
    </row>
    <row r="58" spans="1:13" x14ac:dyDescent="0.3">
      <c r="A58" s="136" t="s">
        <v>770</v>
      </c>
      <c r="B58" s="159">
        <v>44.042000000000002</v>
      </c>
      <c r="C58" s="160">
        <f t="shared" si="0"/>
        <v>9.9289114759473643E-4</v>
      </c>
      <c r="D58" s="159">
        <v>174.875</v>
      </c>
      <c r="E58" s="160">
        <f t="shared" si="1"/>
        <v>4.3420208397737759E-3</v>
      </c>
      <c r="F58" s="159">
        <v>1101.9369999999999</v>
      </c>
      <c r="G58" s="160">
        <f t="shared" si="2"/>
        <v>2.9679810878073223E-2</v>
      </c>
      <c r="H58" s="159">
        <v>1185.777</v>
      </c>
      <c r="I58" s="160">
        <f t="shared" si="3"/>
        <v>3.7365698824868787E-2</v>
      </c>
      <c r="J58" s="159">
        <v>1057.895</v>
      </c>
      <c r="K58" s="159">
        <v>1010.902</v>
      </c>
      <c r="L58" s="159"/>
      <c r="M58" s="136" t="s">
        <v>968</v>
      </c>
    </row>
    <row r="59" spans="1:13" x14ac:dyDescent="0.3">
      <c r="A59" s="136" t="s">
        <v>771</v>
      </c>
      <c r="B59" s="159">
        <v>17435.146000000001</v>
      </c>
      <c r="C59" s="160">
        <f t="shared" si="0"/>
        <v>0.39306121702969388</v>
      </c>
      <c r="D59" s="159">
        <v>15796.425999999999</v>
      </c>
      <c r="E59" s="160">
        <f t="shared" si="1"/>
        <v>0.39221392929775162</v>
      </c>
      <c r="F59" s="159">
        <v>11536.811</v>
      </c>
      <c r="G59" s="160">
        <f t="shared" si="2"/>
        <v>0.31073497724105359</v>
      </c>
      <c r="H59" s="159">
        <v>13261.739</v>
      </c>
      <c r="I59" s="160">
        <f t="shared" si="3"/>
        <v>0.41789826026986221</v>
      </c>
      <c r="J59" s="159">
        <v>-5898.3350000000009</v>
      </c>
      <c r="K59" s="159">
        <v>-2534.6869999999999</v>
      </c>
      <c r="L59" s="159"/>
      <c r="M59" s="136" t="s">
        <v>969</v>
      </c>
    </row>
    <row r="60" spans="1:13" x14ac:dyDescent="0.3">
      <c r="A60" s="136" t="s">
        <v>772</v>
      </c>
      <c r="B60" s="159">
        <v>794021.31300000031</v>
      </c>
      <c r="C60" s="160">
        <f t="shared" si="0"/>
        <v>17.900566111422041</v>
      </c>
      <c r="D60" s="159">
        <v>439587.75199999986</v>
      </c>
      <c r="E60" s="160">
        <f t="shared" si="1"/>
        <v>10.914648635272657</v>
      </c>
      <c r="F60" s="159">
        <v>637710.02300000004</v>
      </c>
      <c r="G60" s="160">
        <f t="shared" si="2"/>
        <v>17.176220489639363</v>
      </c>
      <c r="H60" s="159">
        <v>662409.30499999993</v>
      </c>
      <c r="I60" s="160">
        <f t="shared" si="3"/>
        <v>20.873559353420283</v>
      </c>
      <c r="J60" s="159">
        <v>-156311.29000000027</v>
      </c>
      <c r="K60" s="159">
        <v>222821.55300000007</v>
      </c>
      <c r="L60" s="159"/>
      <c r="M60" s="136" t="s">
        <v>772</v>
      </c>
    </row>
    <row r="61" spans="1:13" x14ac:dyDescent="0.3">
      <c r="A61" s="136" t="s">
        <v>747</v>
      </c>
      <c r="B61" s="159">
        <v>77934.767999999996</v>
      </c>
      <c r="C61" s="160">
        <f t="shared" si="0"/>
        <v>1.7569760963863934</v>
      </c>
      <c r="D61" s="159">
        <v>7231.5339999999997</v>
      </c>
      <c r="E61" s="160">
        <f t="shared" si="1"/>
        <v>0.17955380318245953</v>
      </c>
      <c r="F61" s="159">
        <v>170655.92300000001</v>
      </c>
      <c r="G61" s="160">
        <f t="shared" si="2"/>
        <v>4.5964837552991034</v>
      </c>
      <c r="H61" s="159">
        <v>159353.18</v>
      </c>
      <c r="I61" s="160">
        <f t="shared" si="3"/>
        <v>5.0214694083837879</v>
      </c>
      <c r="J61" s="159">
        <v>92721.155000000013</v>
      </c>
      <c r="K61" s="159">
        <v>152121.64600000001</v>
      </c>
      <c r="L61" s="159"/>
      <c r="M61" s="136" t="s">
        <v>946</v>
      </c>
    </row>
    <row r="62" spans="1:13" x14ac:dyDescent="0.3">
      <c r="A62" s="136" t="s">
        <v>773</v>
      </c>
      <c r="B62" s="159" t="s">
        <v>761</v>
      </c>
      <c r="C62" s="160" t="str">
        <f t="shared" si="0"/>
        <v>x</v>
      </c>
      <c r="D62" s="159" t="s">
        <v>761</v>
      </c>
      <c r="E62" s="160" t="str">
        <f t="shared" si="1"/>
        <v>x</v>
      </c>
      <c r="F62" s="159">
        <v>2055.4450000000002</v>
      </c>
      <c r="G62" s="160">
        <f t="shared" si="2"/>
        <v>5.5361802780268948E-2</v>
      </c>
      <c r="H62" s="159">
        <v>1748.643</v>
      </c>
      <c r="I62" s="160">
        <f t="shared" si="3"/>
        <v>5.5102492028615016E-2</v>
      </c>
      <c r="J62" s="159">
        <v>2055.069</v>
      </c>
      <c r="K62" s="159">
        <v>1748.578</v>
      </c>
      <c r="L62" s="159"/>
      <c r="M62" s="136" t="s">
        <v>970</v>
      </c>
    </row>
    <row r="63" spans="1:13" x14ac:dyDescent="0.3">
      <c r="A63" s="136" t="s">
        <v>774</v>
      </c>
      <c r="B63" s="159" t="s">
        <v>761</v>
      </c>
      <c r="C63" s="160" t="str">
        <f t="shared" si="0"/>
        <v>x</v>
      </c>
      <c r="D63" s="159" t="s">
        <v>761</v>
      </c>
      <c r="E63" s="160" t="str">
        <f t="shared" si="1"/>
        <v>x</v>
      </c>
      <c r="F63" s="159" t="s">
        <v>738</v>
      </c>
      <c r="G63" s="160" t="str">
        <f t="shared" si="2"/>
        <v>x</v>
      </c>
      <c r="H63" s="159" t="s">
        <v>738</v>
      </c>
      <c r="I63" s="160" t="str">
        <f t="shared" si="3"/>
        <v>x</v>
      </c>
      <c r="J63" s="159" t="s">
        <v>761</v>
      </c>
      <c r="K63" s="159" t="s">
        <v>761</v>
      </c>
      <c r="L63" s="159"/>
      <c r="M63" s="136" t="s">
        <v>971</v>
      </c>
    </row>
    <row r="64" spans="1:13" x14ac:dyDescent="0.3">
      <c r="A64" s="136" t="s">
        <v>775</v>
      </c>
      <c r="B64" s="159">
        <v>866.2</v>
      </c>
      <c r="C64" s="160">
        <f t="shared" si="0"/>
        <v>1.9527776033026672E-2</v>
      </c>
      <c r="D64" s="159">
        <v>1428.846</v>
      </c>
      <c r="E64" s="160">
        <f t="shared" si="1"/>
        <v>3.5477221494366835E-2</v>
      </c>
      <c r="F64" s="159">
        <v>2598.9090000000001</v>
      </c>
      <c r="G64" s="160">
        <f t="shared" si="2"/>
        <v>6.9999580383744639E-2</v>
      </c>
      <c r="H64" s="159">
        <v>1091.0989999999999</v>
      </c>
      <c r="I64" s="160">
        <f t="shared" si="3"/>
        <v>3.4382246090213842E-2</v>
      </c>
      <c r="J64" s="159">
        <v>1732.7090000000001</v>
      </c>
      <c r="K64" s="159">
        <v>-337.74700000000007</v>
      </c>
      <c r="L64" s="159"/>
      <c r="M64" s="136" t="s">
        <v>972</v>
      </c>
    </row>
    <row r="65" spans="1:13" x14ac:dyDescent="0.3">
      <c r="A65" s="136" t="s">
        <v>776</v>
      </c>
      <c r="B65" s="159">
        <v>492.15800000000002</v>
      </c>
      <c r="C65" s="160">
        <f t="shared" si="0"/>
        <v>1.1095302697832302E-2</v>
      </c>
      <c r="D65" s="159" t="s">
        <v>738</v>
      </c>
      <c r="E65" s="160" t="str">
        <f t="shared" si="1"/>
        <v>x</v>
      </c>
      <c r="F65" s="159">
        <v>21.65</v>
      </c>
      <c r="G65" s="160">
        <f t="shared" si="2"/>
        <v>5.8312580983330739E-4</v>
      </c>
      <c r="H65" s="159">
        <v>28.61</v>
      </c>
      <c r="I65" s="160">
        <f t="shared" si="3"/>
        <v>9.0154611143536748E-4</v>
      </c>
      <c r="J65" s="159">
        <v>-470.50800000000004</v>
      </c>
      <c r="K65" s="159">
        <v>28.61</v>
      </c>
      <c r="L65" s="159"/>
      <c r="M65" s="136" t="s">
        <v>973</v>
      </c>
    </row>
    <row r="66" spans="1:13" x14ac:dyDescent="0.3">
      <c r="A66" s="136" t="s">
        <v>777</v>
      </c>
      <c r="B66" s="159">
        <v>1698.2049999999999</v>
      </c>
      <c r="C66" s="160">
        <f t="shared" si="0"/>
        <v>3.8284653542098881E-2</v>
      </c>
      <c r="D66" s="159">
        <v>562.92700000000002</v>
      </c>
      <c r="E66" s="160">
        <f t="shared" si="1"/>
        <v>1.397707371134429E-2</v>
      </c>
      <c r="F66" s="159">
        <v>1558.42</v>
      </c>
      <c r="G66" s="160">
        <f t="shared" si="2"/>
        <v>4.1974823305331317E-2</v>
      </c>
      <c r="H66" s="159">
        <v>5280.6689999999999</v>
      </c>
      <c r="I66" s="160">
        <f t="shared" si="3"/>
        <v>0.16640218814146421</v>
      </c>
      <c r="J66" s="159">
        <v>-139.78499999999985</v>
      </c>
      <c r="K66" s="159">
        <v>4717.7420000000002</v>
      </c>
      <c r="L66" s="159"/>
      <c r="M66" s="136" t="s">
        <v>974</v>
      </c>
    </row>
    <row r="67" spans="1:13" x14ac:dyDescent="0.3">
      <c r="A67" s="136" t="s">
        <v>778</v>
      </c>
      <c r="B67" s="159">
        <v>769.18299999999999</v>
      </c>
      <c r="C67" s="160">
        <f t="shared" si="0"/>
        <v>1.7340606502437718E-2</v>
      </c>
      <c r="D67" s="159">
        <v>1512.7660000000001</v>
      </c>
      <c r="E67" s="160">
        <f t="shared" si="1"/>
        <v>3.7560894911801097E-2</v>
      </c>
      <c r="F67" s="159">
        <v>38.982999999999997</v>
      </c>
      <c r="G67" s="160">
        <f t="shared" si="2"/>
        <v>1.049976602528029E-3</v>
      </c>
      <c r="H67" s="159">
        <v>122.875</v>
      </c>
      <c r="I67" s="160">
        <f t="shared" si="3"/>
        <v>3.8719845663271859E-3</v>
      </c>
      <c r="J67" s="159">
        <v>-730.2</v>
      </c>
      <c r="K67" s="159">
        <v>-1389.8910000000001</v>
      </c>
      <c r="L67" s="159"/>
      <c r="M67" s="136" t="s">
        <v>975</v>
      </c>
    </row>
    <row r="68" spans="1:13" x14ac:dyDescent="0.3">
      <c r="A68" s="136" t="s">
        <v>734</v>
      </c>
      <c r="B68" s="159">
        <v>355.815</v>
      </c>
      <c r="C68" s="160">
        <f t="shared" si="0"/>
        <v>8.0215604123659474E-3</v>
      </c>
      <c r="D68" s="159">
        <v>13.347</v>
      </c>
      <c r="E68" s="160">
        <f t="shared" si="1"/>
        <v>3.3139643830427782E-4</v>
      </c>
      <c r="F68" s="159">
        <v>1645.806</v>
      </c>
      <c r="G68" s="160">
        <f t="shared" si="2"/>
        <v>4.4328496839654341E-2</v>
      </c>
      <c r="H68" s="159">
        <v>2063.84</v>
      </c>
      <c r="I68" s="160">
        <f t="shared" si="3"/>
        <v>6.5034845390589624E-2</v>
      </c>
      <c r="J68" s="159">
        <v>1289.991</v>
      </c>
      <c r="K68" s="159">
        <v>2050.4929999999999</v>
      </c>
      <c r="L68" s="159"/>
      <c r="M68" s="136" t="s">
        <v>935</v>
      </c>
    </row>
    <row r="69" spans="1:13" x14ac:dyDescent="0.3">
      <c r="A69" s="136" t="s">
        <v>779</v>
      </c>
      <c r="B69" s="159">
        <v>21526.39</v>
      </c>
      <c r="C69" s="160">
        <f t="shared" si="0"/>
        <v>0.48529499274946308</v>
      </c>
      <c r="D69" s="159">
        <v>4031.1280000000002</v>
      </c>
      <c r="E69" s="160">
        <f t="shared" si="1"/>
        <v>0.10009001734836646</v>
      </c>
      <c r="F69" s="159">
        <v>7302.9059999999999</v>
      </c>
      <c r="G69" s="160">
        <f t="shared" si="2"/>
        <v>0.19669805890930808</v>
      </c>
      <c r="H69" s="159">
        <v>6918.6809999999996</v>
      </c>
      <c r="I69" s="160">
        <f t="shared" si="3"/>
        <v>0.21801852330694721</v>
      </c>
      <c r="J69" s="159">
        <v>-14223.484</v>
      </c>
      <c r="K69" s="159">
        <v>2887.5529999999994</v>
      </c>
      <c r="L69" s="159"/>
      <c r="M69" s="136" t="s">
        <v>976</v>
      </c>
    </row>
    <row r="70" spans="1:13" x14ac:dyDescent="0.3">
      <c r="A70" s="136" t="s">
        <v>780</v>
      </c>
      <c r="B70" s="159">
        <v>2647.6559999999999</v>
      </c>
      <c r="C70" s="160">
        <f t="shared" si="0"/>
        <v>5.9689255807549357E-2</v>
      </c>
      <c r="D70" s="159">
        <v>2468.2979999999998</v>
      </c>
      <c r="E70" s="160">
        <f t="shared" si="1"/>
        <v>6.1286069219567869E-2</v>
      </c>
      <c r="F70" s="159">
        <v>3541.9270000000001</v>
      </c>
      <c r="G70" s="160">
        <f t="shared" si="2"/>
        <v>9.5399032343901027E-2</v>
      </c>
      <c r="H70" s="159">
        <v>2765.6080000000002</v>
      </c>
      <c r="I70" s="160">
        <f t="shared" si="3"/>
        <v>8.7148659145562538E-2</v>
      </c>
      <c r="J70" s="159">
        <v>894.27100000000019</v>
      </c>
      <c r="K70" s="159">
        <v>297.3100000000004</v>
      </c>
      <c r="L70" s="159"/>
      <c r="M70" s="136" t="s">
        <v>977</v>
      </c>
    </row>
    <row r="71" spans="1:13" x14ac:dyDescent="0.3">
      <c r="A71" s="136" t="s">
        <v>748</v>
      </c>
      <c r="B71" s="159">
        <v>1196.4829999999999</v>
      </c>
      <c r="C71" s="160">
        <f t="shared" si="0"/>
        <v>2.6973738225956875E-2</v>
      </c>
      <c r="D71" s="159">
        <v>1177.5150000000001</v>
      </c>
      <c r="E71" s="160">
        <f t="shared" si="1"/>
        <v>2.9236853004410111E-2</v>
      </c>
      <c r="F71" s="159">
        <v>55332.819000000003</v>
      </c>
      <c r="G71" s="160">
        <f t="shared" si="2"/>
        <v>1.4903461842833639</v>
      </c>
      <c r="H71" s="159">
        <v>80678.885999999999</v>
      </c>
      <c r="I71" s="160">
        <f t="shared" si="3"/>
        <v>2.5423186280404511</v>
      </c>
      <c r="J71" s="159">
        <v>54136.336000000003</v>
      </c>
      <c r="K71" s="159">
        <v>79501.370999999999</v>
      </c>
      <c r="L71" s="159"/>
      <c r="M71" s="136" t="s">
        <v>978</v>
      </c>
    </row>
    <row r="72" spans="1:13" x14ac:dyDescent="0.3">
      <c r="A72" s="136" t="s">
        <v>781</v>
      </c>
      <c r="B72" s="159">
        <v>1.1120000000000001</v>
      </c>
      <c r="C72" s="160">
        <f t="shared" si="0"/>
        <v>2.5069137553366033E-5</v>
      </c>
      <c r="D72" s="159">
        <v>0.621</v>
      </c>
      <c r="E72" s="160">
        <f t="shared" si="1"/>
        <v>1.5418984654750623E-5</v>
      </c>
      <c r="F72" s="159">
        <v>18.670000000000002</v>
      </c>
      <c r="G72" s="160">
        <f t="shared" si="2"/>
        <v>5.0286184155140198E-4</v>
      </c>
      <c r="H72" s="159">
        <v>16.843</v>
      </c>
      <c r="I72" s="160">
        <f t="shared" si="3"/>
        <v>5.3074942869297083E-4</v>
      </c>
      <c r="J72" s="159">
        <v>17.558</v>
      </c>
      <c r="K72" s="159">
        <v>16.222000000000001</v>
      </c>
      <c r="L72" s="159"/>
      <c r="M72" s="136" t="s">
        <v>979</v>
      </c>
    </row>
    <row r="73" spans="1:13" x14ac:dyDescent="0.3">
      <c r="A73" s="136" t="s">
        <v>735</v>
      </c>
      <c r="B73" s="159">
        <v>251337.30799999999</v>
      </c>
      <c r="C73" s="160">
        <f t="shared" si="0"/>
        <v>5.6661956353819463</v>
      </c>
      <c r="D73" s="159">
        <v>151368.81599999999</v>
      </c>
      <c r="E73" s="160">
        <f t="shared" si="1"/>
        <v>3.7583791483281321</v>
      </c>
      <c r="F73" s="159">
        <v>46250.978999999999</v>
      </c>
      <c r="G73" s="160">
        <f t="shared" si="2"/>
        <v>1.2457339300211685</v>
      </c>
      <c r="H73" s="159">
        <v>25685.755000000001</v>
      </c>
      <c r="I73" s="160">
        <f t="shared" si="3"/>
        <v>0.80939855083997025</v>
      </c>
      <c r="J73" s="159">
        <v>-205086.329</v>
      </c>
      <c r="K73" s="159">
        <v>-125683.06099999999</v>
      </c>
      <c r="L73" s="159"/>
      <c r="M73" s="136" t="s">
        <v>936</v>
      </c>
    </row>
    <row r="74" spans="1:13" x14ac:dyDescent="0.3">
      <c r="A74" s="136" t="s">
        <v>782</v>
      </c>
      <c r="B74" s="159">
        <v>24338.796999999999</v>
      </c>
      <c r="C74" s="160">
        <f t="shared" si="0"/>
        <v>0.54869842614788888</v>
      </c>
      <c r="D74" s="159">
        <v>10029.186</v>
      </c>
      <c r="E74" s="160">
        <f t="shared" si="1"/>
        <v>0.24901749602840539</v>
      </c>
      <c r="F74" s="159">
        <v>38331.025999999998</v>
      </c>
      <c r="G74" s="160">
        <f t="shared" si="2"/>
        <v>1.0324161929788251</v>
      </c>
      <c r="H74" s="159">
        <v>37008.230000000003</v>
      </c>
      <c r="I74" s="160">
        <f t="shared" si="3"/>
        <v>1.1661875514717133</v>
      </c>
      <c r="J74" s="159">
        <v>13992.228999999999</v>
      </c>
      <c r="K74" s="159">
        <v>26979.044000000002</v>
      </c>
      <c r="L74" s="159"/>
      <c r="M74" s="136" t="s">
        <v>980</v>
      </c>
    </row>
    <row r="75" spans="1:13" x14ac:dyDescent="0.3">
      <c r="A75" s="136" t="s">
        <v>783</v>
      </c>
      <c r="B75" s="159">
        <v>2537.8150000000001</v>
      </c>
      <c r="C75" s="160">
        <f t="shared" si="0"/>
        <v>5.7212979604312604E-2</v>
      </c>
      <c r="D75" s="159">
        <v>1634.587</v>
      </c>
      <c r="E75" s="160">
        <f t="shared" si="1"/>
        <v>4.0585622978832295E-2</v>
      </c>
      <c r="F75" s="159">
        <v>293.87400000000002</v>
      </c>
      <c r="G75" s="160">
        <f t="shared" si="2"/>
        <v>7.9152662466029297E-3</v>
      </c>
      <c r="H75" s="159">
        <v>188.68199999999999</v>
      </c>
      <c r="I75" s="160">
        <f t="shared" si="3"/>
        <v>5.9456666689216356E-3</v>
      </c>
      <c r="J75" s="159">
        <v>-2243.9409999999998</v>
      </c>
      <c r="K75" s="159">
        <v>-1445.905</v>
      </c>
      <c r="L75" s="159"/>
      <c r="M75" s="136" t="s">
        <v>981</v>
      </c>
    </row>
    <row r="76" spans="1:13" x14ac:dyDescent="0.3">
      <c r="A76" s="136" t="s">
        <v>736</v>
      </c>
      <c r="B76" s="159">
        <v>945.51599999999996</v>
      </c>
      <c r="C76" s="160">
        <f t="shared" si="0"/>
        <v>2.1315890883910463E-2</v>
      </c>
      <c r="D76" s="159">
        <v>438.23200000000003</v>
      </c>
      <c r="E76" s="160">
        <f t="shared" si="1"/>
        <v>1.0880986285379509E-2</v>
      </c>
      <c r="F76" s="159">
        <v>2663.779</v>
      </c>
      <c r="G76" s="160">
        <f t="shared" si="2"/>
        <v>7.1746803075841012E-2</v>
      </c>
      <c r="H76" s="159">
        <v>2134.8359999999998</v>
      </c>
      <c r="I76" s="160">
        <f t="shared" si="3"/>
        <v>6.7272041046914866E-2</v>
      </c>
      <c r="J76" s="159">
        <v>1718.2629999999999</v>
      </c>
      <c r="K76" s="159">
        <v>1696.6039999999998</v>
      </c>
      <c r="L76" s="159"/>
      <c r="M76" s="136" t="s">
        <v>937</v>
      </c>
    </row>
    <row r="77" spans="1:13" x14ac:dyDescent="0.3">
      <c r="A77" s="136" t="s">
        <v>784</v>
      </c>
      <c r="B77" s="159">
        <v>75655.876999999993</v>
      </c>
      <c r="C77" s="160">
        <f t="shared" si="0"/>
        <v>1.7056003482316018</v>
      </c>
      <c r="D77" s="159">
        <v>166.10900000000001</v>
      </c>
      <c r="E77" s="160">
        <f t="shared" si="1"/>
        <v>4.1243673462414993E-3</v>
      </c>
      <c r="F77" s="159">
        <v>2454.3429999999998</v>
      </c>
      <c r="G77" s="160">
        <f t="shared" si="2"/>
        <v>6.6105808290240611E-2</v>
      </c>
      <c r="H77" s="159">
        <v>1576.249</v>
      </c>
      <c r="I77" s="160">
        <f t="shared" si="3"/>
        <v>4.9670085865217997E-2</v>
      </c>
      <c r="J77" s="159">
        <v>-73201.534</v>
      </c>
      <c r="K77" s="159">
        <v>1410.14</v>
      </c>
      <c r="L77" s="159"/>
      <c r="M77" s="136" t="s">
        <v>982</v>
      </c>
    </row>
    <row r="78" spans="1:13" x14ac:dyDescent="0.3">
      <c r="A78" s="136" t="s">
        <v>785</v>
      </c>
      <c r="B78" s="159">
        <v>819.54399999999998</v>
      </c>
      <c r="C78" s="160">
        <f t="shared" ref="C78:C141" si="4">IF(B78=0,0,IF(OR(B78="x",B78="Ə"),"x",B78/$B$12*100))</f>
        <v>1.8475954376830764E-2</v>
      </c>
      <c r="D78" s="159">
        <v>1106.3209999999999</v>
      </c>
      <c r="E78" s="160">
        <f t="shared" ref="E78:E141" si="5">IF(D78=0,0,IF(OR(D78="x",D78="Ə"),"x",D78/$D$12*100))</f>
        <v>2.7469157040625379E-2</v>
      </c>
      <c r="F78" s="159">
        <v>169.54599999999999</v>
      </c>
      <c r="G78" s="160">
        <f t="shared" ref="G78:G141" si="6">IF(F78=0,0,IF(OR(F78="x",F78="Ə"),"x",F78/$F$12*100))</f>
        <v>4.56658884775972E-3</v>
      </c>
      <c r="H78" s="159">
        <v>136.19900000000001</v>
      </c>
      <c r="I78" s="160">
        <f t="shared" ref="I78:I141" si="7">IF(H78=0,0,IF(OR(H78="x",H78="Ə"),"x",H78/$H$12*100))</f>
        <v>4.2918447686608055E-3</v>
      </c>
      <c r="J78" s="159">
        <v>-649.99800000000005</v>
      </c>
      <c r="K78" s="159">
        <v>-970.12199999999984</v>
      </c>
      <c r="L78" s="159"/>
      <c r="M78" s="136" t="s">
        <v>983</v>
      </c>
    </row>
    <row r="79" spans="1:13" x14ac:dyDescent="0.3">
      <c r="A79" s="136" t="s">
        <v>786</v>
      </c>
      <c r="B79" s="159">
        <v>191.10499999999999</v>
      </c>
      <c r="C79" s="160">
        <f t="shared" si="4"/>
        <v>4.3083071332158411E-3</v>
      </c>
      <c r="D79" s="159">
        <v>179.453</v>
      </c>
      <c r="E79" s="160">
        <f t="shared" si="5"/>
        <v>4.4556892966972029E-3</v>
      </c>
      <c r="F79" s="159">
        <v>4249.8829999999998</v>
      </c>
      <c r="G79" s="160">
        <f t="shared" si="6"/>
        <v>0.11446727325966774</v>
      </c>
      <c r="H79" s="159">
        <v>5988.5410000000002</v>
      </c>
      <c r="I79" s="160">
        <f t="shared" si="7"/>
        <v>0.18870834853971574</v>
      </c>
      <c r="J79" s="159">
        <v>4058.7779999999998</v>
      </c>
      <c r="K79" s="159">
        <v>5809.0879999999997</v>
      </c>
      <c r="L79" s="159"/>
      <c r="M79" s="136" t="s">
        <v>984</v>
      </c>
    </row>
    <row r="80" spans="1:13" x14ac:dyDescent="0.3">
      <c r="A80" s="136" t="s">
        <v>737</v>
      </c>
      <c r="B80" s="159">
        <v>2.3290000000000002</v>
      </c>
      <c r="C80" s="160">
        <f t="shared" si="4"/>
        <v>5.2505414893695584E-5</v>
      </c>
      <c r="D80" s="159" t="s">
        <v>738</v>
      </c>
      <c r="E80" s="160" t="str">
        <f t="shared" si="5"/>
        <v>x</v>
      </c>
      <c r="F80" s="159">
        <v>1228.9780000000001</v>
      </c>
      <c r="G80" s="160">
        <f t="shared" si="6"/>
        <v>3.3101560809114028E-2</v>
      </c>
      <c r="H80" s="159">
        <v>833.99699999999996</v>
      </c>
      <c r="I80" s="160">
        <f t="shared" si="7"/>
        <v>2.6280557577726744E-2</v>
      </c>
      <c r="J80" s="159">
        <v>1226.6490000000001</v>
      </c>
      <c r="K80" s="159">
        <v>833.99699999999996</v>
      </c>
      <c r="L80" s="159"/>
      <c r="M80" s="136" t="s">
        <v>938</v>
      </c>
    </row>
    <row r="81" spans="1:13" x14ac:dyDescent="0.3">
      <c r="A81" s="136" t="s">
        <v>749</v>
      </c>
      <c r="B81" s="159" t="s">
        <v>738</v>
      </c>
      <c r="C81" s="160" t="str">
        <f t="shared" si="4"/>
        <v>x</v>
      </c>
      <c r="D81" s="159">
        <v>1.976</v>
      </c>
      <c r="E81" s="160">
        <f t="shared" si="5"/>
        <v>4.9062662927193607E-5</v>
      </c>
      <c r="F81" s="159">
        <v>14790.924000000001</v>
      </c>
      <c r="G81" s="160">
        <f t="shared" si="6"/>
        <v>0.39838196469666992</v>
      </c>
      <c r="H81" s="159">
        <v>10017.225</v>
      </c>
      <c r="I81" s="160">
        <f t="shared" si="7"/>
        <v>0.31565851961283292</v>
      </c>
      <c r="J81" s="159">
        <v>14790.924000000001</v>
      </c>
      <c r="K81" s="159">
        <v>10015.249</v>
      </c>
      <c r="L81" s="159"/>
      <c r="M81" s="136" t="s">
        <v>948</v>
      </c>
    </row>
    <row r="82" spans="1:13" x14ac:dyDescent="0.3">
      <c r="A82" s="136" t="s">
        <v>787</v>
      </c>
      <c r="B82" s="159">
        <v>2645.3789999999999</v>
      </c>
      <c r="C82" s="160">
        <f t="shared" si="4"/>
        <v>5.9637922690454925E-2</v>
      </c>
      <c r="D82" s="159">
        <v>3653.7310000000002</v>
      </c>
      <c r="E82" s="160">
        <f t="shared" si="5"/>
        <v>9.0719520485646771E-2</v>
      </c>
      <c r="F82" s="159">
        <v>2331.8809999999999</v>
      </c>
      <c r="G82" s="160">
        <f t="shared" si="6"/>
        <v>6.2807390141335004E-2</v>
      </c>
      <c r="H82" s="159">
        <v>869.12199999999996</v>
      </c>
      <c r="I82" s="160">
        <f t="shared" si="7"/>
        <v>2.7387401589057305E-2</v>
      </c>
      <c r="J82" s="159">
        <v>-313.49800000000005</v>
      </c>
      <c r="K82" s="159">
        <v>-2784.6090000000004</v>
      </c>
      <c r="L82" s="159"/>
      <c r="M82" s="136" t="s">
        <v>985</v>
      </c>
    </row>
    <row r="83" spans="1:13" x14ac:dyDescent="0.3">
      <c r="A83" s="136" t="s">
        <v>788</v>
      </c>
      <c r="B83" s="159" t="s">
        <v>738</v>
      </c>
      <c r="C83" s="160" t="str">
        <f t="shared" si="4"/>
        <v>x</v>
      </c>
      <c r="D83" s="159" t="s">
        <v>738</v>
      </c>
      <c r="E83" s="160" t="str">
        <f t="shared" si="5"/>
        <v>x</v>
      </c>
      <c r="F83" s="159" t="s">
        <v>738</v>
      </c>
      <c r="G83" s="160" t="str">
        <f t="shared" si="6"/>
        <v>x</v>
      </c>
      <c r="H83" s="159">
        <v>729.89700000000005</v>
      </c>
      <c r="I83" s="160">
        <f t="shared" si="7"/>
        <v>2.3000202799662375E-2</v>
      </c>
      <c r="J83" s="159" t="s">
        <v>738</v>
      </c>
      <c r="K83" s="159">
        <v>729.89700000000005</v>
      </c>
      <c r="L83" s="159"/>
      <c r="M83" s="136" t="s">
        <v>986</v>
      </c>
    </row>
    <row r="84" spans="1:13" x14ac:dyDescent="0.3">
      <c r="A84" s="136" t="s">
        <v>789</v>
      </c>
      <c r="B84" s="159">
        <v>20.285</v>
      </c>
      <c r="C84" s="160">
        <f t="shared" si="4"/>
        <v>4.5730886265290459E-4</v>
      </c>
      <c r="D84" s="159">
        <v>11.26</v>
      </c>
      <c r="E84" s="160">
        <f t="shared" si="5"/>
        <v>2.795777249798583E-4</v>
      </c>
      <c r="F84" s="159">
        <v>357.63400000000001</v>
      </c>
      <c r="G84" s="160">
        <f t="shared" si="6"/>
        <v>9.6325919572251787E-3</v>
      </c>
      <c r="H84" s="159">
        <v>139.119</v>
      </c>
      <c r="I84" s="160">
        <f t="shared" si="7"/>
        <v>4.3838585626276442E-3</v>
      </c>
      <c r="J84" s="159">
        <v>337.34899999999999</v>
      </c>
      <c r="K84" s="159">
        <v>127.85899999999999</v>
      </c>
      <c r="L84" s="159"/>
      <c r="M84" s="136" t="s">
        <v>987</v>
      </c>
    </row>
    <row r="85" spans="1:13" x14ac:dyDescent="0.3">
      <c r="A85" s="136" t="s">
        <v>790</v>
      </c>
      <c r="B85" s="159">
        <v>26.709</v>
      </c>
      <c r="C85" s="160">
        <f t="shared" si="4"/>
        <v>6.0213272923817745E-4</v>
      </c>
      <c r="D85" s="159" t="s">
        <v>738</v>
      </c>
      <c r="E85" s="160" t="str">
        <f t="shared" si="5"/>
        <v>x</v>
      </c>
      <c r="F85" s="159" t="s">
        <v>738</v>
      </c>
      <c r="G85" s="160" t="str">
        <f t="shared" si="6"/>
        <v>x</v>
      </c>
      <c r="H85" s="159" t="s">
        <v>761</v>
      </c>
      <c r="I85" s="160" t="str">
        <f t="shared" si="7"/>
        <v>x</v>
      </c>
      <c r="J85" s="159">
        <v>-26.709</v>
      </c>
      <c r="K85" s="159" t="s">
        <v>761</v>
      </c>
      <c r="L85" s="159"/>
      <c r="M85" s="136" t="s">
        <v>988</v>
      </c>
    </row>
    <row r="86" spans="1:13" x14ac:dyDescent="0.3">
      <c r="A86" s="136" t="s">
        <v>742</v>
      </c>
      <c r="B86" s="159">
        <v>22753.877</v>
      </c>
      <c r="C86" s="160">
        <f t="shared" si="4"/>
        <v>0.51296769099403927</v>
      </c>
      <c r="D86" s="159">
        <v>12.156000000000001</v>
      </c>
      <c r="E86" s="160">
        <f t="shared" si="5"/>
        <v>3.0182476242052907E-4</v>
      </c>
      <c r="F86" s="159">
        <v>7527.5050000000001</v>
      </c>
      <c r="G86" s="160">
        <f t="shared" si="6"/>
        <v>0.20274745723553217</v>
      </c>
      <c r="H86" s="159">
        <v>4066.6309999999999</v>
      </c>
      <c r="I86" s="160">
        <f t="shared" si="7"/>
        <v>0.12814594074423349</v>
      </c>
      <c r="J86" s="159">
        <v>-15226.371999999999</v>
      </c>
      <c r="K86" s="159">
        <v>4054.4749999999999</v>
      </c>
      <c r="L86" s="159"/>
      <c r="M86" s="136" t="s">
        <v>942</v>
      </c>
    </row>
    <row r="87" spans="1:13" x14ac:dyDescent="0.3">
      <c r="A87" s="136" t="s">
        <v>791</v>
      </c>
      <c r="B87" s="159">
        <v>76929.255999999994</v>
      </c>
      <c r="C87" s="160">
        <f t="shared" si="4"/>
        <v>1.7343076443724001</v>
      </c>
      <c r="D87" s="159">
        <v>86601.864000000001</v>
      </c>
      <c r="E87" s="160">
        <f t="shared" si="5"/>
        <v>2.1502621772766508</v>
      </c>
      <c r="F87" s="159">
        <v>157891.97899999999</v>
      </c>
      <c r="G87" s="160">
        <f t="shared" si="6"/>
        <v>4.2526969108803039</v>
      </c>
      <c r="H87" s="159">
        <v>186472.95600000001</v>
      </c>
      <c r="I87" s="160">
        <f t="shared" si="7"/>
        <v>5.8760562170450328</v>
      </c>
      <c r="J87" s="159">
        <v>80962.722999999998</v>
      </c>
      <c r="K87" s="159">
        <v>99871.092000000004</v>
      </c>
      <c r="L87" s="159"/>
      <c r="M87" s="136" t="s">
        <v>989</v>
      </c>
    </row>
    <row r="88" spans="1:13" x14ac:dyDescent="0.3">
      <c r="A88" s="136" t="s">
        <v>792</v>
      </c>
      <c r="B88" s="159">
        <v>1671.8710000000001</v>
      </c>
      <c r="C88" s="160">
        <f t="shared" si="4"/>
        <v>3.769097488352844E-2</v>
      </c>
      <c r="D88" s="159">
        <v>1490.645</v>
      </c>
      <c r="E88" s="160">
        <f t="shared" si="5"/>
        <v>3.7011646345701671E-2</v>
      </c>
      <c r="F88" s="159">
        <v>270.56400000000002</v>
      </c>
      <c r="G88" s="160">
        <f t="shared" si="6"/>
        <v>7.2874296356461449E-3</v>
      </c>
      <c r="H88" s="159">
        <v>398.42700000000002</v>
      </c>
      <c r="I88" s="160">
        <f t="shared" si="7"/>
        <v>1.2555061605762292E-2</v>
      </c>
      <c r="J88" s="159">
        <v>-1401.307</v>
      </c>
      <c r="K88" s="159">
        <v>-1092.2179999999998</v>
      </c>
      <c r="L88" s="159"/>
      <c r="M88" s="136" t="s">
        <v>990</v>
      </c>
    </row>
    <row r="89" spans="1:13" x14ac:dyDescent="0.3">
      <c r="A89" s="136" t="s">
        <v>793</v>
      </c>
      <c r="B89" s="159">
        <v>88.397999999999996</v>
      </c>
      <c r="C89" s="160">
        <f t="shared" si="4"/>
        <v>1.9928611703619158E-3</v>
      </c>
      <c r="D89" s="159">
        <v>236.52799999999999</v>
      </c>
      <c r="E89" s="160">
        <f t="shared" si="5"/>
        <v>5.8728206158113602E-3</v>
      </c>
      <c r="F89" s="159">
        <v>730.10699999999997</v>
      </c>
      <c r="G89" s="160">
        <f t="shared" si="6"/>
        <v>1.9664860768589684E-2</v>
      </c>
      <c r="H89" s="159">
        <v>116.081</v>
      </c>
      <c r="I89" s="160">
        <f t="shared" si="7"/>
        <v>3.6578949374879034E-3</v>
      </c>
      <c r="J89" s="159">
        <v>641.70899999999995</v>
      </c>
      <c r="K89" s="159">
        <v>-120.44699999999999</v>
      </c>
      <c r="L89" s="159"/>
      <c r="M89" s="136" t="s">
        <v>991</v>
      </c>
    </row>
    <row r="90" spans="1:13" x14ac:dyDescent="0.3">
      <c r="A90" s="136" t="s">
        <v>794</v>
      </c>
      <c r="B90" s="159">
        <v>2156.5970000000002</v>
      </c>
      <c r="C90" s="160">
        <f t="shared" si="4"/>
        <v>4.8618729172820625E-2</v>
      </c>
      <c r="D90" s="159">
        <v>312.77999999999997</v>
      </c>
      <c r="E90" s="160">
        <f t="shared" si="5"/>
        <v>7.7661030922913021E-3</v>
      </c>
      <c r="F90" s="159">
        <v>1583.588</v>
      </c>
      <c r="G90" s="160">
        <f t="shared" si="6"/>
        <v>4.2652703692485347E-2</v>
      </c>
      <c r="H90" s="159">
        <v>1218.2329999999999</v>
      </c>
      <c r="I90" s="160">
        <f t="shared" si="7"/>
        <v>3.8388438447124855E-2</v>
      </c>
      <c r="J90" s="159">
        <v>-573.00900000000024</v>
      </c>
      <c r="K90" s="159">
        <v>905.45299999999997</v>
      </c>
      <c r="L90" s="159"/>
      <c r="M90" s="136" t="s">
        <v>992</v>
      </c>
    </row>
    <row r="91" spans="1:13" x14ac:dyDescent="0.3">
      <c r="A91" s="136" t="s">
        <v>795</v>
      </c>
      <c r="B91" s="159">
        <v>2547.683</v>
      </c>
      <c r="C91" s="160">
        <f t="shared" si="4"/>
        <v>5.7435445655910279E-2</v>
      </c>
      <c r="D91" s="159">
        <v>449.226</v>
      </c>
      <c r="E91" s="160">
        <f t="shared" si="5"/>
        <v>1.1153959421119165E-2</v>
      </c>
      <c r="F91" s="159">
        <v>1620.663</v>
      </c>
      <c r="G91" s="160">
        <f t="shared" si="6"/>
        <v>4.365128980793892E-2</v>
      </c>
      <c r="H91" s="159">
        <v>1339.3019999999999</v>
      </c>
      <c r="I91" s="160">
        <f t="shared" si="7"/>
        <v>4.2203513112115017E-2</v>
      </c>
      <c r="J91" s="159">
        <v>-927.02</v>
      </c>
      <c r="K91" s="159">
        <v>890.07599999999991</v>
      </c>
      <c r="L91" s="159"/>
      <c r="M91" s="136" t="s">
        <v>993</v>
      </c>
    </row>
    <row r="92" spans="1:13" x14ac:dyDescent="0.3">
      <c r="A92" s="136" t="s">
        <v>796</v>
      </c>
      <c r="B92" s="159">
        <v>9603.893</v>
      </c>
      <c r="C92" s="160">
        <f t="shared" si="4"/>
        <v>0.2165119736194327</v>
      </c>
      <c r="D92" s="159">
        <v>5442.0439999999999</v>
      </c>
      <c r="E92" s="160">
        <f t="shared" si="5"/>
        <v>0.1351220498010913</v>
      </c>
      <c r="F92" s="159">
        <v>194.59200000000001</v>
      </c>
      <c r="G92" s="160">
        <f t="shared" si="6"/>
        <v>5.2411832603733478E-3</v>
      </c>
      <c r="H92" s="159">
        <v>21.841000000000001</v>
      </c>
      <c r="I92" s="160">
        <f t="shared" si="7"/>
        <v>6.8824427192799246E-4</v>
      </c>
      <c r="J92" s="159">
        <v>-9409.3009999999995</v>
      </c>
      <c r="K92" s="159">
        <v>-5420.2029999999995</v>
      </c>
      <c r="L92" s="159"/>
      <c r="M92" s="136" t="s">
        <v>994</v>
      </c>
    </row>
    <row r="93" spans="1:13" x14ac:dyDescent="0.3">
      <c r="A93" s="136" t="s">
        <v>750</v>
      </c>
      <c r="B93" s="159">
        <v>5156.4560000000001</v>
      </c>
      <c r="C93" s="160">
        <f t="shared" si="4"/>
        <v>0.1162481157840644</v>
      </c>
      <c r="D93" s="159">
        <v>4926.3320000000003</v>
      </c>
      <c r="E93" s="160">
        <f t="shared" si="5"/>
        <v>0.12231729067988235</v>
      </c>
      <c r="F93" s="159">
        <v>19782.352999999999</v>
      </c>
      <c r="G93" s="160">
        <f t="shared" si="6"/>
        <v>0.53282219923941621</v>
      </c>
      <c r="H93" s="159">
        <v>22505.341</v>
      </c>
      <c r="I93" s="160">
        <f t="shared" si="7"/>
        <v>0.7091787020299527</v>
      </c>
      <c r="J93" s="159">
        <v>14625.896999999999</v>
      </c>
      <c r="K93" s="159">
        <v>17579.008999999998</v>
      </c>
      <c r="L93" s="159"/>
      <c r="M93" s="136" t="s">
        <v>949</v>
      </c>
    </row>
    <row r="94" spans="1:13" x14ac:dyDescent="0.3">
      <c r="A94" s="136" t="s">
        <v>797</v>
      </c>
      <c r="B94" s="159">
        <v>2812.7849999999999</v>
      </c>
      <c r="C94" s="160">
        <f t="shared" si="4"/>
        <v>6.3411955101658868E-2</v>
      </c>
      <c r="D94" s="159">
        <v>2822.7950000000001</v>
      </c>
      <c r="E94" s="160">
        <f t="shared" si="5"/>
        <v>7.0087975504841832E-2</v>
      </c>
      <c r="F94" s="159">
        <v>214.15700000000001</v>
      </c>
      <c r="G94" s="160">
        <f t="shared" si="6"/>
        <v>5.7681512266268657E-3</v>
      </c>
      <c r="H94" s="159">
        <v>411.56299999999999</v>
      </c>
      <c r="I94" s="160">
        <f t="shared" si="7"/>
        <v>1.2968997632319963E-2</v>
      </c>
      <c r="J94" s="159">
        <v>-2598.6279999999997</v>
      </c>
      <c r="K94" s="159">
        <v>-2411.232</v>
      </c>
      <c r="L94" s="159"/>
      <c r="M94" s="136" t="s">
        <v>995</v>
      </c>
    </row>
    <row r="95" spans="1:13" x14ac:dyDescent="0.3">
      <c r="A95" s="136" t="s">
        <v>798</v>
      </c>
      <c r="B95" s="159" t="s">
        <v>761</v>
      </c>
      <c r="C95" s="160" t="str">
        <f t="shared" si="4"/>
        <v>x</v>
      </c>
      <c r="D95" s="159" t="s">
        <v>738</v>
      </c>
      <c r="E95" s="160" t="str">
        <f t="shared" si="5"/>
        <v>x</v>
      </c>
      <c r="F95" s="159">
        <v>528.22799999999995</v>
      </c>
      <c r="G95" s="160">
        <f t="shared" si="6"/>
        <v>1.4227407864971285E-2</v>
      </c>
      <c r="H95" s="159">
        <v>263.34300000000002</v>
      </c>
      <c r="I95" s="160">
        <f t="shared" si="7"/>
        <v>8.2983522413045789E-3</v>
      </c>
      <c r="J95" s="159">
        <v>527.928</v>
      </c>
      <c r="K95" s="159">
        <v>263.34300000000002</v>
      </c>
      <c r="L95" s="159"/>
      <c r="M95" s="136" t="s">
        <v>996</v>
      </c>
    </row>
    <row r="96" spans="1:13" x14ac:dyDescent="0.3">
      <c r="A96" s="136" t="s">
        <v>743</v>
      </c>
      <c r="B96" s="159">
        <v>158052.18599999999</v>
      </c>
      <c r="C96" s="160">
        <f t="shared" si="4"/>
        <v>3.5631582656872238</v>
      </c>
      <c r="D96" s="159">
        <v>84699.21</v>
      </c>
      <c r="E96" s="160">
        <f t="shared" si="5"/>
        <v>2.1030206429299527</v>
      </c>
      <c r="F96" s="159">
        <v>5935.241</v>
      </c>
      <c r="G96" s="160">
        <f t="shared" si="6"/>
        <v>0.15986107227163279</v>
      </c>
      <c r="H96" s="159">
        <v>3107.8389999999999</v>
      </c>
      <c r="I96" s="160">
        <f t="shared" si="7"/>
        <v>9.7932896379489029E-2</v>
      </c>
      <c r="J96" s="159">
        <v>-152116.94499999998</v>
      </c>
      <c r="K96" s="159">
        <v>-81591.371000000014</v>
      </c>
      <c r="L96" s="159"/>
      <c r="M96" s="136" t="s">
        <v>943</v>
      </c>
    </row>
    <row r="97" spans="1:14" x14ac:dyDescent="0.3">
      <c r="A97" s="136" t="s">
        <v>799</v>
      </c>
      <c r="B97" s="159" t="s">
        <v>761</v>
      </c>
      <c r="C97" s="160" t="str">
        <f t="shared" si="4"/>
        <v>x</v>
      </c>
      <c r="D97" s="159">
        <v>182.36600000000001</v>
      </c>
      <c r="E97" s="160">
        <f t="shared" si="5"/>
        <v>4.528016997662242E-3</v>
      </c>
      <c r="F97" s="159">
        <v>2115.2809999999999</v>
      </c>
      <c r="G97" s="160">
        <f t="shared" si="6"/>
        <v>5.6973438621247499E-2</v>
      </c>
      <c r="H97" s="159">
        <v>2657.73</v>
      </c>
      <c r="I97" s="160">
        <f t="shared" si="7"/>
        <v>8.3749253643660246E-2</v>
      </c>
      <c r="J97" s="159">
        <v>2115.2240000000002</v>
      </c>
      <c r="K97" s="159">
        <v>2475.364</v>
      </c>
      <c r="L97" s="159"/>
      <c r="M97" s="136" t="s">
        <v>997</v>
      </c>
    </row>
    <row r="98" spans="1:14" x14ac:dyDescent="0.3">
      <c r="A98" s="136" t="s">
        <v>800</v>
      </c>
      <c r="B98" s="159">
        <v>1487.2280000000001</v>
      </c>
      <c r="C98" s="160">
        <f t="shared" si="4"/>
        <v>3.3528348296058864E-2</v>
      </c>
      <c r="D98" s="159">
        <v>1319.5609999999999</v>
      </c>
      <c r="E98" s="160">
        <f t="shared" si="5"/>
        <v>3.2763753317242163E-2</v>
      </c>
      <c r="F98" s="159">
        <v>427.52</v>
      </c>
      <c r="G98" s="160">
        <f t="shared" si="6"/>
        <v>1.1514916684523585E-2</v>
      </c>
      <c r="H98" s="159">
        <v>119.697</v>
      </c>
      <c r="I98" s="160">
        <f t="shared" si="7"/>
        <v>3.7718407864550572E-3</v>
      </c>
      <c r="J98" s="159">
        <v>-1059.7080000000001</v>
      </c>
      <c r="K98" s="159">
        <v>-1199.864</v>
      </c>
      <c r="L98" s="159"/>
      <c r="M98" s="136" t="s">
        <v>998</v>
      </c>
    </row>
    <row r="99" spans="1:14" x14ac:dyDescent="0.3">
      <c r="A99" s="136" t="s">
        <v>801</v>
      </c>
      <c r="B99" s="159" t="s">
        <v>738</v>
      </c>
      <c r="C99" s="160" t="str">
        <f t="shared" si="4"/>
        <v>x</v>
      </c>
      <c r="D99" s="159" t="s">
        <v>738</v>
      </c>
      <c r="E99" s="160" t="str">
        <f t="shared" si="5"/>
        <v>x</v>
      </c>
      <c r="F99" s="159">
        <v>681.58600000000001</v>
      </c>
      <c r="G99" s="160">
        <f t="shared" si="6"/>
        <v>1.8357985599124466E-2</v>
      </c>
      <c r="H99" s="159">
        <v>181.84899999999999</v>
      </c>
      <c r="I99" s="160">
        <f t="shared" si="7"/>
        <v>5.7303480887245769E-3</v>
      </c>
      <c r="J99" s="159">
        <v>681.58600000000001</v>
      </c>
      <c r="K99" s="159">
        <v>181.84899999999999</v>
      </c>
      <c r="L99" s="159"/>
      <c r="M99" s="136" t="s">
        <v>999</v>
      </c>
    </row>
    <row r="100" spans="1:14" x14ac:dyDescent="0.3">
      <c r="A100" s="136" t="s">
        <v>802</v>
      </c>
      <c r="B100" s="159">
        <v>214.256</v>
      </c>
      <c r="C100" s="160">
        <f t="shared" si="4"/>
        <v>4.8302276399586263E-3</v>
      </c>
      <c r="D100" s="159">
        <v>3.3479999999999999</v>
      </c>
      <c r="E100" s="160">
        <f t="shared" si="5"/>
        <v>8.3128439008220748E-5</v>
      </c>
      <c r="F100" s="159">
        <v>70.289000000000001</v>
      </c>
      <c r="G100" s="160">
        <f t="shared" si="6"/>
        <v>1.8931792169687462E-3</v>
      </c>
      <c r="H100" s="159">
        <v>259.36599999999999</v>
      </c>
      <c r="I100" s="160">
        <f t="shared" si="7"/>
        <v>8.1730307143846742E-3</v>
      </c>
      <c r="J100" s="159">
        <v>-143.96699999999998</v>
      </c>
      <c r="K100" s="159">
        <v>256.01799999999997</v>
      </c>
      <c r="L100" s="159"/>
      <c r="M100" s="136" t="s">
        <v>1000</v>
      </c>
    </row>
    <row r="101" spans="1:14" x14ac:dyDescent="0.3">
      <c r="A101" s="136" t="s">
        <v>803</v>
      </c>
      <c r="B101" s="159">
        <v>2203.4189999999999</v>
      </c>
      <c r="C101" s="160">
        <f t="shared" si="4"/>
        <v>4.967429316429877E-2</v>
      </c>
      <c r="D101" s="159">
        <v>1991.86</v>
      </c>
      <c r="E101" s="160">
        <f t="shared" si="5"/>
        <v>4.9456455353319766E-2</v>
      </c>
      <c r="F101" s="159">
        <v>5439.1869999999999</v>
      </c>
      <c r="G101" s="160">
        <f t="shared" si="6"/>
        <v>0.14650024592193064</v>
      </c>
      <c r="H101" s="159">
        <v>6372.143</v>
      </c>
      <c r="I101" s="160">
        <f t="shared" si="7"/>
        <v>0.20079625107165666</v>
      </c>
      <c r="J101" s="159">
        <v>3235.768</v>
      </c>
      <c r="K101" s="159">
        <v>4380.2830000000004</v>
      </c>
      <c r="L101" s="159"/>
      <c r="M101" s="136" t="s">
        <v>1001</v>
      </c>
    </row>
    <row r="102" spans="1:14" x14ac:dyDescent="0.3">
      <c r="A102" s="136" t="s">
        <v>804</v>
      </c>
      <c r="B102" s="159" t="s">
        <v>761</v>
      </c>
      <c r="C102" s="160" t="str">
        <f t="shared" si="4"/>
        <v>x</v>
      </c>
      <c r="D102" s="159" t="s">
        <v>738</v>
      </c>
      <c r="E102" s="160" t="str">
        <f t="shared" si="5"/>
        <v>x</v>
      </c>
      <c r="F102" s="159">
        <v>105.074</v>
      </c>
      <c r="G102" s="160">
        <f t="shared" si="6"/>
        <v>2.830085974245956E-3</v>
      </c>
      <c r="H102" s="159">
        <v>39.103000000000002</v>
      </c>
      <c r="I102" s="160">
        <f t="shared" si="7"/>
        <v>1.2321970498237391E-3</v>
      </c>
      <c r="J102" s="159">
        <v>105.06</v>
      </c>
      <c r="K102" s="159">
        <v>39.103000000000002</v>
      </c>
      <c r="L102" s="159"/>
      <c r="M102" s="136" t="s">
        <v>1002</v>
      </c>
    </row>
    <row r="103" spans="1:14" x14ac:dyDescent="0.3">
      <c r="A103" s="136" t="s">
        <v>805</v>
      </c>
      <c r="B103" s="159" t="s">
        <v>738</v>
      </c>
      <c r="C103" s="160" t="str">
        <f t="shared" si="4"/>
        <v>x</v>
      </c>
      <c r="D103" s="159" t="s">
        <v>738</v>
      </c>
      <c r="E103" s="160" t="str">
        <f t="shared" si="5"/>
        <v>x</v>
      </c>
      <c r="F103" s="159" t="s">
        <v>761</v>
      </c>
      <c r="G103" s="160" t="str">
        <f t="shared" si="6"/>
        <v>x</v>
      </c>
      <c r="H103" s="159" t="s">
        <v>738</v>
      </c>
      <c r="I103" s="160" t="str">
        <f t="shared" si="7"/>
        <v>x</v>
      </c>
      <c r="J103" s="159" t="s">
        <v>761</v>
      </c>
      <c r="K103" s="159" t="s">
        <v>738</v>
      </c>
      <c r="L103" s="159"/>
      <c r="M103" s="136" t="s">
        <v>1003</v>
      </c>
      <c r="N103" s="65"/>
    </row>
    <row r="104" spans="1:14" x14ac:dyDescent="0.3">
      <c r="A104" s="136" t="s">
        <v>751</v>
      </c>
      <c r="B104" s="159">
        <v>51.417000000000002</v>
      </c>
      <c r="C104" s="160">
        <f t="shared" si="4"/>
        <v>1.1591545373933645E-3</v>
      </c>
      <c r="D104" s="159">
        <v>327.63099999999997</v>
      </c>
      <c r="E104" s="160">
        <f t="shared" si="5"/>
        <v>8.1348427720138484E-3</v>
      </c>
      <c r="F104" s="159">
        <v>9224.2669999999998</v>
      </c>
      <c r="G104" s="160">
        <f t="shared" si="6"/>
        <v>0.24844841406437201</v>
      </c>
      <c r="H104" s="159">
        <v>11828.094999999999</v>
      </c>
      <c r="I104" s="160">
        <f t="shared" si="7"/>
        <v>0.37272188231171316</v>
      </c>
      <c r="J104" s="159">
        <v>9172.85</v>
      </c>
      <c r="K104" s="159">
        <v>11500.464</v>
      </c>
      <c r="L104" s="159"/>
      <c r="M104" s="136" t="s">
        <v>950</v>
      </c>
    </row>
    <row r="105" spans="1:14" x14ac:dyDescent="0.3">
      <c r="A105" s="136" t="s">
        <v>806</v>
      </c>
      <c r="B105" s="159">
        <v>29.175000000000001</v>
      </c>
      <c r="C105" s="160">
        <f t="shared" si="4"/>
        <v>6.5772669794914929E-4</v>
      </c>
      <c r="D105" s="159">
        <v>25.896999999999998</v>
      </c>
      <c r="E105" s="160">
        <f t="shared" si="5"/>
        <v>6.4300393817081605E-4</v>
      </c>
      <c r="F105" s="159">
        <v>112.992</v>
      </c>
      <c r="G105" s="160">
        <f t="shared" si="6"/>
        <v>3.0433511087614358E-3</v>
      </c>
      <c r="H105" s="159">
        <v>105.896</v>
      </c>
      <c r="I105" s="160">
        <f t="shared" si="7"/>
        <v>3.3369495636686362E-3</v>
      </c>
      <c r="J105" s="159">
        <v>83.817000000000007</v>
      </c>
      <c r="K105" s="159">
        <v>79.998999999999995</v>
      </c>
      <c r="L105" s="159"/>
      <c r="M105" s="136" t="s">
        <v>1004</v>
      </c>
    </row>
    <row r="106" spans="1:14" x14ac:dyDescent="0.3">
      <c r="A106" s="136" t="s">
        <v>807</v>
      </c>
      <c r="B106" s="159" t="s">
        <v>738</v>
      </c>
      <c r="C106" s="160" t="str">
        <f t="shared" si="4"/>
        <v>x</v>
      </c>
      <c r="D106" s="159" t="s">
        <v>738</v>
      </c>
      <c r="E106" s="160" t="str">
        <f t="shared" si="5"/>
        <v>x</v>
      </c>
      <c r="F106" s="159">
        <v>31.742999999999999</v>
      </c>
      <c r="G106" s="160">
        <f t="shared" si="6"/>
        <v>8.549728675075601E-4</v>
      </c>
      <c r="H106" s="159">
        <v>2.8420000000000001</v>
      </c>
      <c r="I106" s="160">
        <f t="shared" si="7"/>
        <v>8.9555891251286767E-5</v>
      </c>
      <c r="J106" s="159">
        <v>31.742999999999999</v>
      </c>
      <c r="K106" s="159">
        <v>2.8420000000000001</v>
      </c>
      <c r="L106" s="159"/>
      <c r="M106" s="136" t="s">
        <v>1005</v>
      </c>
    </row>
    <row r="107" spans="1:14" x14ac:dyDescent="0.3">
      <c r="A107" s="136" t="s">
        <v>808</v>
      </c>
      <c r="B107" s="159">
        <v>6.2510000000000003</v>
      </c>
      <c r="C107" s="160">
        <f t="shared" si="4"/>
        <v>1.4092372198389483E-4</v>
      </c>
      <c r="D107" s="159">
        <v>1.1639999999999999</v>
      </c>
      <c r="E107" s="160">
        <f t="shared" si="5"/>
        <v>2.8901285246585704E-5</v>
      </c>
      <c r="F107" s="159">
        <v>1305.479</v>
      </c>
      <c r="G107" s="160">
        <f t="shared" si="6"/>
        <v>3.5162055385467739E-2</v>
      </c>
      <c r="H107" s="159">
        <v>468.30599999999998</v>
      </c>
      <c r="I107" s="160">
        <f t="shared" si="7"/>
        <v>1.4757058834737899E-2</v>
      </c>
      <c r="J107" s="159">
        <v>1299.2280000000001</v>
      </c>
      <c r="K107" s="159">
        <v>467.142</v>
      </c>
      <c r="L107" s="159"/>
      <c r="M107" s="136" t="s">
        <v>1006</v>
      </c>
    </row>
    <row r="108" spans="1:14" x14ac:dyDescent="0.3">
      <c r="A108" s="136" t="s">
        <v>809</v>
      </c>
      <c r="B108" s="159">
        <v>10325.849</v>
      </c>
      <c r="C108" s="160">
        <f t="shared" si="4"/>
        <v>0.23278788573407114</v>
      </c>
      <c r="D108" s="159">
        <v>20618.138999999999</v>
      </c>
      <c r="E108" s="160">
        <f t="shared" si="5"/>
        <v>0.51193360523432418</v>
      </c>
      <c r="F108" s="159">
        <v>27383.144</v>
      </c>
      <c r="G108" s="160">
        <f t="shared" si="6"/>
        <v>0.73754355754189727</v>
      </c>
      <c r="H108" s="159">
        <v>21137.767</v>
      </c>
      <c r="I108" s="160">
        <f t="shared" si="7"/>
        <v>0.66608429371816968</v>
      </c>
      <c r="J108" s="159">
        <v>17057.294999999998</v>
      </c>
      <c r="K108" s="159">
        <v>519.62800000000061</v>
      </c>
      <c r="L108" s="159"/>
      <c r="M108" s="136" t="s">
        <v>1007</v>
      </c>
    </row>
    <row r="109" spans="1:14" x14ac:dyDescent="0.3">
      <c r="A109" s="136" t="s">
        <v>810</v>
      </c>
      <c r="B109" s="159">
        <v>7092.6350000000002</v>
      </c>
      <c r="C109" s="160">
        <f t="shared" si="4"/>
        <v>0.15989770002771428</v>
      </c>
      <c r="D109" s="159">
        <v>4604.3599999999997</v>
      </c>
      <c r="E109" s="160">
        <f t="shared" si="5"/>
        <v>0.11432295681956128</v>
      </c>
      <c r="F109" s="159">
        <v>183.34899999999999</v>
      </c>
      <c r="G109" s="160">
        <f t="shared" si="6"/>
        <v>4.9383618525231914E-3</v>
      </c>
      <c r="H109" s="159">
        <v>165.61500000000001</v>
      </c>
      <c r="I109" s="160">
        <f t="shared" si="7"/>
        <v>5.2187892081568829E-3</v>
      </c>
      <c r="J109" s="159">
        <v>-6909.2860000000001</v>
      </c>
      <c r="K109" s="159">
        <v>-4438.7449999999999</v>
      </c>
      <c r="L109" s="159"/>
      <c r="M109" s="136" t="s">
        <v>1008</v>
      </c>
    </row>
    <row r="110" spans="1:14" x14ac:dyDescent="0.3">
      <c r="A110" s="136" t="s">
        <v>811</v>
      </c>
      <c r="B110" s="159">
        <v>7834.76</v>
      </c>
      <c r="C110" s="160">
        <f t="shared" si="4"/>
        <v>0.17662830587914574</v>
      </c>
      <c r="D110" s="159">
        <v>8410.5779999999995</v>
      </c>
      <c r="E110" s="160">
        <f t="shared" si="5"/>
        <v>0.20882862016035936</v>
      </c>
      <c r="F110" s="159">
        <v>523.81100000000004</v>
      </c>
      <c r="G110" s="160">
        <f t="shared" si="6"/>
        <v>1.4108439426078274E-2</v>
      </c>
      <c r="H110" s="159">
        <v>3065.69</v>
      </c>
      <c r="I110" s="160">
        <f t="shared" si="7"/>
        <v>9.6604715077465639E-2</v>
      </c>
      <c r="J110" s="159">
        <v>-7310.9490000000005</v>
      </c>
      <c r="K110" s="159">
        <v>-5344.887999999999</v>
      </c>
      <c r="L110" s="159"/>
      <c r="M110" s="136" t="s">
        <v>1009</v>
      </c>
    </row>
    <row r="111" spans="1:14" x14ac:dyDescent="0.3">
      <c r="A111" s="136" t="s">
        <v>812</v>
      </c>
      <c r="B111" s="159" t="s">
        <v>738</v>
      </c>
      <c r="C111" s="160" t="str">
        <f t="shared" si="4"/>
        <v>x</v>
      </c>
      <c r="D111" s="159" t="s">
        <v>738</v>
      </c>
      <c r="E111" s="160" t="str">
        <f t="shared" si="5"/>
        <v>x</v>
      </c>
      <c r="F111" s="159">
        <v>395.10300000000001</v>
      </c>
      <c r="G111" s="160">
        <f t="shared" si="6"/>
        <v>1.0641790154391192E-2</v>
      </c>
      <c r="H111" s="159">
        <v>12078.471</v>
      </c>
      <c r="I111" s="160">
        <f t="shared" si="7"/>
        <v>0.38061162398234377</v>
      </c>
      <c r="J111" s="159">
        <v>395.10300000000001</v>
      </c>
      <c r="K111" s="159">
        <v>12078.471</v>
      </c>
      <c r="L111" s="159"/>
      <c r="M111" s="136" t="s">
        <v>1010</v>
      </c>
    </row>
    <row r="112" spans="1:14" x14ac:dyDescent="0.3">
      <c r="A112" s="136" t="s">
        <v>813</v>
      </c>
      <c r="B112" s="159" t="s">
        <v>738</v>
      </c>
      <c r="C112" s="160" t="str">
        <f t="shared" si="4"/>
        <v>x</v>
      </c>
      <c r="D112" s="159" t="s">
        <v>738</v>
      </c>
      <c r="E112" s="160" t="str">
        <f t="shared" si="5"/>
        <v>x</v>
      </c>
      <c r="F112" s="159">
        <v>58.113999999999997</v>
      </c>
      <c r="G112" s="160">
        <f t="shared" si="6"/>
        <v>1.5652551183673361E-3</v>
      </c>
      <c r="H112" s="159">
        <v>3.3130000000000002</v>
      </c>
      <c r="I112" s="160">
        <f t="shared" si="7"/>
        <v>1.0439784226443106E-4</v>
      </c>
      <c r="J112" s="159">
        <v>58.113999999999997</v>
      </c>
      <c r="K112" s="159">
        <v>3.3130000000000002</v>
      </c>
      <c r="L112" s="159"/>
      <c r="M112" s="136" t="s">
        <v>1011</v>
      </c>
    </row>
    <row r="113" spans="1:13" x14ac:dyDescent="0.3">
      <c r="A113" s="136" t="s">
        <v>814</v>
      </c>
      <c r="B113" s="159">
        <v>16914.294999999998</v>
      </c>
      <c r="C113" s="160">
        <f t="shared" si="4"/>
        <v>0.3813190539327439</v>
      </c>
      <c r="D113" s="159">
        <v>28089.828000000001</v>
      </c>
      <c r="E113" s="160">
        <f t="shared" si="5"/>
        <v>0.69745028484152072</v>
      </c>
      <c r="F113" s="159">
        <v>35346.794000000002</v>
      </c>
      <c r="G113" s="160">
        <f t="shared" si="6"/>
        <v>0.95203823908827223</v>
      </c>
      <c r="H113" s="159">
        <v>34805.623</v>
      </c>
      <c r="I113" s="160">
        <f t="shared" si="7"/>
        <v>1.0967799395922893</v>
      </c>
      <c r="J113" s="159">
        <v>18432.499000000003</v>
      </c>
      <c r="K113" s="159">
        <v>6715.7949999999983</v>
      </c>
      <c r="L113" s="159"/>
      <c r="M113" s="136" t="s">
        <v>1012</v>
      </c>
    </row>
    <row r="114" spans="1:13" x14ac:dyDescent="0.3">
      <c r="A114" s="136" t="s">
        <v>815</v>
      </c>
      <c r="B114" s="159">
        <v>3.532</v>
      </c>
      <c r="C114" s="160">
        <f t="shared" si="4"/>
        <v>7.9626073595763326E-5</v>
      </c>
      <c r="D114" s="159" t="s">
        <v>761</v>
      </c>
      <c r="E114" s="160" t="str">
        <f t="shared" si="5"/>
        <v>x</v>
      </c>
      <c r="F114" s="159">
        <v>113.389</v>
      </c>
      <c r="G114" s="160">
        <f t="shared" si="6"/>
        <v>3.0540439931265079E-3</v>
      </c>
      <c r="H114" s="159">
        <v>553.99400000000003</v>
      </c>
      <c r="I114" s="160">
        <f t="shared" si="7"/>
        <v>1.7457222525638763E-2</v>
      </c>
      <c r="J114" s="159">
        <v>109.857</v>
      </c>
      <c r="K114" s="159">
        <v>553.74400000000003</v>
      </c>
      <c r="L114" s="159"/>
      <c r="M114" s="136" t="s">
        <v>1013</v>
      </c>
    </row>
    <row r="115" spans="1:13" x14ac:dyDescent="0.3">
      <c r="A115" s="136" t="s">
        <v>816</v>
      </c>
      <c r="B115" s="159">
        <v>76.055999999999997</v>
      </c>
      <c r="C115" s="160">
        <f t="shared" si="4"/>
        <v>1.7146207965456897E-3</v>
      </c>
      <c r="D115" s="159">
        <v>2.383</v>
      </c>
      <c r="E115" s="160">
        <f t="shared" si="5"/>
        <v>5.9168181050355446E-5</v>
      </c>
      <c r="F115" s="159">
        <v>19.527999999999999</v>
      </c>
      <c r="G115" s="160">
        <f t="shared" si="6"/>
        <v>5.2597140020438002E-4</v>
      </c>
      <c r="H115" s="159">
        <v>3265.3560000000002</v>
      </c>
      <c r="I115" s="160">
        <f t="shared" si="7"/>
        <v>0.10289650486725432</v>
      </c>
      <c r="J115" s="159">
        <v>-56.527999999999999</v>
      </c>
      <c r="K115" s="159">
        <v>3262.9730000000004</v>
      </c>
      <c r="L115" s="159"/>
      <c r="M115" s="136" t="s">
        <v>1014</v>
      </c>
    </row>
    <row r="116" spans="1:13" x14ac:dyDescent="0.3">
      <c r="A116" s="136" t="s">
        <v>817</v>
      </c>
      <c r="B116" s="159">
        <v>1015049.3219999999</v>
      </c>
      <c r="C116" s="160">
        <f t="shared" si="4"/>
        <v>22.88346319844328</v>
      </c>
      <c r="D116" s="159">
        <v>1145238.0629999998</v>
      </c>
      <c r="E116" s="160">
        <f t="shared" si="5"/>
        <v>28.435439805850759</v>
      </c>
      <c r="F116" s="159">
        <v>1162162.5590000001</v>
      </c>
      <c r="G116" s="160">
        <f t="shared" si="6"/>
        <v>31.301939185904114</v>
      </c>
      <c r="H116" s="159">
        <v>959357.8319999997</v>
      </c>
      <c r="I116" s="160">
        <f t="shared" si="7"/>
        <v>30.230874621274534</v>
      </c>
      <c r="J116" s="159">
        <v>147113.2370000002</v>
      </c>
      <c r="K116" s="159">
        <v>-185880.23100000015</v>
      </c>
      <c r="L116" s="159"/>
      <c r="M116" s="136" t="s">
        <v>817</v>
      </c>
    </row>
    <row r="117" spans="1:13" x14ac:dyDescent="0.3">
      <c r="A117" s="136" t="s">
        <v>818</v>
      </c>
      <c r="B117" s="159">
        <v>24.844999999999999</v>
      </c>
      <c r="C117" s="160">
        <f t="shared" si="4"/>
        <v>5.6011036197246313E-4</v>
      </c>
      <c r="D117" s="159">
        <v>2</v>
      </c>
      <c r="E117" s="160">
        <f t="shared" si="5"/>
        <v>4.9658565715783E-5</v>
      </c>
      <c r="F117" s="159">
        <v>193.27500000000001</v>
      </c>
      <c r="G117" s="160">
        <f t="shared" si="6"/>
        <v>5.2057108958675526E-3</v>
      </c>
      <c r="H117" s="159">
        <v>87.091999999999999</v>
      </c>
      <c r="I117" s="160">
        <f t="shared" si="7"/>
        <v>2.7444059397808119E-3</v>
      </c>
      <c r="J117" s="159">
        <v>168.43</v>
      </c>
      <c r="K117" s="159">
        <v>85.091999999999999</v>
      </c>
      <c r="L117" s="159"/>
      <c r="M117" s="136" t="s">
        <v>1015</v>
      </c>
    </row>
    <row r="118" spans="1:13" x14ac:dyDescent="0.3">
      <c r="A118" s="136" t="s">
        <v>819</v>
      </c>
      <c r="B118" s="159" t="s">
        <v>738</v>
      </c>
      <c r="C118" s="160" t="str">
        <f t="shared" si="4"/>
        <v>x</v>
      </c>
      <c r="D118" s="159" t="s">
        <v>738</v>
      </c>
      <c r="E118" s="160" t="str">
        <f t="shared" si="5"/>
        <v>x</v>
      </c>
      <c r="F118" s="159">
        <v>2.073</v>
      </c>
      <c r="G118" s="160">
        <f t="shared" si="6"/>
        <v>5.583463296925849E-5</v>
      </c>
      <c r="H118" s="159">
        <v>2.9929999999999999</v>
      </c>
      <c r="I118" s="160">
        <f t="shared" si="7"/>
        <v>9.4314138816010314E-5</v>
      </c>
      <c r="J118" s="159">
        <v>2.073</v>
      </c>
      <c r="K118" s="159">
        <v>2.9929999999999999</v>
      </c>
      <c r="L118" s="159"/>
      <c r="M118" s="136" t="s">
        <v>1016</v>
      </c>
    </row>
    <row r="119" spans="1:13" x14ac:dyDescent="0.3">
      <c r="A119" s="136" t="s">
        <v>820</v>
      </c>
      <c r="B119" s="159">
        <v>26061.886999999999</v>
      </c>
      <c r="C119" s="160">
        <f t="shared" si="4"/>
        <v>0.58754409181949818</v>
      </c>
      <c r="D119" s="159">
        <v>30584.562999999998</v>
      </c>
      <c r="E119" s="160">
        <f t="shared" si="5"/>
        <v>0.75939276581200255</v>
      </c>
      <c r="F119" s="159">
        <v>4863.5249999999996</v>
      </c>
      <c r="G119" s="160">
        <f t="shared" si="6"/>
        <v>0.13099524038196475</v>
      </c>
      <c r="H119" s="159">
        <v>4538.402</v>
      </c>
      <c r="I119" s="160">
        <f t="shared" si="7"/>
        <v>0.14301218718037384</v>
      </c>
      <c r="J119" s="159">
        <v>-21198.362000000001</v>
      </c>
      <c r="K119" s="159">
        <v>-26046.161</v>
      </c>
      <c r="L119" s="159"/>
      <c r="M119" s="136" t="s">
        <v>1017</v>
      </c>
    </row>
    <row r="120" spans="1:13" x14ac:dyDescent="0.3">
      <c r="A120" s="136" t="s">
        <v>821</v>
      </c>
      <c r="B120" s="159" t="s">
        <v>761</v>
      </c>
      <c r="C120" s="160" t="str">
        <f t="shared" si="4"/>
        <v>x</v>
      </c>
      <c r="D120" s="159">
        <v>22.074000000000002</v>
      </c>
      <c r="E120" s="160">
        <f t="shared" si="5"/>
        <v>5.4808158980509697E-4</v>
      </c>
      <c r="F120" s="159">
        <v>363.97699999999998</v>
      </c>
      <c r="G120" s="160">
        <f t="shared" si="6"/>
        <v>9.8034356991084422E-3</v>
      </c>
      <c r="H120" s="159">
        <v>341.74900000000002</v>
      </c>
      <c r="I120" s="160">
        <f t="shared" si="7"/>
        <v>1.076904865560732E-2</v>
      </c>
      <c r="J120" s="159">
        <v>363.95599999999996</v>
      </c>
      <c r="K120" s="159">
        <v>319.67500000000001</v>
      </c>
      <c r="L120" s="159"/>
      <c r="M120" s="136" t="s">
        <v>1018</v>
      </c>
    </row>
    <row r="121" spans="1:13" x14ac:dyDescent="0.3">
      <c r="A121" s="136" t="s">
        <v>822</v>
      </c>
      <c r="B121" s="159" t="s">
        <v>738</v>
      </c>
      <c r="C121" s="160" t="str">
        <f t="shared" si="4"/>
        <v>x</v>
      </c>
      <c r="D121" s="159" t="s">
        <v>738</v>
      </c>
      <c r="E121" s="160" t="str">
        <f t="shared" si="5"/>
        <v>x</v>
      </c>
      <c r="F121" s="159">
        <v>963.61900000000003</v>
      </c>
      <c r="G121" s="160">
        <f t="shared" si="6"/>
        <v>2.595432377578577E-2</v>
      </c>
      <c r="H121" s="159">
        <v>261.94099999999997</v>
      </c>
      <c r="I121" s="160">
        <f t="shared" si="7"/>
        <v>8.254173015571185E-3</v>
      </c>
      <c r="J121" s="159">
        <v>963.61900000000003</v>
      </c>
      <c r="K121" s="159">
        <v>261.94099999999997</v>
      </c>
      <c r="L121" s="159"/>
      <c r="M121" s="136" t="s">
        <v>1019</v>
      </c>
    </row>
    <row r="122" spans="1:13" x14ac:dyDescent="0.3">
      <c r="A122" s="136" t="s">
        <v>823</v>
      </c>
      <c r="B122" s="159">
        <v>14.02</v>
      </c>
      <c r="C122" s="160">
        <f t="shared" si="4"/>
        <v>3.1606952203074799E-4</v>
      </c>
      <c r="D122" s="159">
        <v>1.1200000000000001</v>
      </c>
      <c r="E122" s="160">
        <f t="shared" si="5"/>
        <v>2.7808796800838484E-5</v>
      </c>
      <c r="F122" s="159">
        <v>906.24599999999998</v>
      </c>
      <c r="G122" s="160">
        <f t="shared" si="6"/>
        <v>2.4409026912618731E-2</v>
      </c>
      <c r="H122" s="159">
        <v>855.07100000000003</v>
      </c>
      <c r="I122" s="160">
        <f t="shared" si="7"/>
        <v>2.6944632472951809E-2</v>
      </c>
      <c r="J122" s="159">
        <v>892.226</v>
      </c>
      <c r="K122" s="159">
        <v>853.95100000000002</v>
      </c>
      <c r="L122" s="159"/>
      <c r="M122" s="136" t="s">
        <v>1020</v>
      </c>
    </row>
    <row r="123" spans="1:13" x14ac:dyDescent="0.3">
      <c r="A123" s="136" t="s">
        <v>824</v>
      </c>
      <c r="B123" s="159">
        <v>34.174999999999997</v>
      </c>
      <c r="C123" s="160">
        <f t="shared" si="4"/>
        <v>7.7044764018550731E-4</v>
      </c>
      <c r="D123" s="159">
        <v>0.86899999999999999</v>
      </c>
      <c r="E123" s="160">
        <f t="shared" si="5"/>
        <v>2.1576646803507711E-5</v>
      </c>
      <c r="F123" s="159">
        <v>191.94499999999999</v>
      </c>
      <c r="G123" s="160">
        <f t="shared" si="6"/>
        <v>5.1698883865336819E-3</v>
      </c>
      <c r="H123" s="159">
        <v>192.149</v>
      </c>
      <c r="I123" s="160">
        <f t="shared" si="7"/>
        <v>6.0549172934706201E-3</v>
      </c>
      <c r="J123" s="159">
        <v>157.76999999999998</v>
      </c>
      <c r="K123" s="159">
        <v>191.28</v>
      </c>
      <c r="L123" s="159"/>
      <c r="M123" s="136" t="s">
        <v>1021</v>
      </c>
    </row>
    <row r="124" spans="1:13" x14ac:dyDescent="0.3">
      <c r="A124" s="136" t="s">
        <v>825</v>
      </c>
      <c r="B124" s="159">
        <v>292.77499999999998</v>
      </c>
      <c r="C124" s="160">
        <f t="shared" si="4"/>
        <v>6.6003747726499449E-3</v>
      </c>
      <c r="D124" s="159">
        <v>118.506</v>
      </c>
      <c r="E124" s="160">
        <f t="shared" si="5"/>
        <v>2.9424189943572901E-3</v>
      </c>
      <c r="F124" s="159">
        <v>756.149</v>
      </c>
      <c r="G124" s="160">
        <f t="shared" si="6"/>
        <v>2.0366281661877397E-2</v>
      </c>
      <c r="H124" s="159">
        <v>839.80399999999997</v>
      </c>
      <c r="I124" s="160">
        <f t="shared" si="7"/>
        <v>2.6463545283742305E-2</v>
      </c>
      <c r="J124" s="159">
        <v>463.37400000000002</v>
      </c>
      <c r="K124" s="159">
        <v>721.298</v>
      </c>
      <c r="L124" s="159"/>
      <c r="M124" s="136" t="s">
        <v>1022</v>
      </c>
    </row>
    <row r="125" spans="1:13" x14ac:dyDescent="0.3">
      <c r="A125" s="136" t="s">
        <v>826</v>
      </c>
      <c r="B125" s="159" t="s">
        <v>738</v>
      </c>
      <c r="C125" s="160" t="str">
        <f t="shared" si="4"/>
        <v>x</v>
      </c>
      <c r="D125" s="159" t="s">
        <v>738</v>
      </c>
      <c r="E125" s="160" t="str">
        <f t="shared" si="5"/>
        <v>x</v>
      </c>
      <c r="F125" s="159">
        <v>169.54499999999999</v>
      </c>
      <c r="G125" s="160">
        <f t="shared" si="6"/>
        <v>4.5665619135421762E-3</v>
      </c>
      <c r="H125" s="159">
        <v>43.286000000000001</v>
      </c>
      <c r="I125" s="160">
        <f t="shared" si="7"/>
        <v>1.3640099608385641E-3</v>
      </c>
      <c r="J125" s="159">
        <v>169.54499999999999</v>
      </c>
      <c r="K125" s="159">
        <v>43.286000000000001</v>
      </c>
      <c r="L125" s="159"/>
      <c r="M125" s="136" t="s">
        <v>1023</v>
      </c>
    </row>
    <row r="126" spans="1:13" x14ac:dyDescent="0.3">
      <c r="A126" s="136" t="s">
        <v>827</v>
      </c>
      <c r="B126" s="159">
        <v>406773.86300000001</v>
      </c>
      <c r="C126" s="160">
        <f t="shared" si="4"/>
        <v>9.1703866228966451</v>
      </c>
      <c r="D126" s="159">
        <v>650366.61399999994</v>
      </c>
      <c r="E126" s="160">
        <f t="shared" si="5"/>
        <v>16.148136620335137</v>
      </c>
      <c r="F126" s="159">
        <v>163914.342</v>
      </c>
      <c r="G126" s="160">
        <f t="shared" si="6"/>
        <v>4.4149045460528278</v>
      </c>
      <c r="H126" s="159">
        <v>175375.71100000001</v>
      </c>
      <c r="I126" s="160">
        <f t="shared" si="7"/>
        <v>5.5263645680623146</v>
      </c>
      <c r="J126" s="159">
        <v>-242859.52100000001</v>
      </c>
      <c r="K126" s="159">
        <v>-474990.90299999993</v>
      </c>
      <c r="L126" s="159"/>
      <c r="M126" s="136" t="s">
        <v>1024</v>
      </c>
    </row>
    <row r="127" spans="1:13" x14ac:dyDescent="0.3">
      <c r="A127" s="136" t="s">
        <v>828</v>
      </c>
      <c r="B127" s="159">
        <v>2.8740000000000001</v>
      </c>
      <c r="C127" s="160">
        <f t="shared" si="4"/>
        <v>6.4791997597458617E-5</v>
      </c>
      <c r="D127" s="159">
        <v>21.792999999999999</v>
      </c>
      <c r="E127" s="160">
        <f t="shared" si="5"/>
        <v>5.4110456132202948E-4</v>
      </c>
      <c r="F127" s="159">
        <v>257.25599999999997</v>
      </c>
      <c r="G127" s="160">
        <f t="shared" si="6"/>
        <v>6.9289890685670825E-3</v>
      </c>
      <c r="H127" s="159">
        <v>2579.6559999999999</v>
      </c>
      <c r="I127" s="160">
        <f t="shared" si="7"/>
        <v>8.1289019071685231E-2</v>
      </c>
      <c r="J127" s="159">
        <v>254.38199999999998</v>
      </c>
      <c r="K127" s="159">
        <v>2557.8629999999998</v>
      </c>
      <c r="L127" s="159"/>
      <c r="M127" s="136" t="s">
        <v>1025</v>
      </c>
    </row>
    <row r="128" spans="1:13" x14ac:dyDescent="0.3">
      <c r="A128" s="136" t="s">
        <v>829</v>
      </c>
      <c r="B128" s="159">
        <v>125.22</v>
      </c>
      <c r="C128" s="160">
        <f t="shared" si="4"/>
        <v>2.8229832773673511E-3</v>
      </c>
      <c r="D128" s="159">
        <v>253.36699999999999</v>
      </c>
      <c r="E128" s="160">
        <f t="shared" si="5"/>
        <v>6.2909209098553961E-3</v>
      </c>
      <c r="F128" s="159">
        <v>223.61699999999999</v>
      </c>
      <c r="G128" s="160">
        <f t="shared" si="6"/>
        <v>6.0229489245955991E-3</v>
      </c>
      <c r="H128" s="159" t="s">
        <v>738</v>
      </c>
      <c r="I128" s="160" t="str">
        <f t="shared" si="7"/>
        <v>x</v>
      </c>
      <c r="J128" s="159">
        <v>98.396999999999991</v>
      </c>
      <c r="K128" s="159">
        <v>-253.36699999999999</v>
      </c>
      <c r="L128" s="159"/>
      <c r="M128" s="136" t="s">
        <v>1026</v>
      </c>
    </row>
    <row r="129" spans="1:13" x14ac:dyDescent="0.3">
      <c r="A129" s="136" t="s">
        <v>830</v>
      </c>
      <c r="B129" s="159">
        <v>63360.04</v>
      </c>
      <c r="C129" s="160">
        <f t="shared" si="4"/>
        <v>1.4284006817866672</v>
      </c>
      <c r="D129" s="159">
        <v>54011.326999999997</v>
      </c>
      <c r="E129" s="160">
        <f t="shared" si="5"/>
        <v>1.3410625156130722</v>
      </c>
      <c r="F129" s="159">
        <v>76948.418999999994</v>
      </c>
      <c r="G129" s="160">
        <f t="shared" si="6"/>
        <v>2.0725454570331485</v>
      </c>
      <c r="H129" s="159">
        <v>73822.930999999997</v>
      </c>
      <c r="I129" s="160">
        <f t="shared" si="7"/>
        <v>2.3262766996788344</v>
      </c>
      <c r="J129" s="159">
        <v>13588.378999999994</v>
      </c>
      <c r="K129" s="159">
        <v>19811.603999999999</v>
      </c>
      <c r="L129" s="159"/>
      <c r="M129" s="136" t="s">
        <v>1027</v>
      </c>
    </row>
    <row r="130" spans="1:13" x14ac:dyDescent="0.3">
      <c r="A130" s="136" t="s">
        <v>831</v>
      </c>
      <c r="B130" s="159">
        <v>5407.6980000000003</v>
      </c>
      <c r="C130" s="160">
        <f t="shared" si="4"/>
        <v>0.12191216277793382</v>
      </c>
      <c r="D130" s="159">
        <v>4028.42</v>
      </c>
      <c r="E130" s="160">
        <f t="shared" si="5"/>
        <v>0.10002277965038729</v>
      </c>
      <c r="F130" s="159">
        <v>15788.812</v>
      </c>
      <c r="G130" s="160">
        <f t="shared" si="6"/>
        <v>0.42525929717348004</v>
      </c>
      <c r="H130" s="159">
        <v>10221.855</v>
      </c>
      <c r="I130" s="160">
        <f t="shared" si="7"/>
        <v>0.32210673285236519</v>
      </c>
      <c r="J130" s="159">
        <v>10381.114</v>
      </c>
      <c r="K130" s="159">
        <v>6193.4349999999995</v>
      </c>
      <c r="L130" s="159"/>
      <c r="M130" s="136" t="s">
        <v>1028</v>
      </c>
    </row>
    <row r="131" spans="1:13" x14ac:dyDescent="0.3">
      <c r="A131" s="136" t="s">
        <v>832</v>
      </c>
      <c r="B131" s="159">
        <v>10974.402</v>
      </c>
      <c r="C131" s="160">
        <f t="shared" si="4"/>
        <v>0.24740898678411444</v>
      </c>
      <c r="D131" s="159">
        <v>10806.057000000001</v>
      </c>
      <c r="E131" s="160">
        <f t="shared" si="5"/>
        <v>0.26830664583149844</v>
      </c>
      <c r="F131" s="159">
        <v>10128.945</v>
      </c>
      <c r="G131" s="160">
        <f t="shared" si="6"/>
        <v>0.27281520812388133</v>
      </c>
      <c r="H131" s="159">
        <v>13119.692999999999</v>
      </c>
      <c r="I131" s="160">
        <f t="shared" si="7"/>
        <v>0.41342216733225484</v>
      </c>
      <c r="J131" s="159">
        <v>-845.45700000000033</v>
      </c>
      <c r="K131" s="159">
        <v>2313.6359999999986</v>
      </c>
      <c r="L131" s="159"/>
      <c r="M131" s="136" t="s">
        <v>1029</v>
      </c>
    </row>
    <row r="132" spans="1:13" x14ac:dyDescent="0.3">
      <c r="A132" s="136" t="s">
        <v>833</v>
      </c>
      <c r="B132" s="159">
        <v>12026.626</v>
      </c>
      <c r="C132" s="160">
        <f t="shared" si="4"/>
        <v>0.27113052292885642</v>
      </c>
      <c r="D132" s="159">
        <v>9361.7250000000004</v>
      </c>
      <c r="E132" s="160">
        <f t="shared" si="5"/>
        <v>0.23244491806279433</v>
      </c>
      <c r="F132" s="159">
        <v>1974.4349999999999</v>
      </c>
      <c r="G132" s="160">
        <f t="shared" si="6"/>
        <v>5.3179861817008151E-2</v>
      </c>
      <c r="H132" s="159">
        <v>1809.288</v>
      </c>
      <c r="I132" s="160">
        <f t="shared" si="7"/>
        <v>5.7013511389957125E-2</v>
      </c>
      <c r="J132" s="159">
        <v>-10052.191000000001</v>
      </c>
      <c r="K132" s="159">
        <v>-7552.4369999999999</v>
      </c>
      <c r="L132" s="159"/>
      <c r="M132" s="136" t="s">
        <v>1030</v>
      </c>
    </row>
    <row r="133" spans="1:13" x14ac:dyDescent="0.3">
      <c r="A133" s="136" t="s">
        <v>834</v>
      </c>
      <c r="B133" s="159">
        <v>2179.0390000000002</v>
      </c>
      <c r="C133" s="160">
        <f t="shared" si="4"/>
        <v>4.9124665849954285E-2</v>
      </c>
      <c r="D133" s="159">
        <v>1739.038</v>
      </c>
      <c r="E133" s="160">
        <f t="shared" si="5"/>
        <v>4.3179066402621917E-2</v>
      </c>
      <c r="F133" s="159">
        <v>2439.8620000000001</v>
      </c>
      <c r="G133" s="160">
        <f t="shared" si="6"/>
        <v>6.571577388598214E-2</v>
      </c>
      <c r="H133" s="159">
        <v>3763.27</v>
      </c>
      <c r="I133" s="160">
        <f t="shared" si="7"/>
        <v>0.11858655836355733</v>
      </c>
      <c r="J133" s="159">
        <v>260.82299999999987</v>
      </c>
      <c r="K133" s="159">
        <v>2024.232</v>
      </c>
      <c r="L133" s="159"/>
      <c r="M133" s="136" t="s">
        <v>1031</v>
      </c>
    </row>
    <row r="134" spans="1:13" x14ac:dyDescent="0.3">
      <c r="A134" s="136" t="s">
        <v>835</v>
      </c>
      <c r="B134" s="159" t="s">
        <v>761</v>
      </c>
      <c r="C134" s="160" t="str">
        <f t="shared" si="4"/>
        <v>x</v>
      </c>
      <c r="D134" s="159" t="s">
        <v>738</v>
      </c>
      <c r="E134" s="160" t="str">
        <f t="shared" si="5"/>
        <v>x</v>
      </c>
      <c r="F134" s="159">
        <v>211.72499999999999</v>
      </c>
      <c r="G134" s="160">
        <f t="shared" si="6"/>
        <v>5.7026472095592154E-3</v>
      </c>
      <c r="H134" s="159">
        <v>356.298</v>
      </c>
      <c r="I134" s="160">
        <f t="shared" si="7"/>
        <v>1.1227510535204424E-2</v>
      </c>
      <c r="J134" s="159">
        <v>211.62099999999998</v>
      </c>
      <c r="K134" s="159">
        <v>356.298</v>
      </c>
      <c r="L134" s="159"/>
      <c r="M134" s="136" t="s">
        <v>1032</v>
      </c>
    </row>
    <row r="135" spans="1:13" x14ac:dyDescent="0.3">
      <c r="A135" s="136" t="s">
        <v>836</v>
      </c>
      <c r="B135" s="159" t="s">
        <v>738</v>
      </c>
      <c r="C135" s="160" t="str">
        <f t="shared" si="4"/>
        <v>x</v>
      </c>
      <c r="D135" s="159" t="s">
        <v>761</v>
      </c>
      <c r="E135" s="160" t="str">
        <f t="shared" si="5"/>
        <v>x</v>
      </c>
      <c r="F135" s="159">
        <v>17.077000000000002</v>
      </c>
      <c r="G135" s="160">
        <f t="shared" si="6"/>
        <v>4.5995563300338995E-4</v>
      </c>
      <c r="H135" s="159">
        <v>18.018999999999998</v>
      </c>
      <c r="I135" s="160">
        <f t="shared" si="7"/>
        <v>5.6780703886591703E-4</v>
      </c>
      <c r="J135" s="159">
        <v>17.077000000000002</v>
      </c>
      <c r="K135" s="159">
        <v>17.902999999999999</v>
      </c>
      <c r="L135" s="159"/>
      <c r="M135" s="136" t="s">
        <v>1033</v>
      </c>
    </row>
    <row r="136" spans="1:13" x14ac:dyDescent="0.3">
      <c r="A136" s="136" t="s">
        <v>837</v>
      </c>
      <c r="B136" s="159">
        <v>513.23699999999997</v>
      </c>
      <c r="C136" s="160">
        <f t="shared" si="4"/>
        <v>1.1570511646112339E-2</v>
      </c>
      <c r="D136" s="159">
        <v>235.63200000000001</v>
      </c>
      <c r="E136" s="160">
        <f t="shared" si="5"/>
        <v>5.8505735783706903E-3</v>
      </c>
      <c r="F136" s="159">
        <v>4401.8789999999999</v>
      </c>
      <c r="G136" s="160">
        <f t="shared" si="6"/>
        <v>0.11856116658952563</v>
      </c>
      <c r="H136" s="159">
        <v>5012.22</v>
      </c>
      <c r="I136" s="160">
        <f t="shared" si="7"/>
        <v>0.15794293780701077</v>
      </c>
      <c r="J136" s="159">
        <v>3888.6419999999998</v>
      </c>
      <c r="K136" s="159">
        <v>4776.5880000000006</v>
      </c>
      <c r="L136" s="159"/>
      <c r="M136" s="136" t="s">
        <v>1034</v>
      </c>
    </row>
    <row r="137" spans="1:13" x14ac:dyDescent="0.3">
      <c r="A137" s="136" t="s">
        <v>838</v>
      </c>
      <c r="B137" s="159">
        <v>21818.723999999998</v>
      </c>
      <c r="C137" s="160">
        <f t="shared" si="4"/>
        <v>0.4918854255350078</v>
      </c>
      <c r="D137" s="159">
        <v>7608.9669999999996</v>
      </c>
      <c r="E137" s="160">
        <f t="shared" si="5"/>
        <v>0.1889251938993621</v>
      </c>
      <c r="F137" s="159">
        <v>2374.5070000000001</v>
      </c>
      <c r="G137" s="160">
        <f t="shared" si="6"/>
        <v>6.3955488098376784E-2</v>
      </c>
      <c r="H137" s="159">
        <v>2552.953</v>
      </c>
      <c r="I137" s="160">
        <f t="shared" si="7"/>
        <v>8.0447565530487805E-2</v>
      </c>
      <c r="J137" s="159">
        <v>-19444.216999999997</v>
      </c>
      <c r="K137" s="159">
        <v>-5056.0139999999992</v>
      </c>
      <c r="L137" s="159"/>
      <c r="M137" s="136" t="s">
        <v>1035</v>
      </c>
    </row>
    <row r="138" spans="1:13" x14ac:dyDescent="0.3">
      <c r="A138" s="136" t="s">
        <v>839</v>
      </c>
      <c r="B138" s="159">
        <v>120.194</v>
      </c>
      <c r="C138" s="160">
        <f t="shared" si="4"/>
        <v>2.7096761862313639E-3</v>
      </c>
      <c r="D138" s="159">
        <v>594.72900000000004</v>
      </c>
      <c r="E138" s="160">
        <f t="shared" si="5"/>
        <v>1.4766694564790956E-2</v>
      </c>
      <c r="F138" s="159" t="s">
        <v>738</v>
      </c>
      <c r="G138" s="160" t="str">
        <f t="shared" si="6"/>
        <v>x</v>
      </c>
      <c r="H138" s="159" t="s">
        <v>761</v>
      </c>
      <c r="I138" s="160" t="str">
        <f t="shared" si="7"/>
        <v>x</v>
      </c>
      <c r="J138" s="159">
        <v>-120.194</v>
      </c>
      <c r="K138" s="159">
        <v>-594.59700000000009</v>
      </c>
      <c r="L138" s="159"/>
      <c r="M138" s="136" t="s">
        <v>1036</v>
      </c>
    </row>
    <row r="139" spans="1:13" x14ac:dyDescent="0.3">
      <c r="A139" s="136" t="s">
        <v>840</v>
      </c>
      <c r="B139" s="159" t="s">
        <v>738</v>
      </c>
      <c r="C139" s="160" t="str">
        <f t="shared" si="4"/>
        <v>x</v>
      </c>
      <c r="D139" s="159" t="s">
        <v>738</v>
      </c>
      <c r="E139" s="160" t="str">
        <f t="shared" si="5"/>
        <v>x</v>
      </c>
      <c r="F139" s="159">
        <v>24.495000000000001</v>
      </c>
      <c r="G139" s="160">
        <f t="shared" si="6"/>
        <v>6.5975365874673762E-4</v>
      </c>
      <c r="H139" s="159">
        <v>33.823999999999998</v>
      </c>
      <c r="I139" s="160">
        <f t="shared" si="7"/>
        <v>1.065847454498073E-3</v>
      </c>
      <c r="J139" s="159">
        <v>24.495000000000001</v>
      </c>
      <c r="K139" s="159">
        <v>33.823999999999998</v>
      </c>
      <c r="L139" s="159"/>
      <c r="M139" s="136" t="s">
        <v>1037</v>
      </c>
    </row>
    <row r="140" spans="1:13" x14ac:dyDescent="0.3">
      <c r="A140" s="136" t="s">
        <v>841</v>
      </c>
      <c r="B140" s="159">
        <v>1967.9269999999999</v>
      </c>
      <c r="C140" s="160">
        <f t="shared" si="4"/>
        <v>4.436531713847388E-2</v>
      </c>
      <c r="D140" s="159">
        <v>613.67999999999995</v>
      </c>
      <c r="E140" s="160">
        <f t="shared" si="5"/>
        <v>1.5237234304230855E-2</v>
      </c>
      <c r="F140" s="159">
        <v>99.694000000000003</v>
      </c>
      <c r="G140" s="160">
        <f t="shared" si="6"/>
        <v>2.6851798838578179E-3</v>
      </c>
      <c r="H140" s="159">
        <v>209.06</v>
      </c>
      <c r="I140" s="160">
        <f t="shared" si="7"/>
        <v>6.5878095091463805E-3</v>
      </c>
      <c r="J140" s="159">
        <v>-1868.2329999999999</v>
      </c>
      <c r="K140" s="159">
        <v>-404.61999999999995</v>
      </c>
      <c r="L140" s="159"/>
      <c r="M140" s="136" t="s">
        <v>1038</v>
      </c>
    </row>
    <row r="141" spans="1:13" x14ac:dyDescent="0.3">
      <c r="A141" s="136" t="s">
        <v>842</v>
      </c>
      <c r="B141" s="159">
        <v>103.054</v>
      </c>
      <c r="C141" s="160">
        <f t="shared" si="4"/>
        <v>2.3232687962451287E-3</v>
      </c>
      <c r="D141" s="159">
        <v>507.238</v>
      </c>
      <c r="E141" s="160">
        <f t="shared" si="5"/>
        <v>1.259435577827117E-2</v>
      </c>
      <c r="F141" s="159">
        <v>2792.828</v>
      </c>
      <c r="G141" s="160">
        <f t="shared" si="6"/>
        <v>7.5222636915710697E-2</v>
      </c>
      <c r="H141" s="159">
        <v>4071.1439999999998</v>
      </c>
      <c r="I141" s="160">
        <f t="shared" si="7"/>
        <v>0.12828815247442948</v>
      </c>
      <c r="J141" s="159">
        <v>2689.7739999999999</v>
      </c>
      <c r="K141" s="159">
        <v>3563.9059999999999</v>
      </c>
      <c r="L141" s="159"/>
      <c r="M141" s="136" t="s">
        <v>1039</v>
      </c>
    </row>
    <row r="142" spans="1:13" x14ac:dyDescent="0.3">
      <c r="A142" s="136" t="s">
        <v>843</v>
      </c>
      <c r="B142" s="159">
        <v>7160.7740000000003</v>
      </c>
      <c r="C142" s="160">
        <f t="shared" ref="C142:C205" si="8">IF(B142=0,0,IF(OR(B142="x",B142="Ə"),"x",B142/$B$12*100))</f>
        <v>0.16143383848432294</v>
      </c>
      <c r="D142" s="159">
        <v>3496.0410000000002</v>
      </c>
      <c r="E142" s="160">
        <f t="shared" ref="E142:E205" si="9">IF(D142=0,0,IF(OR(D142="x",D142="Ə"),"x",D142/$D$12*100))</f>
        <v>8.6804190871785855E-2</v>
      </c>
      <c r="F142" s="159">
        <v>250.47399999999999</v>
      </c>
      <c r="G142" s="160">
        <f t="shared" ref="G142:G205" si="10">IF(F142=0,0,IF(OR(F142="x",F142="Ə"),"x",F142/$F$12*100))</f>
        <v>6.7463212051818867E-3</v>
      </c>
      <c r="H142" s="159">
        <v>192.59800000000001</v>
      </c>
      <c r="I142" s="160">
        <f t="shared" ref="I142:I205" si="11">IF(H142=0,0,IF(OR(H142="x",H142="Ə"),"x",H142/$H$12*100))</f>
        <v>6.0690659898716857E-3</v>
      </c>
      <c r="J142" s="159">
        <v>-6910.3</v>
      </c>
      <c r="K142" s="159">
        <v>-3303.4430000000002</v>
      </c>
      <c r="L142" s="159"/>
      <c r="M142" s="136" t="s">
        <v>1040</v>
      </c>
    </row>
    <row r="143" spans="1:13" x14ac:dyDescent="0.3">
      <c r="A143" s="136" t="s">
        <v>844</v>
      </c>
      <c r="B143" s="159">
        <v>2499.6179999999999</v>
      </c>
      <c r="C143" s="160">
        <f t="shared" si="8"/>
        <v>5.6351859238192165E-2</v>
      </c>
      <c r="D143" s="159">
        <v>496.66500000000002</v>
      </c>
      <c r="E143" s="160">
        <f t="shared" si="9"/>
        <v>1.2331835770614683E-2</v>
      </c>
      <c r="F143" s="159">
        <v>3152.7660000000001</v>
      </c>
      <c r="G143" s="160">
        <f t="shared" si="10"/>
        <v>8.4917285310157853E-2</v>
      </c>
      <c r="H143" s="159">
        <v>1861.433</v>
      </c>
      <c r="I143" s="160">
        <f t="shared" si="11"/>
        <v>5.8656682378450564E-2</v>
      </c>
      <c r="J143" s="159">
        <v>653.14800000000014</v>
      </c>
      <c r="K143" s="159">
        <v>1364.768</v>
      </c>
      <c r="L143" s="159"/>
      <c r="M143" s="136" t="s">
        <v>1041</v>
      </c>
    </row>
    <row r="144" spans="1:13" x14ac:dyDescent="0.3">
      <c r="A144" s="136" t="s">
        <v>845</v>
      </c>
      <c r="B144" s="159">
        <v>4.0839999999999996</v>
      </c>
      <c r="C144" s="160">
        <f t="shared" si="8"/>
        <v>9.2070465618657255E-5</v>
      </c>
      <c r="D144" s="159">
        <v>1.3180000000000001</v>
      </c>
      <c r="E144" s="160">
        <f t="shared" si="9"/>
        <v>3.2724994806700999E-5</v>
      </c>
      <c r="F144" s="159">
        <v>91.367000000000004</v>
      </c>
      <c r="G144" s="160">
        <f t="shared" si="10"/>
        <v>2.4608986543667348E-3</v>
      </c>
      <c r="H144" s="159" t="s">
        <v>738</v>
      </c>
      <c r="I144" s="160" t="str">
        <f t="shared" si="11"/>
        <v>x</v>
      </c>
      <c r="J144" s="159">
        <v>87.283000000000001</v>
      </c>
      <c r="K144" s="159">
        <v>-1.3180000000000001</v>
      </c>
      <c r="L144" s="159"/>
      <c r="M144" s="136" t="s">
        <v>1042</v>
      </c>
    </row>
    <row r="145" spans="1:13" x14ac:dyDescent="0.3">
      <c r="A145" s="136" t="s">
        <v>846</v>
      </c>
      <c r="B145" s="159">
        <v>2.964</v>
      </c>
      <c r="C145" s="160">
        <f t="shared" si="8"/>
        <v>6.6820974557713054E-5</v>
      </c>
      <c r="D145" s="159">
        <v>0.94099999999999995</v>
      </c>
      <c r="E145" s="160">
        <f t="shared" si="9"/>
        <v>2.3364355169275902E-5</v>
      </c>
      <c r="F145" s="159">
        <v>520.03800000000001</v>
      </c>
      <c r="G145" s="160">
        <f t="shared" si="10"/>
        <v>1.4006816623283767E-2</v>
      </c>
      <c r="H145" s="159">
        <v>219.19800000000001</v>
      </c>
      <c r="I145" s="160">
        <f t="shared" si="11"/>
        <v>6.9072738390216614E-3</v>
      </c>
      <c r="J145" s="159">
        <v>517.07399999999996</v>
      </c>
      <c r="K145" s="159">
        <v>218.25700000000001</v>
      </c>
      <c r="L145" s="159"/>
      <c r="M145" s="136" t="s">
        <v>1043</v>
      </c>
    </row>
    <row r="146" spans="1:13" x14ac:dyDescent="0.3">
      <c r="A146" s="136" t="s">
        <v>847</v>
      </c>
      <c r="B146" s="159" t="s">
        <v>738</v>
      </c>
      <c r="C146" s="160" t="str">
        <f t="shared" si="8"/>
        <v>x</v>
      </c>
      <c r="D146" s="159" t="s">
        <v>761</v>
      </c>
      <c r="E146" s="160" t="str">
        <f t="shared" si="9"/>
        <v>x</v>
      </c>
      <c r="F146" s="159" t="s">
        <v>738</v>
      </c>
      <c r="G146" s="160" t="str">
        <f t="shared" si="10"/>
        <v>x</v>
      </c>
      <c r="H146" s="159">
        <v>14.318</v>
      </c>
      <c r="I146" s="160">
        <f t="shared" si="11"/>
        <v>4.511827061702758E-4</v>
      </c>
      <c r="J146" s="159" t="s">
        <v>738</v>
      </c>
      <c r="K146" s="159">
        <v>14.295999999999999</v>
      </c>
      <c r="L146" s="159"/>
      <c r="M146" s="136" t="s">
        <v>1044</v>
      </c>
    </row>
    <row r="147" spans="1:13" x14ac:dyDescent="0.3">
      <c r="A147" s="136" t="s">
        <v>848</v>
      </c>
      <c r="B147" s="159" t="s">
        <v>761</v>
      </c>
      <c r="C147" s="160" t="str">
        <f t="shared" si="8"/>
        <v>x</v>
      </c>
      <c r="D147" s="159">
        <v>8.7560000000000002</v>
      </c>
      <c r="E147" s="160">
        <f t="shared" si="9"/>
        <v>2.1740520070369799E-4</v>
      </c>
      <c r="F147" s="159">
        <v>603.81700000000001</v>
      </c>
      <c r="G147" s="160">
        <f t="shared" si="10"/>
        <v>1.626333843492463E-2</v>
      </c>
      <c r="H147" s="159">
        <v>1166.2719999999999</v>
      </c>
      <c r="I147" s="160">
        <f t="shared" si="11"/>
        <v>3.6751065588114258E-2</v>
      </c>
      <c r="J147" s="159">
        <v>603.56899999999996</v>
      </c>
      <c r="K147" s="159">
        <v>1157.5159999999998</v>
      </c>
      <c r="L147" s="159"/>
      <c r="M147" s="136" t="s">
        <v>1045</v>
      </c>
    </row>
    <row r="148" spans="1:13" x14ac:dyDescent="0.3">
      <c r="A148" s="136" t="s">
        <v>849</v>
      </c>
      <c r="B148" s="159" t="s">
        <v>738</v>
      </c>
      <c r="C148" s="160" t="str">
        <f t="shared" si="8"/>
        <v>x</v>
      </c>
      <c r="D148" s="159" t="s">
        <v>761</v>
      </c>
      <c r="E148" s="160" t="str">
        <f t="shared" si="9"/>
        <v>x</v>
      </c>
      <c r="F148" s="159">
        <v>79.040000000000006</v>
      </c>
      <c r="G148" s="160">
        <f t="shared" si="10"/>
        <v>2.128880554698597E-3</v>
      </c>
      <c r="H148" s="159">
        <v>40.722999999999999</v>
      </c>
      <c r="I148" s="160">
        <f t="shared" si="11"/>
        <v>1.2832457985313692E-3</v>
      </c>
      <c r="J148" s="159">
        <v>79.040000000000006</v>
      </c>
      <c r="K148" s="159">
        <v>40.696999999999996</v>
      </c>
      <c r="L148" s="159"/>
      <c r="M148" s="136" t="s">
        <v>1046</v>
      </c>
    </row>
    <row r="149" spans="1:13" x14ac:dyDescent="0.3">
      <c r="A149" s="136" t="s">
        <v>850</v>
      </c>
      <c r="B149" s="159" t="s">
        <v>738</v>
      </c>
      <c r="C149" s="160" t="str">
        <f t="shared" si="8"/>
        <v>x</v>
      </c>
      <c r="D149" s="159" t="s">
        <v>738</v>
      </c>
      <c r="E149" s="160" t="str">
        <f t="shared" si="9"/>
        <v>x</v>
      </c>
      <c r="F149" s="159" t="s">
        <v>761</v>
      </c>
      <c r="G149" s="160" t="str">
        <f t="shared" si="10"/>
        <v>x</v>
      </c>
      <c r="H149" s="159" t="s">
        <v>761</v>
      </c>
      <c r="I149" s="160" t="str">
        <f t="shared" si="11"/>
        <v>x</v>
      </c>
      <c r="J149" s="159" t="s">
        <v>761</v>
      </c>
      <c r="K149" s="159" t="s">
        <v>761</v>
      </c>
      <c r="L149" s="159"/>
      <c r="M149" s="136" t="s">
        <v>1047</v>
      </c>
    </row>
    <row r="150" spans="1:13" x14ac:dyDescent="0.3">
      <c r="A150" s="136" t="s">
        <v>851</v>
      </c>
      <c r="B150" s="159">
        <v>9938.9549999999999</v>
      </c>
      <c r="C150" s="160">
        <f t="shared" si="8"/>
        <v>0.22406567448895243</v>
      </c>
      <c r="D150" s="159">
        <v>18545.011999999999</v>
      </c>
      <c r="E150" s="160">
        <f t="shared" si="9"/>
        <v>0.46045934855099213</v>
      </c>
      <c r="F150" s="159">
        <v>60661.440000000002</v>
      </c>
      <c r="G150" s="160">
        <f t="shared" si="10"/>
        <v>1.6338684215082955</v>
      </c>
      <c r="H150" s="159">
        <v>57644.633999999998</v>
      </c>
      <c r="I150" s="160">
        <f t="shared" si="11"/>
        <v>1.8164731082773495</v>
      </c>
      <c r="J150" s="159">
        <v>50722.485000000001</v>
      </c>
      <c r="K150" s="159">
        <v>39099.622000000003</v>
      </c>
      <c r="L150" s="159"/>
      <c r="M150" s="136" t="s">
        <v>1048</v>
      </c>
    </row>
    <row r="151" spans="1:13" x14ac:dyDescent="0.3">
      <c r="A151" s="136" t="s">
        <v>852</v>
      </c>
      <c r="B151" s="159">
        <v>547.649</v>
      </c>
      <c r="C151" s="160">
        <f t="shared" si="8"/>
        <v>1.2346302258959852E-2</v>
      </c>
      <c r="D151" s="159">
        <v>1143.5029999999999</v>
      </c>
      <c r="E151" s="160">
        <f t="shared" si="9"/>
        <v>2.8392359435847503E-2</v>
      </c>
      <c r="F151" s="159">
        <v>647.27599999999995</v>
      </c>
      <c r="G151" s="160">
        <f t="shared" si="10"/>
        <v>1.7433872595180783E-2</v>
      </c>
      <c r="H151" s="159">
        <v>923.53399999999999</v>
      </c>
      <c r="I151" s="160">
        <f t="shared" si="11"/>
        <v>2.9102009314168151E-2</v>
      </c>
      <c r="J151" s="159">
        <v>99.626999999999953</v>
      </c>
      <c r="K151" s="159">
        <v>-219.96899999999994</v>
      </c>
      <c r="L151" s="159"/>
      <c r="M151" s="136" t="s">
        <v>1049</v>
      </c>
    </row>
    <row r="152" spans="1:13" x14ac:dyDescent="0.3">
      <c r="A152" s="136" t="s">
        <v>853</v>
      </c>
      <c r="B152" s="159">
        <v>255.613</v>
      </c>
      <c r="C152" s="160">
        <f t="shared" si="8"/>
        <v>5.762587641572438E-3</v>
      </c>
      <c r="D152" s="159">
        <v>605.16700000000003</v>
      </c>
      <c r="E152" s="160">
        <f t="shared" si="9"/>
        <v>1.5025862619261627E-2</v>
      </c>
      <c r="F152" s="159">
        <v>39354.902999999998</v>
      </c>
      <c r="G152" s="160">
        <f t="shared" si="10"/>
        <v>1.0599935188353931</v>
      </c>
      <c r="H152" s="159">
        <v>2143.7620000000002</v>
      </c>
      <c r="I152" s="160">
        <f t="shared" si="11"/>
        <v>6.7553313349979258E-2</v>
      </c>
      <c r="J152" s="159">
        <v>39099.29</v>
      </c>
      <c r="K152" s="159">
        <v>1538.5950000000003</v>
      </c>
      <c r="L152" s="159"/>
      <c r="M152" s="136" t="s">
        <v>1050</v>
      </c>
    </row>
    <row r="153" spans="1:13" x14ac:dyDescent="0.3">
      <c r="A153" s="136" t="s">
        <v>854</v>
      </c>
      <c r="B153" s="159">
        <v>6690.6760000000004</v>
      </c>
      <c r="C153" s="160">
        <f t="shared" si="8"/>
        <v>0.15083586058363743</v>
      </c>
      <c r="D153" s="159">
        <v>7808.1080000000002</v>
      </c>
      <c r="E153" s="160">
        <f t="shared" si="9"/>
        <v>0.19386972211696549</v>
      </c>
      <c r="F153" s="159">
        <v>4720.78</v>
      </c>
      <c r="G153" s="160">
        <f t="shared" si="10"/>
        <v>0.12715051549860881</v>
      </c>
      <c r="H153" s="159">
        <v>3840.2710000000002</v>
      </c>
      <c r="I153" s="160">
        <f t="shared" si="11"/>
        <v>0.12101298101740687</v>
      </c>
      <c r="J153" s="159">
        <v>-1969.8960000000006</v>
      </c>
      <c r="K153" s="159">
        <v>-3967.837</v>
      </c>
      <c r="L153" s="159"/>
      <c r="M153" s="136" t="s">
        <v>1051</v>
      </c>
    </row>
    <row r="154" spans="1:13" x14ac:dyDescent="0.3">
      <c r="A154" s="136" t="s">
        <v>855</v>
      </c>
      <c r="B154" s="159">
        <v>2394.5</v>
      </c>
      <c r="C154" s="160">
        <f t="shared" si="8"/>
        <v>5.3982059236991876E-2</v>
      </c>
      <c r="D154" s="159">
        <v>1057.8009999999999</v>
      </c>
      <c r="E154" s="160">
        <f t="shared" si="9"/>
        <v>2.6264440236360487E-2</v>
      </c>
      <c r="F154" s="159">
        <v>1342.47</v>
      </c>
      <c r="G154" s="160">
        <f t="shared" si="10"/>
        <v>3.6158379026647591E-2</v>
      </c>
      <c r="H154" s="159">
        <v>1773.5450000000001</v>
      </c>
      <c r="I154" s="160">
        <f t="shared" si="11"/>
        <v>5.5887193226341801E-2</v>
      </c>
      <c r="J154" s="159">
        <v>-1052.03</v>
      </c>
      <c r="K154" s="159">
        <v>715.74400000000014</v>
      </c>
      <c r="L154" s="159"/>
      <c r="M154" s="136" t="s">
        <v>1052</v>
      </c>
    </row>
    <row r="155" spans="1:13" x14ac:dyDescent="0.3">
      <c r="A155" s="136" t="s">
        <v>856</v>
      </c>
      <c r="B155" s="159" t="s">
        <v>738</v>
      </c>
      <c r="C155" s="160" t="str">
        <f t="shared" si="8"/>
        <v>x</v>
      </c>
      <c r="D155" s="159" t="s">
        <v>738</v>
      </c>
      <c r="E155" s="160" t="str">
        <f t="shared" si="9"/>
        <v>x</v>
      </c>
      <c r="F155" s="159">
        <v>164.922</v>
      </c>
      <c r="G155" s="160">
        <f t="shared" si="10"/>
        <v>4.4420450258350463E-3</v>
      </c>
      <c r="H155" s="159">
        <v>109.026</v>
      </c>
      <c r="I155" s="160">
        <f t="shared" si="11"/>
        <v>3.4355807880235021E-3</v>
      </c>
      <c r="J155" s="159">
        <v>164.922</v>
      </c>
      <c r="K155" s="159">
        <v>109.026</v>
      </c>
      <c r="L155" s="159"/>
      <c r="M155" s="136" t="s">
        <v>1053</v>
      </c>
    </row>
    <row r="156" spans="1:13" x14ac:dyDescent="0.3">
      <c r="A156" s="136" t="s">
        <v>857</v>
      </c>
      <c r="B156" s="159">
        <v>201.72200000000001</v>
      </c>
      <c r="C156" s="160">
        <f t="shared" si="8"/>
        <v>4.5476587819605245E-3</v>
      </c>
      <c r="D156" s="159">
        <v>2111.1529999999998</v>
      </c>
      <c r="E156" s="160">
        <f t="shared" si="9"/>
        <v>5.2418414993286207E-2</v>
      </c>
      <c r="F156" s="159">
        <v>1008.534</v>
      </c>
      <c r="G156" s="160">
        <f t="shared" si="10"/>
        <v>2.7164074156786372E-2</v>
      </c>
      <c r="H156" s="159">
        <v>904.63400000000001</v>
      </c>
      <c r="I156" s="160">
        <f t="shared" si="11"/>
        <v>2.8506440579245798E-2</v>
      </c>
      <c r="J156" s="159">
        <v>806.81200000000001</v>
      </c>
      <c r="K156" s="159">
        <v>-1206.5189999999998</v>
      </c>
      <c r="L156" s="159"/>
      <c r="M156" s="136" t="s">
        <v>1054</v>
      </c>
    </row>
    <row r="157" spans="1:13" x14ac:dyDescent="0.3">
      <c r="A157" s="136" t="s">
        <v>858</v>
      </c>
      <c r="B157" s="159" t="s">
        <v>738</v>
      </c>
      <c r="C157" s="160" t="str">
        <f t="shared" si="8"/>
        <v>x</v>
      </c>
      <c r="D157" s="159" t="s">
        <v>738</v>
      </c>
      <c r="E157" s="160" t="str">
        <f t="shared" si="9"/>
        <v>x</v>
      </c>
      <c r="F157" s="159">
        <v>179.595</v>
      </c>
      <c r="G157" s="160">
        <f t="shared" si="10"/>
        <v>4.837250799862026E-3</v>
      </c>
      <c r="H157" s="159">
        <v>81.287999999999997</v>
      </c>
      <c r="I157" s="160">
        <f t="shared" si="11"/>
        <v>2.5615127684850804E-3</v>
      </c>
      <c r="J157" s="159">
        <v>179.595</v>
      </c>
      <c r="K157" s="159">
        <v>81.287999999999997</v>
      </c>
      <c r="L157" s="159"/>
      <c r="M157" s="136" t="s">
        <v>1055</v>
      </c>
    </row>
    <row r="158" spans="1:13" x14ac:dyDescent="0.3">
      <c r="A158" s="136" t="s">
        <v>859</v>
      </c>
      <c r="B158" s="159" t="s">
        <v>738</v>
      </c>
      <c r="C158" s="160" t="str">
        <f t="shared" si="8"/>
        <v>x</v>
      </c>
      <c r="D158" s="159" t="s">
        <v>738</v>
      </c>
      <c r="E158" s="160" t="str">
        <f t="shared" si="9"/>
        <v>x</v>
      </c>
      <c r="F158" s="159">
        <v>52.027999999999999</v>
      </c>
      <c r="G158" s="160">
        <f t="shared" si="10"/>
        <v>1.4013334703929479E-3</v>
      </c>
      <c r="H158" s="159">
        <v>16.66</v>
      </c>
      <c r="I158" s="160">
        <f t="shared" si="11"/>
        <v>5.2498281078340527E-4</v>
      </c>
      <c r="J158" s="159">
        <v>52.027999999999999</v>
      </c>
      <c r="K158" s="159">
        <v>16.66</v>
      </c>
      <c r="L158" s="159"/>
      <c r="M158" s="136" t="s">
        <v>1056</v>
      </c>
    </row>
    <row r="159" spans="1:13" x14ac:dyDescent="0.3">
      <c r="A159" s="136" t="s">
        <v>860</v>
      </c>
      <c r="B159" s="159">
        <v>6844.9359999999997</v>
      </c>
      <c r="C159" s="160">
        <f t="shared" si="8"/>
        <v>0.15431352709351354</v>
      </c>
      <c r="D159" s="159">
        <v>5800.09</v>
      </c>
      <c r="E159" s="160">
        <f t="shared" si="9"/>
        <v>0.14401207521122791</v>
      </c>
      <c r="F159" s="159">
        <v>8440.491</v>
      </c>
      <c r="G159" s="160">
        <f t="shared" si="10"/>
        <v>0.22733802077439924</v>
      </c>
      <c r="H159" s="159">
        <v>8401.8709999999992</v>
      </c>
      <c r="I159" s="160">
        <f t="shared" si="11"/>
        <v>0.2647561736746446</v>
      </c>
      <c r="J159" s="159">
        <v>1595.5550000000003</v>
      </c>
      <c r="K159" s="159">
        <v>2601.780999999999</v>
      </c>
      <c r="L159" s="159"/>
      <c r="M159" s="136" t="s">
        <v>1057</v>
      </c>
    </row>
    <row r="160" spans="1:13" x14ac:dyDescent="0.3">
      <c r="A160" s="136" t="s">
        <v>861</v>
      </c>
      <c r="B160" s="159">
        <v>397633.71899999998</v>
      </c>
      <c r="C160" s="160">
        <f t="shared" si="8"/>
        <v>8.9643294941254457</v>
      </c>
      <c r="D160" s="159">
        <v>303314.51199999999</v>
      </c>
      <c r="E160" s="160">
        <f t="shared" si="9"/>
        <v>7.5310818133513262</v>
      </c>
      <c r="F160" s="159">
        <v>748281.87300000002</v>
      </c>
      <c r="G160" s="160">
        <f t="shared" si="10"/>
        <v>20.154386751811046</v>
      </c>
      <c r="H160" s="159">
        <v>560268.61</v>
      </c>
      <c r="I160" s="160">
        <f t="shared" si="11"/>
        <v>17.654945358434059</v>
      </c>
      <c r="J160" s="159">
        <v>350648.15400000004</v>
      </c>
      <c r="K160" s="159">
        <v>256954.098</v>
      </c>
      <c r="L160" s="159"/>
      <c r="M160" s="136" t="s">
        <v>1058</v>
      </c>
    </row>
    <row r="161" spans="1:13" x14ac:dyDescent="0.3">
      <c r="A161" s="136" t="s">
        <v>862</v>
      </c>
      <c r="B161" s="159">
        <v>28938.846000000001</v>
      </c>
      <c r="C161" s="160">
        <f t="shared" si="8"/>
        <v>0.6524027976705723</v>
      </c>
      <c r="D161" s="159">
        <v>23141.348000000002</v>
      </c>
      <c r="E161" s="160">
        <f t="shared" si="9"/>
        <v>0.57458307520490182</v>
      </c>
      <c r="F161" s="159">
        <v>1753.58</v>
      </c>
      <c r="G161" s="160">
        <f t="shared" si="10"/>
        <v>4.7231305201269808E-2</v>
      </c>
      <c r="H161" s="159">
        <v>2103.6550000000002</v>
      </c>
      <c r="I161" s="160">
        <f t="shared" si="11"/>
        <v>6.62894786805861E-2</v>
      </c>
      <c r="J161" s="159">
        <v>-27185.266000000003</v>
      </c>
      <c r="K161" s="159">
        <v>-21037.693000000003</v>
      </c>
      <c r="L161" s="159"/>
      <c r="M161" s="136" t="s">
        <v>1059</v>
      </c>
    </row>
    <row r="162" spans="1:13" x14ac:dyDescent="0.3">
      <c r="A162" s="136" t="s">
        <v>863</v>
      </c>
      <c r="B162" s="159" t="s">
        <v>738</v>
      </c>
      <c r="C162" s="160" t="str">
        <f t="shared" si="8"/>
        <v>x</v>
      </c>
      <c r="D162" s="159" t="s">
        <v>738</v>
      </c>
      <c r="E162" s="160" t="str">
        <f t="shared" si="9"/>
        <v>x</v>
      </c>
      <c r="F162" s="159" t="s">
        <v>738</v>
      </c>
      <c r="G162" s="160" t="str">
        <f t="shared" si="10"/>
        <v>x</v>
      </c>
      <c r="H162" s="159">
        <v>9.3330000000000002</v>
      </c>
      <c r="I162" s="160">
        <f t="shared" si="11"/>
        <v>2.9409751338784639E-4</v>
      </c>
      <c r="J162" s="159" t="s">
        <v>738</v>
      </c>
      <c r="K162" s="159">
        <v>9.3330000000000002</v>
      </c>
      <c r="L162" s="159"/>
      <c r="M162" s="136" t="s">
        <v>1060</v>
      </c>
    </row>
    <row r="163" spans="1:13" x14ac:dyDescent="0.3">
      <c r="A163" s="136" t="s">
        <v>745</v>
      </c>
      <c r="B163" s="159">
        <v>134.29300000000001</v>
      </c>
      <c r="C163" s="160">
        <f t="shared" si="8"/>
        <v>3.0275266991494467E-3</v>
      </c>
      <c r="D163" s="159">
        <v>6829.5209999999997</v>
      </c>
      <c r="E163" s="160">
        <f t="shared" si="9"/>
        <v>0.16957210869291001</v>
      </c>
      <c r="F163" s="159">
        <v>847.59799999999996</v>
      </c>
      <c r="G163" s="160">
        <f t="shared" si="10"/>
        <v>2.282938892208276E-2</v>
      </c>
      <c r="H163" s="159">
        <v>923.49199999999996</v>
      </c>
      <c r="I163" s="160">
        <f t="shared" si="11"/>
        <v>2.9100685828090545E-2</v>
      </c>
      <c r="J163" s="159">
        <v>713.30499999999995</v>
      </c>
      <c r="K163" s="159">
        <v>-5906.0289999999995</v>
      </c>
      <c r="L163" s="159"/>
      <c r="M163" s="136" t="s">
        <v>945</v>
      </c>
    </row>
    <row r="164" spans="1:13" x14ac:dyDescent="0.3">
      <c r="A164" s="136" t="s">
        <v>864</v>
      </c>
      <c r="B164" s="159" t="s">
        <v>738</v>
      </c>
      <c r="C164" s="160" t="str">
        <f t="shared" si="8"/>
        <v>x</v>
      </c>
      <c r="D164" s="159" t="s">
        <v>761</v>
      </c>
      <c r="E164" s="160" t="str">
        <f t="shared" si="9"/>
        <v>x</v>
      </c>
      <c r="F164" s="159" t="s">
        <v>738</v>
      </c>
      <c r="G164" s="160" t="str">
        <f t="shared" si="10"/>
        <v>x</v>
      </c>
      <c r="H164" s="159">
        <v>10.477</v>
      </c>
      <c r="I164" s="160">
        <f t="shared" si="11"/>
        <v>3.3014675321595057E-4</v>
      </c>
      <c r="J164" s="159" t="s">
        <v>738</v>
      </c>
      <c r="K164" s="159">
        <v>10.391999999999999</v>
      </c>
      <c r="L164" s="159"/>
      <c r="M164" s="136" t="s">
        <v>1061</v>
      </c>
    </row>
    <row r="165" spans="1:13" x14ac:dyDescent="0.3">
      <c r="A165" s="136" t="s">
        <v>865</v>
      </c>
      <c r="B165" s="159" t="s">
        <v>738</v>
      </c>
      <c r="C165" s="160" t="str">
        <f t="shared" si="8"/>
        <v>x</v>
      </c>
      <c r="D165" s="159" t="s">
        <v>761</v>
      </c>
      <c r="E165" s="160" t="str">
        <f t="shared" si="9"/>
        <v>x</v>
      </c>
      <c r="F165" s="159">
        <v>1.208</v>
      </c>
      <c r="G165" s="160">
        <f t="shared" si="10"/>
        <v>3.2536534793470455E-5</v>
      </c>
      <c r="H165" s="159">
        <v>16599.862000000001</v>
      </c>
      <c r="I165" s="160">
        <f t="shared" si="11"/>
        <v>0.52308776778971422</v>
      </c>
      <c r="J165" s="159">
        <v>1.208</v>
      </c>
      <c r="K165" s="159">
        <v>16599.703000000001</v>
      </c>
      <c r="L165" s="159"/>
      <c r="M165" s="136" t="s">
        <v>1062</v>
      </c>
    </row>
    <row r="166" spans="1:13" x14ac:dyDescent="0.3">
      <c r="A166" s="136" t="s">
        <v>866</v>
      </c>
      <c r="B166" s="159">
        <v>1907035.1990000007</v>
      </c>
      <c r="C166" s="160">
        <f t="shared" si="8"/>
        <v>42.992560901836136</v>
      </c>
      <c r="D166" s="159">
        <v>1800000.4059999997</v>
      </c>
      <c r="E166" s="160">
        <f t="shared" si="9"/>
        <v>44.692719224893537</v>
      </c>
      <c r="F166" s="159">
        <v>517694.6999999999</v>
      </c>
      <c r="G166" s="160">
        <f t="shared" si="10"/>
        <v>13.943701671312292</v>
      </c>
      <c r="H166" s="159">
        <v>437385.50400000007</v>
      </c>
      <c r="I166" s="160">
        <f t="shared" si="11"/>
        <v>13.782705359293901</v>
      </c>
      <c r="J166" s="159">
        <v>-1389340.4990000008</v>
      </c>
      <c r="K166" s="159">
        <v>-1362614.9019999998</v>
      </c>
      <c r="L166" s="159"/>
      <c r="M166" s="136" t="s">
        <v>866</v>
      </c>
    </row>
    <row r="167" spans="1:13" x14ac:dyDescent="0.3">
      <c r="A167" s="136" t="s">
        <v>733</v>
      </c>
      <c r="B167" s="159">
        <v>7461.2709999999997</v>
      </c>
      <c r="C167" s="160">
        <f t="shared" si="8"/>
        <v>0.16820829948016269</v>
      </c>
      <c r="D167" s="159">
        <v>9589.9519999999993</v>
      </c>
      <c r="E167" s="160">
        <f t="shared" si="9"/>
        <v>0.23811163080160228</v>
      </c>
      <c r="F167" s="159">
        <v>43716.192999999999</v>
      </c>
      <c r="G167" s="160">
        <f t="shared" si="10"/>
        <v>1.1774614524690146</v>
      </c>
      <c r="H167" s="159">
        <v>30687.166000000001</v>
      </c>
      <c r="I167" s="160">
        <f t="shared" si="11"/>
        <v>0.96700088005143747</v>
      </c>
      <c r="J167" s="159">
        <v>36254.921999999999</v>
      </c>
      <c r="K167" s="159">
        <v>21097.214</v>
      </c>
      <c r="L167" s="159"/>
      <c r="M167" s="136" t="s">
        <v>934</v>
      </c>
    </row>
    <row r="168" spans="1:13" x14ac:dyDescent="0.3">
      <c r="A168" s="136" t="s">
        <v>867</v>
      </c>
      <c r="B168" s="159">
        <v>5.0949999999999998</v>
      </c>
      <c r="C168" s="160">
        <f t="shared" si="8"/>
        <v>1.1486264013884886E-4</v>
      </c>
      <c r="D168" s="159">
        <v>6.9690000000000003</v>
      </c>
      <c r="E168" s="160">
        <f t="shared" si="9"/>
        <v>1.7303527223664586E-4</v>
      </c>
      <c r="F168" s="159">
        <v>18.433</v>
      </c>
      <c r="G168" s="160">
        <f t="shared" si="10"/>
        <v>4.9647843199341138E-4</v>
      </c>
      <c r="H168" s="159">
        <v>753.13900000000001</v>
      </c>
      <c r="I168" s="160">
        <f t="shared" si="11"/>
        <v>2.3732594785750481E-2</v>
      </c>
      <c r="J168" s="159">
        <v>13.338000000000001</v>
      </c>
      <c r="K168" s="159">
        <v>746.17</v>
      </c>
      <c r="L168" s="159"/>
      <c r="M168" s="136" t="s">
        <v>1063</v>
      </c>
    </row>
    <row r="169" spans="1:13" x14ac:dyDescent="0.3">
      <c r="A169" s="136" t="s">
        <v>868</v>
      </c>
      <c r="B169" s="159">
        <v>55.368000000000002</v>
      </c>
      <c r="C169" s="160">
        <f t="shared" si="8"/>
        <v>1.2482266259485346E-3</v>
      </c>
      <c r="D169" s="159">
        <v>104.143</v>
      </c>
      <c r="E169" s="160">
        <f t="shared" si="9"/>
        <v>2.5857960046693942E-3</v>
      </c>
      <c r="F169" s="159">
        <v>378.14299999999997</v>
      </c>
      <c r="G169" s="160">
        <f t="shared" si="10"/>
        <v>1.0184985824840479E-2</v>
      </c>
      <c r="H169" s="159">
        <v>1235.3589999999999</v>
      </c>
      <c r="I169" s="160">
        <f t="shared" si="11"/>
        <v>3.892810565105502E-2</v>
      </c>
      <c r="J169" s="159">
        <v>322.77499999999998</v>
      </c>
      <c r="K169" s="159">
        <v>1131.2159999999999</v>
      </c>
      <c r="L169" s="159"/>
      <c r="M169" s="136" t="s">
        <v>1064</v>
      </c>
    </row>
    <row r="170" spans="1:13" x14ac:dyDescent="0.3">
      <c r="A170" s="136" t="s">
        <v>869</v>
      </c>
      <c r="B170" s="159">
        <v>82487.150999999998</v>
      </c>
      <c r="C170" s="160">
        <f t="shared" si="8"/>
        <v>1.8596058766225487</v>
      </c>
      <c r="D170" s="159">
        <v>99323.312000000005</v>
      </c>
      <c r="E170" s="160">
        <f t="shared" si="9"/>
        <v>2.4661266080306095</v>
      </c>
      <c r="F170" s="159">
        <v>1021.399</v>
      </c>
      <c r="G170" s="160">
        <f t="shared" si="10"/>
        <v>2.7510582865493325E-2</v>
      </c>
      <c r="H170" s="159">
        <v>842.23500000000001</v>
      </c>
      <c r="I170" s="160">
        <f t="shared" si="11"/>
        <v>2.654014991837703E-2</v>
      </c>
      <c r="J170" s="159">
        <v>-81465.751999999993</v>
      </c>
      <c r="K170" s="159">
        <v>-98481.077000000005</v>
      </c>
      <c r="L170" s="159"/>
      <c r="M170" s="136" t="s">
        <v>1065</v>
      </c>
    </row>
    <row r="171" spans="1:13" x14ac:dyDescent="0.3">
      <c r="A171" s="136" t="s">
        <v>870</v>
      </c>
      <c r="B171" s="159">
        <v>23794.187000000002</v>
      </c>
      <c r="C171" s="160">
        <f t="shared" si="8"/>
        <v>0.53642063567762044</v>
      </c>
      <c r="D171" s="159">
        <v>18712.084999999999</v>
      </c>
      <c r="E171" s="160">
        <f t="shared" si="9"/>
        <v>0.46460765132590859</v>
      </c>
      <c r="F171" s="159">
        <v>822.37</v>
      </c>
      <c r="G171" s="160">
        <f t="shared" si="10"/>
        <v>2.2149892481876078E-2</v>
      </c>
      <c r="H171" s="159">
        <v>2516.181</v>
      </c>
      <c r="I171" s="160">
        <f t="shared" si="11"/>
        <v>7.9288821957971142E-2</v>
      </c>
      <c r="J171" s="159">
        <v>-22971.817000000003</v>
      </c>
      <c r="K171" s="159">
        <v>-16195.903999999999</v>
      </c>
      <c r="L171" s="159"/>
      <c r="M171" s="136" t="s">
        <v>1066</v>
      </c>
    </row>
    <row r="172" spans="1:13" x14ac:dyDescent="0.3">
      <c r="A172" s="136" t="s">
        <v>871</v>
      </c>
      <c r="B172" s="159">
        <v>111.699</v>
      </c>
      <c r="C172" s="160">
        <f t="shared" si="8"/>
        <v>2.518163305371792E-3</v>
      </c>
      <c r="D172" s="159">
        <v>10.88</v>
      </c>
      <c r="E172" s="160">
        <f t="shared" si="9"/>
        <v>2.7014259749385953E-4</v>
      </c>
      <c r="F172" s="159">
        <v>849.46900000000005</v>
      </c>
      <c r="G172" s="160">
        <f t="shared" si="10"/>
        <v>2.2879782843108081E-2</v>
      </c>
      <c r="H172" s="159">
        <v>930.35299999999995</v>
      </c>
      <c r="I172" s="160">
        <f t="shared" si="11"/>
        <v>2.9316886732339339E-2</v>
      </c>
      <c r="J172" s="159">
        <v>737.7700000000001</v>
      </c>
      <c r="K172" s="159">
        <v>919.47299999999996</v>
      </c>
      <c r="L172" s="159"/>
      <c r="M172" s="136" t="s">
        <v>1067</v>
      </c>
    </row>
    <row r="173" spans="1:13" x14ac:dyDescent="0.3">
      <c r="A173" s="136" t="s">
        <v>872</v>
      </c>
      <c r="B173" s="159" t="s">
        <v>761</v>
      </c>
      <c r="C173" s="160" t="str">
        <f t="shared" si="8"/>
        <v>x</v>
      </c>
      <c r="D173" s="159">
        <v>1.4470000000000001</v>
      </c>
      <c r="E173" s="160">
        <f t="shared" si="9"/>
        <v>3.5927972295369004E-5</v>
      </c>
      <c r="F173" s="159">
        <v>5.0439999999999996</v>
      </c>
      <c r="G173" s="160">
        <f t="shared" si="10"/>
        <v>1.3585619329326571E-4</v>
      </c>
      <c r="H173" s="159">
        <v>15.988</v>
      </c>
      <c r="I173" s="160">
        <f t="shared" si="11"/>
        <v>5.0380703354172159E-4</v>
      </c>
      <c r="J173" s="159">
        <v>4.9649999999999999</v>
      </c>
      <c r="K173" s="159">
        <v>14.541</v>
      </c>
      <c r="L173" s="159"/>
      <c r="M173" s="136" t="s">
        <v>1068</v>
      </c>
    </row>
    <row r="174" spans="1:13" x14ac:dyDescent="0.3">
      <c r="A174" s="136" t="s">
        <v>873</v>
      </c>
      <c r="B174" s="159">
        <v>942739.79200000002</v>
      </c>
      <c r="C174" s="160">
        <f t="shared" si="8"/>
        <v>21.253303527589644</v>
      </c>
      <c r="D174" s="159">
        <v>900081.40099999995</v>
      </c>
      <c r="E174" s="160">
        <f t="shared" si="9"/>
        <v>22.348375700556264</v>
      </c>
      <c r="F174" s="159">
        <v>102881.57799999999</v>
      </c>
      <c r="G174" s="160">
        <f t="shared" si="10"/>
        <v>2.7710348031491265</v>
      </c>
      <c r="H174" s="159">
        <v>125852.367</v>
      </c>
      <c r="I174" s="160">
        <f t="shared" si="11"/>
        <v>3.9658060847181673</v>
      </c>
      <c r="J174" s="159">
        <v>-839858.21400000004</v>
      </c>
      <c r="K174" s="159">
        <v>-774229.03399999999</v>
      </c>
      <c r="L174" s="159"/>
      <c r="M174" s="136" t="s">
        <v>1069</v>
      </c>
    </row>
    <row r="175" spans="1:13" x14ac:dyDescent="0.3">
      <c r="A175" s="136" t="s">
        <v>874</v>
      </c>
      <c r="B175" s="159">
        <v>327.67099999999999</v>
      </c>
      <c r="C175" s="160">
        <f t="shared" si="8"/>
        <v>7.3870767727059359E-3</v>
      </c>
      <c r="D175" s="159">
        <v>140.26</v>
      </c>
      <c r="E175" s="160">
        <f t="shared" si="9"/>
        <v>3.4825552136478611E-3</v>
      </c>
      <c r="F175" s="159">
        <v>1437.385</v>
      </c>
      <c r="G175" s="160">
        <f t="shared" si="10"/>
        <v>3.8714840284861371E-2</v>
      </c>
      <c r="H175" s="159">
        <v>3210.96</v>
      </c>
      <c r="I175" s="160">
        <f t="shared" si="11"/>
        <v>0.1011824013273159</v>
      </c>
      <c r="J175" s="159">
        <v>1109.7139999999999</v>
      </c>
      <c r="K175" s="159">
        <v>3070.7</v>
      </c>
      <c r="L175" s="159"/>
      <c r="M175" s="136" t="s">
        <v>1070</v>
      </c>
    </row>
    <row r="176" spans="1:13" x14ac:dyDescent="0.3">
      <c r="A176" s="136" t="s">
        <v>875</v>
      </c>
      <c r="B176" s="159">
        <v>18304.800999999999</v>
      </c>
      <c r="C176" s="160">
        <f t="shared" si="8"/>
        <v>0.41266688323380579</v>
      </c>
      <c r="D176" s="159">
        <v>16980.476999999999</v>
      </c>
      <c r="E176" s="160">
        <f t="shared" si="9"/>
        <v>0.42161306649492086</v>
      </c>
      <c r="F176" s="159">
        <v>12829.851000000001</v>
      </c>
      <c r="G176" s="160">
        <f t="shared" si="10"/>
        <v>0.34556199789448822</v>
      </c>
      <c r="H176" s="159">
        <v>17629.803</v>
      </c>
      <c r="I176" s="160">
        <f t="shared" si="11"/>
        <v>0.5555428290814951</v>
      </c>
      <c r="J176" s="159">
        <v>-5474.9499999999989</v>
      </c>
      <c r="K176" s="159">
        <v>649.32600000000093</v>
      </c>
      <c r="L176" s="159"/>
      <c r="M176" s="136" t="s">
        <v>1071</v>
      </c>
    </row>
    <row r="177" spans="1:13" x14ac:dyDescent="0.3">
      <c r="A177" s="136" t="s">
        <v>876</v>
      </c>
      <c r="B177" s="159">
        <v>28397.18</v>
      </c>
      <c r="C177" s="160">
        <f t="shared" si="8"/>
        <v>0.64019137729109254</v>
      </c>
      <c r="D177" s="159">
        <v>25198.03</v>
      </c>
      <c r="E177" s="160">
        <f t="shared" si="9"/>
        <v>0.62564901433163567</v>
      </c>
      <c r="F177" s="159">
        <v>2606.06</v>
      </c>
      <c r="G177" s="160">
        <f t="shared" si="10"/>
        <v>7.0192186973403667E-2</v>
      </c>
      <c r="H177" s="159">
        <v>4353.3580000000002</v>
      </c>
      <c r="I177" s="160">
        <f t="shared" si="11"/>
        <v>0.13718115961503141</v>
      </c>
      <c r="J177" s="159">
        <v>-25791.119999999999</v>
      </c>
      <c r="K177" s="159">
        <v>-20844.671999999999</v>
      </c>
      <c r="L177" s="159"/>
      <c r="M177" s="136" t="s">
        <v>1072</v>
      </c>
    </row>
    <row r="178" spans="1:13" x14ac:dyDescent="0.3">
      <c r="A178" s="136" t="s">
        <v>877</v>
      </c>
      <c r="B178" s="159">
        <v>10699.316999999999</v>
      </c>
      <c r="C178" s="160">
        <f t="shared" si="8"/>
        <v>0.24120741870509674</v>
      </c>
      <c r="D178" s="159">
        <v>12635.022999999999</v>
      </c>
      <c r="E178" s="160">
        <f t="shared" si="9"/>
        <v>0.31371855998296477</v>
      </c>
      <c r="F178" s="159">
        <v>83000.023000000001</v>
      </c>
      <c r="G178" s="160">
        <f t="shared" si="10"/>
        <v>2.2355406756608844</v>
      </c>
      <c r="H178" s="159">
        <v>45887.862999999998</v>
      </c>
      <c r="I178" s="160">
        <f t="shared" si="11"/>
        <v>1.4459987574179964</v>
      </c>
      <c r="J178" s="159">
        <v>72300.706000000006</v>
      </c>
      <c r="K178" s="159">
        <v>33252.839999999997</v>
      </c>
      <c r="L178" s="159"/>
      <c r="M178" s="136" t="s">
        <v>1073</v>
      </c>
    </row>
    <row r="179" spans="1:13" x14ac:dyDescent="0.3">
      <c r="A179" s="136" t="s">
        <v>878</v>
      </c>
      <c r="B179" s="159">
        <v>149911.698</v>
      </c>
      <c r="C179" s="160">
        <f t="shared" si="8"/>
        <v>3.3796375701624708</v>
      </c>
      <c r="D179" s="159">
        <v>151382.29</v>
      </c>
      <c r="E179" s="160">
        <f t="shared" si="9"/>
        <v>3.7587136980853599</v>
      </c>
      <c r="F179" s="159">
        <v>30312.85</v>
      </c>
      <c r="G179" s="160">
        <f t="shared" si="10"/>
        <v>0.81645289628663154</v>
      </c>
      <c r="H179" s="159">
        <v>28286.037</v>
      </c>
      <c r="I179" s="160">
        <f t="shared" si="11"/>
        <v>0.89133752762205287</v>
      </c>
      <c r="J179" s="159">
        <v>-119598.848</v>
      </c>
      <c r="K179" s="159">
        <v>-123096.25300000001</v>
      </c>
      <c r="L179" s="159"/>
      <c r="M179" s="136" t="s">
        <v>1074</v>
      </c>
    </row>
    <row r="180" spans="1:13" x14ac:dyDescent="0.3">
      <c r="A180" s="136" t="s">
        <v>739</v>
      </c>
      <c r="B180" s="159">
        <v>1.383</v>
      </c>
      <c r="C180" s="160">
        <f t="shared" si="8"/>
        <v>3.1178612622576642E-5</v>
      </c>
      <c r="D180" s="159">
        <v>0.93600000000000005</v>
      </c>
      <c r="E180" s="160">
        <f t="shared" si="9"/>
        <v>2.3240208754986446E-5</v>
      </c>
      <c r="F180" s="159">
        <v>5144.08</v>
      </c>
      <c r="G180" s="160">
        <f t="shared" si="10"/>
        <v>0.13855176978509562</v>
      </c>
      <c r="H180" s="159">
        <v>2259.1579999999999</v>
      </c>
      <c r="I180" s="160">
        <f t="shared" si="11"/>
        <v>7.1189622859772886E-2</v>
      </c>
      <c r="J180" s="159">
        <v>5142.6970000000001</v>
      </c>
      <c r="K180" s="159">
        <v>2258.2219999999998</v>
      </c>
      <c r="L180" s="159"/>
      <c r="M180" s="136" t="s">
        <v>939</v>
      </c>
    </row>
    <row r="181" spans="1:13" x14ac:dyDescent="0.3">
      <c r="A181" s="136" t="s">
        <v>740</v>
      </c>
      <c r="B181" s="159">
        <v>267.81900000000002</v>
      </c>
      <c r="C181" s="160">
        <f t="shared" si="8"/>
        <v>6.0377620057598357E-3</v>
      </c>
      <c r="D181" s="159">
        <v>858.07299999999998</v>
      </c>
      <c r="E181" s="160">
        <f t="shared" si="9"/>
        <v>2.1305337229719532E-2</v>
      </c>
      <c r="F181" s="159">
        <v>298.25299999999999</v>
      </c>
      <c r="G181" s="160">
        <f t="shared" si="10"/>
        <v>8.0332111852292575E-3</v>
      </c>
      <c r="H181" s="159">
        <v>857.505</v>
      </c>
      <c r="I181" s="160">
        <f t="shared" si="11"/>
        <v>2.7021331642306357E-2</v>
      </c>
      <c r="J181" s="159">
        <v>30.433999999999969</v>
      </c>
      <c r="K181" s="159">
        <v>-0.56799999999998363</v>
      </c>
      <c r="L181" s="159"/>
      <c r="M181" s="136" t="s">
        <v>940</v>
      </c>
    </row>
    <row r="182" spans="1:13" x14ac:dyDescent="0.3">
      <c r="A182" s="136" t="s">
        <v>879</v>
      </c>
      <c r="B182" s="159">
        <v>550.98199999999997</v>
      </c>
      <c r="C182" s="160">
        <f t="shared" si="8"/>
        <v>1.2421442039054606E-2</v>
      </c>
      <c r="D182" s="159">
        <v>72.058000000000007</v>
      </c>
      <c r="E182" s="160">
        <f t="shared" si="9"/>
        <v>1.7891484641739458E-3</v>
      </c>
      <c r="F182" s="159">
        <v>7105.8230000000003</v>
      </c>
      <c r="G182" s="160">
        <f t="shared" si="10"/>
        <v>0.19138978251303199</v>
      </c>
      <c r="H182" s="159">
        <v>8304.473</v>
      </c>
      <c r="I182" s="160">
        <f t="shared" si="11"/>
        <v>0.26168700946067813</v>
      </c>
      <c r="J182" s="159">
        <v>6554.8410000000003</v>
      </c>
      <c r="K182" s="159">
        <v>8232.4149999999991</v>
      </c>
      <c r="L182" s="159"/>
      <c r="M182" s="136" t="s">
        <v>1075</v>
      </c>
    </row>
    <row r="183" spans="1:13" x14ac:dyDescent="0.3">
      <c r="A183" s="136" t="s">
        <v>880</v>
      </c>
      <c r="B183" s="159">
        <v>74976.790999999997</v>
      </c>
      <c r="C183" s="160">
        <f t="shared" si="8"/>
        <v>1.690290905475698</v>
      </c>
      <c r="D183" s="159">
        <v>55458.982000000004</v>
      </c>
      <c r="E183" s="160">
        <f t="shared" si="9"/>
        <v>1.3770067510887134</v>
      </c>
      <c r="F183" s="159">
        <v>48731.773000000001</v>
      </c>
      <c r="G183" s="160">
        <f t="shared" si="10"/>
        <v>1.3125521752996725</v>
      </c>
      <c r="H183" s="159">
        <v>34362.178999999996</v>
      </c>
      <c r="I183" s="160">
        <f t="shared" si="11"/>
        <v>1.0828063214923469</v>
      </c>
      <c r="J183" s="159">
        <v>-26245.017999999996</v>
      </c>
      <c r="K183" s="159">
        <v>-21096.803000000007</v>
      </c>
      <c r="L183" s="159"/>
      <c r="M183" s="136" t="s">
        <v>1076</v>
      </c>
    </row>
    <row r="184" spans="1:13" x14ac:dyDescent="0.3">
      <c r="A184" s="136" t="s">
        <v>881</v>
      </c>
      <c r="B184" s="159" t="s">
        <v>761</v>
      </c>
      <c r="C184" s="160" t="str">
        <f t="shared" si="8"/>
        <v>x</v>
      </c>
      <c r="D184" s="159">
        <v>5.13</v>
      </c>
      <c r="E184" s="160">
        <f t="shared" si="9"/>
        <v>1.2737422106098338E-4</v>
      </c>
      <c r="F184" s="159">
        <v>425.75400000000002</v>
      </c>
      <c r="G184" s="160">
        <f t="shared" si="10"/>
        <v>1.1467350856340416E-2</v>
      </c>
      <c r="H184" s="159">
        <v>893.899</v>
      </c>
      <c r="I184" s="160">
        <f t="shared" si="11"/>
        <v>2.816816384012456E-2</v>
      </c>
      <c r="J184" s="159">
        <v>425.67900000000003</v>
      </c>
      <c r="K184" s="159">
        <v>888.76900000000001</v>
      </c>
      <c r="L184" s="159"/>
      <c r="M184" s="136" t="s">
        <v>1077</v>
      </c>
    </row>
    <row r="185" spans="1:13" x14ac:dyDescent="0.3">
      <c r="A185" s="136" t="s">
        <v>882</v>
      </c>
      <c r="B185" s="159">
        <v>2933.509</v>
      </c>
      <c r="C185" s="160">
        <f t="shared" si="8"/>
        <v>6.6133579707767301E-2</v>
      </c>
      <c r="D185" s="159">
        <v>3330.7370000000001</v>
      </c>
      <c r="E185" s="160">
        <f t="shared" si="9"/>
        <v>8.2699811098244952E-2</v>
      </c>
      <c r="F185" s="159">
        <v>1714.491</v>
      </c>
      <c r="G185" s="160">
        <f t="shared" si="10"/>
        <v>4.6178473571682088E-2</v>
      </c>
      <c r="H185" s="159">
        <v>587.86699999999996</v>
      </c>
      <c r="I185" s="160">
        <f t="shared" si="11"/>
        <v>1.8524614047227377E-2</v>
      </c>
      <c r="J185" s="159">
        <v>-1219.018</v>
      </c>
      <c r="K185" s="159">
        <v>-2742.87</v>
      </c>
      <c r="L185" s="159"/>
      <c r="M185" s="136" t="s">
        <v>1078</v>
      </c>
    </row>
    <row r="186" spans="1:13" x14ac:dyDescent="0.3">
      <c r="A186" s="136" t="s">
        <v>883</v>
      </c>
      <c r="B186" s="159">
        <v>119918.016</v>
      </c>
      <c r="C186" s="160">
        <f t="shared" si="8"/>
        <v>2.7034543509269322</v>
      </c>
      <c r="D186" s="159">
        <v>131361.94699999999</v>
      </c>
      <c r="E186" s="160">
        <f t="shared" si="9"/>
        <v>3.2616229388263513</v>
      </c>
      <c r="F186" s="159">
        <v>33100.802000000003</v>
      </c>
      <c r="G186" s="160">
        <f t="shared" si="10"/>
        <v>0.89154420195759665</v>
      </c>
      <c r="H186" s="159">
        <v>17107.574000000001</v>
      </c>
      <c r="I186" s="160">
        <f t="shared" si="11"/>
        <v>0.53908657168097862</v>
      </c>
      <c r="J186" s="159">
        <v>-86817.214000000007</v>
      </c>
      <c r="K186" s="159">
        <v>-114254.37299999999</v>
      </c>
      <c r="L186" s="159"/>
      <c r="M186" s="136" t="s">
        <v>1079</v>
      </c>
    </row>
    <row r="187" spans="1:13" x14ac:dyDescent="0.3">
      <c r="A187" s="136" t="s">
        <v>741</v>
      </c>
      <c r="B187" s="159">
        <v>1702.9190000000001</v>
      </c>
      <c r="C187" s="160">
        <f t="shared" si="8"/>
        <v>3.8390926846439327E-2</v>
      </c>
      <c r="D187" s="159">
        <v>479.41800000000001</v>
      </c>
      <c r="E187" s="160">
        <f t="shared" si="9"/>
        <v>1.1903605129164626E-2</v>
      </c>
      <c r="F187" s="159">
        <v>9259.6689999999999</v>
      </c>
      <c r="G187" s="160">
        <f t="shared" si="10"/>
        <v>0.24940193923387402</v>
      </c>
      <c r="H187" s="159">
        <v>5471.4539999999997</v>
      </c>
      <c r="I187" s="160">
        <f t="shared" si="11"/>
        <v>0.17241412364898592</v>
      </c>
      <c r="J187" s="159">
        <v>7556.75</v>
      </c>
      <c r="K187" s="159">
        <v>4992.0360000000001</v>
      </c>
      <c r="L187" s="159"/>
      <c r="M187" s="136" t="s">
        <v>941</v>
      </c>
    </row>
    <row r="188" spans="1:13" x14ac:dyDescent="0.3">
      <c r="A188" s="136" t="s">
        <v>884</v>
      </c>
      <c r="B188" s="159">
        <v>513.33000000000004</v>
      </c>
      <c r="C188" s="160">
        <f t="shared" si="8"/>
        <v>1.1572608255637938E-2</v>
      </c>
      <c r="D188" s="159">
        <v>936.346</v>
      </c>
      <c r="E188" s="160">
        <f t="shared" si="9"/>
        <v>2.3248799686855275E-2</v>
      </c>
      <c r="F188" s="159">
        <v>2462.5740000000001</v>
      </c>
      <c r="G188" s="160">
        <f t="shared" si="10"/>
        <v>6.6327503834847451E-2</v>
      </c>
      <c r="H188" s="159">
        <v>1749.2529999999999</v>
      </c>
      <c r="I188" s="160">
        <f t="shared" si="11"/>
        <v>5.5121714088313553E-2</v>
      </c>
      <c r="J188" s="159">
        <v>1949.2440000000001</v>
      </c>
      <c r="K188" s="159">
        <v>812.90699999999993</v>
      </c>
      <c r="L188" s="159"/>
      <c r="M188" s="136" t="s">
        <v>1080</v>
      </c>
    </row>
    <row r="189" spans="1:13" x14ac:dyDescent="0.3">
      <c r="A189" s="136" t="s">
        <v>885</v>
      </c>
      <c r="B189" s="159">
        <v>2599.6120000000001</v>
      </c>
      <c r="C189" s="160">
        <f t="shared" si="8"/>
        <v>5.8606142817788649E-2</v>
      </c>
      <c r="D189" s="159">
        <v>1978.7750000000001</v>
      </c>
      <c r="E189" s="160">
        <f t="shared" si="9"/>
        <v>4.9131564187124256E-2</v>
      </c>
      <c r="F189" s="159">
        <v>347.07299999999998</v>
      </c>
      <c r="G189" s="160">
        <f t="shared" si="10"/>
        <v>9.3481396857402095E-3</v>
      </c>
      <c r="H189" s="159">
        <v>13.478</v>
      </c>
      <c r="I189" s="160">
        <f t="shared" si="11"/>
        <v>4.2471298461817133E-4</v>
      </c>
      <c r="J189" s="159">
        <v>-2252.5390000000002</v>
      </c>
      <c r="K189" s="159">
        <v>-1965.297</v>
      </c>
      <c r="L189" s="159"/>
      <c r="M189" s="136" t="s">
        <v>1081</v>
      </c>
    </row>
    <row r="190" spans="1:13" x14ac:dyDescent="0.3">
      <c r="A190" s="136" t="s">
        <v>886</v>
      </c>
      <c r="B190" s="159">
        <v>742.77599999999995</v>
      </c>
      <c r="C190" s="160">
        <f t="shared" si="8"/>
        <v>1.6745282118110615E-2</v>
      </c>
      <c r="D190" s="159">
        <v>631.77099999999996</v>
      </c>
      <c r="E190" s="160">
        <f t="shared" si="9"/>
        <v>1.568642086041297E-2</v>
      </c>
      <c r="F190" s="159">
        <v>5596.2690000000002</v>
      </c>
      <c r="G190" s="160">
        <f t="shared" si="10"/>
        <v>0.15073112668221866</v>
      </c>
      <c r="H190" s="159">
        <v>3598.19</v>
      </c>
      <c r="I190" s="160">
        <f t="shared" si="11"/>
        <v>0.11338462784710329</v>
      </c>
      <c r="J190" s="159">
        <v>4853.4930000000004</v>
      </c>
      <c r="K190" s="159">
        <v>2966.4189999999999</v>
      </c>
      <c r="L190" s="159"/>
      <c r="M190" s="136" t="s">
        <v>1082</v>
      </c>
    </row>
    <row r="191" spans="1:13" x14ac:dyDescent="0.3">
      <c r="A191" s="136" t="s">
        <v>887</v>
      </c>
      <c r="B191" s="159">
        <v>3039.9560000000001</v>
      </c>
      <c r="C191" s="160">
        <f t="shared" si="8"/>
        <v>6.8533340935414022E-2</v>
      </c>
      <c r="D191" s="159">
        <v>1880.806</v>
      </c>
      <c r="E191" s="160">
        <f t="shared" si="9"/>
        <v>4.6699064174819484E-2</v>
      </c>
      <c r="F191" s="159">
        <v>2799.7460000000001</v>
      </c>
      <c r="G191" s="160">
        <f t="shared" si="10"/>
        <v>7.5408967832681903E-2</v>
      </c>
      <c r="H191" s="159">
        <v>1639.77</v>
      </c>
      <c r="I191" s="160">
        <f t="shared" si="11"/>
        <v>5.1671732511302783E-2</v>
      </c>
      <c r="J191" s="159">
        <v>-240.21000000000004</v>
      </c>
      <c r="K191" s="159">
        <v>-241.03600000000006</v>
      </c>
      <c r="L191" s="159"/>
      <c r="M191" s="136" t="s">
        <v>1083</v>
      </c>
    </row>
    <row r="192" spans="1:13" x14ac:dyDescent="0.3">
      <c r="A192" s="136" t="s">
        <v>888</v>
      </c>
      <c r="B192" s="159">
        <v>8396.5560000000005</v>
      </c>
      <c r="C192" s="160">
        <f t="shared" si="8"/>
        <v>0.18929354077206914</v>
      </c>
      <c r="D192" s="159">
        <v>6515.348</v>
      </c>
      <c r="E192" s="160">
        <f t="shared" si="9"/>
        <v>0.16177141840959766</v>
      </c>
      <c r="F192" s="159" t="s">
        <v>761</v>
      </c>
      <c r="G192" s="160" t="str">
        <f t="shared" si="10"/>
        <v>x</v>
      </c>
      <c r="H192" s="159">
        <v>826.33</v>
      </c>
      <c r="I192" s="160">
        <f t="shared" si="11"/>
        <v>2.6038958345417244E-2</v>
      </c>
      <c r="J192" s="159">
        <v>-8396.5210000000006</v>
      </c>
      <c r="K192" s="159">
        <v>-5689.018</v>
      </c>
      <c r="L192" s="159"/>
      <c r="M192" s="136" t="s">
        <v>1084</v>
      </c>
    </row>
    <row r="193" spans="1:13" x14ac:dyDescent="0.3">
      <c r="A193" s="136" t="s">
        <v>889</v>
      </c>
      <c r="B193" s="159">
        <v>30.963999999999999</v>
      </c>
      <c r="C193" s="160">
        <f t="shared" si="8"/>
        <v>6.9805825108131816E-4</v>
      </c>
      <c r="D193" s="159">
        <v>16.821999999999999</v>
      </c>
      <c r="E193" s="160">
        <f t="shared" si="9"/>
        <v>4.1767819623545079E-4</v>
      </c>
      <c r="F193" s="159">
        <v>208.58099999999999</v>
      </c>
      <c r="G193" s="160">
        <f t="shared" si="10"/>
        <v>5.617966029600051E-3</v>
      </c>
      <c r="H193" s="159">
        <v>37.945999999999998</v>
      </c>
      <c r="I193" s="160">
        <f t="shared" si="11"/>
        <v>1.1957381595430428E-3</v>
      </c>
      <c r="J193" s="159">
        <v>177.61699999999999</v>
      </c>
      <c r="K193" s="159">
        <v>21.123999999999999</v>
      </c>
      <c r="L193" s="159"/>
      <c r="M193" s="136" t="s">
        <v>1085</v>
      </c>
    </row>
    <row r="194" spans="1:13" x14ac:dyDescent="0.3">
      <c r="A194" s="136" t="s">
        <v>890</v>
      </c>
      <c r="B194" s="159">
        <v>16.381</v>
      </c>
      <c r="C194" s="160">
        <f t="shared" si="8"/>
        <v>3.6929635095475627E-4</v>
      </c>
      <c r="D194" s="159">
        <v>198.39699999999999</v>
      </c>
      <c r="E194" s="160">
        <f t="shared" si="9"/>
        <v>4.9260552311570999E-3</v>
      </c>
      <c r="F194" s="159">
        <v>4461.7150000000001</v>
      </c>
      <c r="G194" s="160">
        <f t="shared" si="10"/>
        <v>0.1201728024305042</v>
      </c>
      <c r="H194" s="159">
        <v>2810.8159999999998</v>
      </c>
      <c r="I194" s="160">
        <f t="shared" si="11"/>
        <v>8.8573234350238172E-2</v>
      </c>
      <c r="J194" s="159">
        <v>4445.3339999999998</v>
      </c>
      <c r="K194" s="159">
        <v>2612.4189999999999</v>
      </c>
      <c r="L194" s="159"/>
      <c r="M194" s="136" t="s">
        <v>1086</v>
      </c>
    </row>
    <row r="195" spans="1:13" x14ac:dyDescent="0.3">
      <c r="A195" s="136" t="s">
        <v>891</v>
      </c>
      <c r="B195" s="159">
        <v>59.948</v>
      </c>
      <c r="C195" s="160">
        <f t="shared" si="8"/>
        <v>1.3514790090370385E-3</v>
      </c>
      <c r="D195" s="159">
        <v>15.792</v>
      </c>
      <c r="E195" s="160">
        <f t="shared" si="9"/>
        <v>3.9210403489182256E-4</v>
      </c>
      <c r="F195" s="159">
        <v>179.911</v>
      </c>
      <c r="G195" s="160">
        <f t="shared" si="10"/>
        <v>4.8457620126060126E-3</v>
      </c>
      <c r="H195" s="159">
        <v>136.93199999999999</v>
      </c>
      <c r="I195" s="160">
        <f t="shared" si="11"/>
        <v>4.3149427518723435E-3</v>
      </c>
      <c r="J195" s="159">
        <v>119.96299999999999</v>
      </c>
      <c r="K195" s="159">
        <v>121.13999999999999</v>
      </c>
      <c r="L195" s="159"/>
      <c r="M195" s="136" t="s">
        <v>1087</v>
      </c>
    </row>
    <row r="196" spans="1:13" x14ac:dyDescent="0.3">
      <c r="A196" s="136" t="s">
        <v>892</v>
      </c>
      <c r="B196" s="159">
        <v>17376.008999999998</v>
      </c>
      <c r="C196" s="160">
        <f t="shared" si="8"/>
        <v>0.39172802135748752</v>
      </c>
      <c r="D196" s="159">
        <v>15938.197</v>
      </c>
      <c r="E196" s="160">
        <f t="shared" si="9"/>
        <v>0.39573400155779775</v>
      </c>
      <c r="F196" s="159">
        <v>6577.5789999999997</v>
      </c>
      <c r="G196" s="160">
        <f t="shared" si="10"/>
        <v>0.17716194370058</v>
      </c>
      <c r="H196" s="159">
        <v>2586.433</v>
      </c>
      <c r="I196" s="160">
        <f t="shared" si="11"/>
        <v>8.1502573003778819E-2</v>
      </c>
      <c r="J196" s="159">
        <v>-10798.429999999998</v>
      </c>
      <c r="K196" s="159">
        <v>-13351.763999999999</v>
      </c>
      <c r="L196" s="159"/>
      <c r="M196" s="136" t="s">
        <v>1088</v>
      </c>
    </row>
    <row r="197" spans="1:13" x14ac:dyDescent="0.3">
      <c r="A197" s="136" t="s">
        <v>893</v>
      </c>
      <c r="B197" s="159">
        <v>33.759</v>
      </c>
      <c r="C197" s="160">
        <f t="shared" si="8"/>
        <v>7.6106925779144234E-4</v>
      </c>
      <c r="D197" s="159">
        <v>35.161000000000001</v>
      </c>
      <c r="E197" s="160">
        <f t="shared" si="9"/>
        <v>8.7302241456632299E-4</v>
      </c>
      <c r="F197" s="159" t="s">
        <v>761</v>
      </c>
      <c r="G197" s="160" t="str">
        <f t="shared" si="10"/>
        <v>x</v>
      </c>
      <c r="H197" s="159">
        <v>31.824999999999999</v>
      </c>
      <c r="I197" s="160">
        <f t="shared" si="11"/>
        <v>1.0028558195187198E-3</v>
      </c>
      <c r="J197" s="159">
        <v>-33.282000000000004</v>
      </c>
      <c r="K197" s="159">
        <v>-3.3360000000000021</v>
      </c>
      <c r="L197" s="159"/>
      <c r="M197" s="136" t="s">
        <v>1089</v>
      </c>
    </row>
    <row r="198" spans="1:13" x14ac:dyDescent="0.3">
      <c r="A198" s="136" t="s">
        <v>894</v>
      </c>
      <c r="B198" s="159">
        <v>2204.6689999999999</v>
      </c>
      <c r="C198" s="160">
        <f t="shared" si="8"/>
        <v>4.9702473399857852E-2</v>
      </c>
      <c r="D198" s="159">
        <v>405.27300000000002</v>
      </c>
      <c r="E198" s="160">
        <f t="shared" si="9"/>
        <v>1.0062637951666262E-2</v>
      </c>
      <c r="F198" s="159">
        <v>867.63099999999997</v>
      </c>
      <c r="G198" s="160">
        <f t="shared" si="10"/>
        <v>2.3368962102146992E-2</v>
      </c>
      <c r="H198" s="159">
        <v>761.85400000000004</v>
      </c>
      <c r="I198" s="160">
        <f t="shared" si="11"/>
        <v>2.4007218146853568E-2</v>
      </c>
      <c r="J198" s="159">
        <v>-1337.038</v>
      </c>
      <c r="K198" s="159">
        <v>356.58100000000002</v>
      </c>
      <c r="L198" s="159"/>
      <c r="M198" s="136" t="s">
        <v>1090</v>
      </c>
    </row>
    <row r="199" spans="1:13" x14ac:dyDescent="0.3">
      <c r="A199" s="136" t="s">
        <v>895</v>
      </c>
      <c r="B199" s="159">
        <v>3516.7640000000001</v>
      </c>
      <c r="C199" s="160">
        <f t="shared" si="8"/>
        <v>7.9282590340580703E-2</v>
      </c>
      <c r="D199" s="159">
        <v>5068.7709999999997</v>
      </c>
      <c r="E199" s="160">
        <f t="shared" si="9"/>
        <v>0.12585394890087753</v>
      </c>
      <c r="F199" s="159">
        <v>1920.8340000000001</v>
      </c>
      <c r="G199" s="160">
        <f t="shared" si="10"/>
        <v>5.1736160822418081E-2</v>
      </c>
      <c r="H199" s="159">
        <v>3255.1990000000001</v>
      </c>
      <c r="I199" s="160">
        <f t="shared" si="11"/>
        <v>0.10257644181748679</v>
      </c>
      <c r="J199" s="159">
        <v>-1595.93</v>
      </c>
      <c r="K199" s="159">
        <v>-1813.5719999999997</v>
      </c>
      <c r="L199" s="159"/>
      <c r="M199" s="136" t="s">
        <v>1091</v>
      </c>
    </row>
    <row r="200" spans="1:13" x14ac:dyDescent="0.3">
      <c r="A200" s="136" t="s">
        <v>896</v>
      </c>
      <c r="B200" s="159">
        <v>34083.417999999998</v>
      </c>
      <c r="C200" s="160">
        <f t="shared" si="8"/>
        <v>0.76838299831912926</v>
      </c>
      <c r="D200" s="159">
        <v>26027.951000000001</v>
      </c>
      <c r="E200" s="160">
        <f t="shared" si="9"/>
        <v>0.64625535759034003</v>
      </c>
      <c r="F200" s="159">
        <v>3639.2919999999999</v>
      </c>
      <c r="G200" s="160">
        <f t="shared" si="10"/>
        <v>9.8021482435098256E-2</v>
      </c>
      <c r="H200" s="159">
        <v>2700.9569999999999</v>
      </c>
      <c r="I200" s="160">
        <f t="shared" si="11"/>
        <v>8.5111404421675502E-2</v>
      </c>
      <c r="J200" s="159">
        <v>-30444.125999999997</v>
      </c>
      <c r="K200" s="159">
        <v>-23326.994000000002</v>
      </c>
      <c r="L200" s="159"/>
      <c r="M200" s="136" t="s">
        <v>1092</v>
      </c>
    </row>
    <row r="201" spans="1:13" x14ac:dyDescent="0.3">
      <c r="A201" s="136" t="s">
        <v>897</v>
      </c>
      <c r="B201" s="159">
        <v>282.47199999999998</v>
      </c>
      <c r="C201" s="160">
        <f t="shared" si="8"/>
        <v>6.3681019990777061E-3</v>
      </c>
      <c r="D201" s="159">
        <v>100.586</v>
      </c>
      <c r="E201" s="160">
        <f t="shared" si="9"/>
        <v>2.4974782455438743E-3</v>
      </c>
      <c r="F201" s="159">
        <v>5735.6559999999999</v>
      </c>
      <c r="G201" s="160">
        <f t="shared" si="10"/>
        <v>0.15448540646306091</v>
      </c>
      <c r="H201" s="159">
        <v>5447.0429999999997</v>
      </c>
      <c r="I201" s="160">
        <f t="shared" si="11"/>
        <v>0.1716448946337378</v>
      </c>
      <c r="J201" s="159">
        <v>5453.1840000000002</v>
      </c>
      <c r="K201" s="159">
        <v>5346.4569999999994</v>
      </c>
      <c r="L201" s="159"/>
      <c r="M201" s="136" t="s">
        <v>1093</v>
      </c>
    </row>
    <row r="202" spans="1:13" x14ac:dyDescent="0.3">
      <c r="A202" s="136" t="s">
        <v>898</v>
      </c>
      <c r="B202" s="159">
        <v>2725.43</v>
      </c>
      <c r="C202" s="160">
        <f t="shared" si="8"/>
        <v>6.1442607519847467E-2</v>
      </c>
      <c r="D202" s="159">
        <v>2566.5909999999999</v>
      </c>
      <c r="E202" s="160">
        <f t="shared" si="9"/>
        <v>6.3726613919518602E-2</v>
      </c>
      <c r="F202" s="159">
        <v>5191.66</v>
      </c>
      <c r="G202" s="160">
        <f t="shared" si="10"/>
        <v>0.13983329985585169</v>
      </c>
      <c r="H202" s="159">
        <v>2822.9589999999998</v>
      </c>
      <c r="I202" s="160">
        <f t="shared" si="11"/>
        <v>8.8955879384532463E-2</v>
      </c>
      <c r="J202" s="159">
        <v>2466.23</v>
      </c>
      <c r="K202" s="159">
        <v>256.36799999999994</v>
      </c>
      <c r="L202" s="159"/>
      <c r="M202" s="136" t="s">
        <v>1094</v>
      </c>
    </row>
    <row r="203" spans="1:13" x14ac:dyDescent="0.3">
      <c r="A203" s="136" t="s">
        <v>744</v>
      </c>
      <c r="B203" s="159">
        <v>17231.378000000001</v>
      </c>
      <c r="C203" s="160">
        <f t="shared" si="8"/>
        <v>0.38846743283817026</v>
      </c>
      <c r="D203" s="159">
        <v>16090.387000000001</v>
      </c>
      <c r="E203" s="160">
        <f t="shared" si="9"/>
        <v>0.39951277011594022</v>
      </c>
      <c r="F203" s="159">
        <v>32656.420999999998</v>
      </c>
      <c r="G203" s="160">
        <f t="shared" si="10"/>
        <v>0.87957514743105902</v>
      </c>
      <c r="H203" s="159">
        <v>15969.341</v>
      </c>
      <c r="I203" s="160">
        <f t="shared" si="11"/>
        <v>0.50321905909595888</v>
      </c>
      <c r="J203" s="159">
        <v>15425.042999999998</v>
      </c>
      <c r="K203" s="159">
        <v>-121.04600000000028</v>
      </c>
      <c r="L203" s="159"/>
      <c r="M203" s="136" t="s">
        <v>944</v>
      </c>
    </row>
    <row r="204" spans="1:13" x14ac:dyDescent="0.3">
      <c r="A204" s="136" t="s">
        <v>899</v>
      </c>
      <c r="B204" s="159">
        <v>72664.695000000007</v>
      </c>
      <c r="C204" s="160">
        <f t="shared" si="8"/>
        <v>1.6381665775435155</v>
      </c>
      <c r="D204" s="159">
        <v>28221.302</v>
      </c>
      <c r="E204" s="160">
        <f t="shared" si="9"/>
        <v>0.70071468997597908</v>
      </c>
      <c r="F204" s="159">
        <v>15134.886</v>
      </c>
      <c r="G204" s="160">
        <f t="shared" si="10"/>
        <v>0.40764631203162993</v>
      </c>
      <c r="H204" s="159">
        <v>13538.255999999999</v>
      </c>
      <c r="I204" s="160">
        <f t="shared" si="11"/>
        <v>0.426611745977509</v>
      </c>
      <c r="J204" s="159">
        <v>-57529.809000000008</v>
      </c>
      <c r="K204" s="159">
        <v>-14683.046</v>
      </c>
      <c r="L204" s="159"/>
      <c r="M204" s="136" t="s">
        <v>1095</v>
      </c>
    </row>
    <row r="205" spans="1:13" x14ac:dyDescent="0.3">
      <c r="A205" s="136" t="s">
        <v>900</v>
      </c>
      <c r="B205" s="159" t="s">
        <v>738</v>
      </c>
      <c r="C205" s="160" t="str">
        <f t="shared" si="8"/>
        <v>x</v>
      </c>
      <c r="D205" s="159" t="s">
        <v>761</v>
      </c>
      <c r="E205" s="160" t="str">
        <f t="shared" si="9"/>
        <v>x</v>
      </c>
      <c r="F205" s="159">
        <v>2105.3719999999998</v>
      </c>
      <c r="G205" s="160">
        <f t="shared" si="10"/>
        <v>5.6706547459601395E-2</v>
      </c>
      <c r="H205" s="159">
        <v>1602.9369999999999</v>
      </c>
      <c r="I205" s="160">
        <f t="shared" si="11"/>
        <v>5.051106673281628E-2</v>
      </c>
      <c r="J205" s="159">
        <v>2105.3719999999998</v>
      </c>
      <c r="K205" s="159">
        <v>1602.7529999999999</v>
      </c>
      <c r="L205" s="159"/>
      <c r="M205" s="136" t="s">
        <v>1096</v>
      </c>
    </row>
    <row r="206" spans="1:13" x14ac:dyDescent="0.3">
      <c r="A206" s="136" t="s">
        <v>901</v>
      </c>
      <c r="B206" s="159">
        <v>28587.561000000002</v>
      </c>
      <c r="C206" s="160">
        <f t="shared" ref="C206:C233" si="12">IF(B206=0,0,IF(OR(B206="x",B206="Ə"),"x",B206/$B$12*100))</f>
        <v>0.64448336243187243</v>
      </c>
      <c r="D206" s="159">
        <v>38075.360999999997</v>
      </c>
      <c r="E206" s="160">
        <f t="shared" ref="E206:E233" si="13">IF(D206=0,0,IF(OR(D206="x",D206="Ə"),"x",D206/$D$12*100))</f>
        <v>0.94538390818533036</v>
      </c>
      <c r="F206" s="159">
        <v>6507.9750000000004</v>
      </c>
      <c r="G206" s="160">
        <f t="shared" ref="G206:G233" si="14">IF(F206=0,0,IF(OR(F206="x",F206="Ə"),"x",F206/$F$12*100))</f>
        <v>0.17528721442262907</v>
      </c>
      <c r="H206" s="159">
        <v>10527.228999999999</v>
      </c>
      <c r="I206" s="160">
        <f t="shared" ref="I206:I233" si="15">IF(H206=0,0,IF(OR(H206="x",H206="Ə"),"x",H206/$H$12*100))</f>
        <v>0.33172954803004656</v>
      </c>
      <c r="J206" s="159">
        <v>-22079.586000000003</v>
      </c>
      <c r="K206" s="159">
        <v>-27548.131999999998</v>
      </c>
      <c r="L206" s="159"/>
      <c r="M206" s="136" t="s">
        <v>1097</v>
      </c>
    </row>
    <row r="207" spans="1:13" x14ac:dyDescent="0.3">
      <c r="A207" s="136" t="s">
        <v>902</v>
      </c>
      <c r="B207" s="159">
        <v>520.726</v>
      </c>
      <c r="C207" s="160">
        <f t="shared" si="12"/>
        <v>1.1739345073393958E-2</v>
      </c>
      <c r="D207" s="159" t="s">
        <v>738</v>
      </c>
      <c r="E207" s="160" t="str">
        <f t="shared" si="13"/>
        <v>x</v>
      </c>
      <c r="F207" s="159" t="s">
        <v>761</v>
      </c>
      <c r="G207" s="160" t="str">
        <f t="shared" si="14"/>
        <v>x</v>
      </c>
      <c r="H207" s="159">
        <v>1.03</v>
      </c>
      <c r="I207" s="160">
        <f t="shared" si="15"/>
        <v>3.2456920474604289E-5</v>
      </c>
      <c r="J207" s="159">
        <v>-520.50199999999995</v>
      </c>
      <c r="K207" s="159">
        <v>1.03</v>
      </c>
      <c r="L207" s="159"/>
      <c r="M207" s="136" t="s">
        <v>1098</v>
      </c>
    </row>
    <row r="208" spans="1:13" x14ac:dyDescent="0.3">
      <c r="A208" s="136" t="s">
        <v>903</v>
      </c>
      <c r="B208" s="159">
        <v>60.067</v>
      </c>
      <c r="C208" s="160">
        <f t="shared" si="12"/>
        <v>1.3541617674622639E-3</v>
      </c>
      <c r="D208" s="159" t="s">
        <v>761</v>
      </c>
      <c r="E208" s="160" t="str">
        <f t="shared" si="13"/>
        <v>x</v>
      </c>
      <c r="F208" s="159">
        <v>729.50300000000004</v>
      </c>
      <c r="G208" s="160">
        <f t="shared" si="14"/>
        <v>1.9648592501192948E-2</v>
      </c>
      <c r="H208" s="159">
        <v>673.98</v>
      </c>
      <c r="I208" s="160">
        <f t="shared" si="15"/>
        <v>2.1238170156770677E-2</v>
      </c>
      <c r="J208" s="159">
        <v>669.43600000000004</v>
      </c>
      <c r="K208" s="159">
        <v>673.95600000000002</v>
      </c>
      <c r="L208" s="159"/>
      <c r="M208" s="136" t="s">
        <v>1099</v>
      </c>
    </row>
    <row r="209" spans="1:13" x14ac:dyDescent="0.3">
      <c r="A209" s="136" t="s">
        <v>904</v>
      </c>
      <c r="B209" s="159">
        <v>42.761000000000003</v>
      </c>
      <c r="C209" s="160">
        <f t="shared" si="12"/>
        <v>9.6401204219378155E-4</v>
      </c>
      <c r="D209" s="159" t="s">
        <v>761</v>
      </c>
      <c r="E209" s="160" t="str">
        <f t="shared" si="13"/>
        <v>x</v>
      </c>
      <c r="F209" s="159" t="s">
        <v>761</v>
      </c>
      <c r="G209" s="160" t="str">
        <f t="shared" si="14"/>
        <v>x</v>
      </c>
      <c r="H209" s="159">
        <v>70.716999999999999</v>
      </c>
      <c r="I209" s="160">
        <f t="shared" si="15"/>
        <v>2.2284039273811566E-3</v>
      </c>
      <c r="J209" s="159">
        <v>-42.759</v>
      </c>
      <c r="K209" s="159">
        <v>70.682999999999993</v>
      </c>
      <c r="L209" s="159"/>
      <c r="M209" s="136" t="s">
        <v>1100</v>
      </c>
    </row>
    <row r="210" spans="1:13" x14ac:dyDescent="0.3">
      <c r="A210" s="136" t="s">
        <v>905</v>
      </c>
      <c r="B210" s="159">
        <v>125642.799</v>
      </c>
      <c r="C210" s="160">
        <f t="shared" si="12"/>
        <v>2.8325149376986691</v>
      </c>
      <c r="D210" s="159">
        <v>134728.94500000001</v>
      </c>
      <c r="E210" s="160">
        <f t="shared" si="13"/>
        <v>3.345223084550307</v>
      </c>
      <c r="F210" s="159">
        <v>27735.542000000001</v>
      </c>
      <c r="G210" s="160">
        <f t="shared" si="14"/>
        <v>0.7470351219360607</v>
      </c>
      <c r="H210" s="159">
        <v>20791.606</v>
      </c>
      <c r="I210" s="160">
        <f t="shared" si="15"/>
        <v>0.6551762160012673</v>
      </c>
      <c r="J210" s="159">
        <v>-97907.256999999998</v>
      </c>
      <c r="K210" s="159">
        <v>-113937.33900000001</v>
      </c>
      <c r="L210" s="159"/>
      <c r="M210" s="136" t="s">
        <v>1101</v>
      </c>
    </row>
    <row r="211" spans="1:13" x14ac:dyDescent="0.3">
      <c r="A211" s="136" t="s">
        <v>906</v>
      </c>
      <c r="B211" s="159">
        <v>3766.25</v>
      </c>
      <c r="C211" s="160">
        <f t="shared" si="12"/>
        <v>8.4907049739536708E-2</v>
      </c>
      <c r="D211" s="159">
        <v>802.49400000000003</v>
      </c>
      <c r="E211" s="160">
        <f t="shared" si="13"/>
        <v>1.9925350517760784E-2</v>
      </c>
      <c r="F211" s="159">
        <v>979.274</v>
      </c>
      <c r="G211" s="160">
        <f t="shared" si="14"/>
        <v>2.6375978951441219E-2</v>
      </c>
      <c r="H211" s="159">
        <v>1671.1120000000001</v>
      </c>
      <c r="I211" s="160">
        <f t="shared" si="15"/>
        <v>5.2659368240929046E-2</v>
      </c>
      <c r="J211" s="159">
        <v>-2786.9760000000001</v>
      </c>
      <c r="K211" s="159">
        <v>868.61800000000005</v>
      </c>
      <c r="L211" s="159"/>
      <c r="M211" s="136" t="s">
        <v>1102</v>
      </c>
    </row>
    <row r="212" spans="1:13" x14ac:dyDescent="0.3">
      <c r="A212" s="136" t="s">
        <v>907</v>
      </c>
      <c r="B212" s="159">
        <v>118250.11500000001</v>
      </c>
      <c r="C212" s="160">
        <f t="shared" si="12"/>
        <v>2.6658528764715395</v>
      </c>
      <c r="D212" s="159">
        <v>93226.384999999995</v>
      </c>
      <c r="E212" s="160">
        <f t="shared" si="13"/>
        <v>2.3147442829836931</v>
      </c>
      <c r="F212" s="159">
        <v>6140.8320000000003</v>
      </c>
      <c r="G212" s="160">
        <f t="shared" si="14"/>
        <v>0.16539850499077549</v>
      </c>
      <c r="H212" s="159">
        <v>11323.361000000001</v>
      </c>
      <c r="I212" s="160">
        <f t="shared" si="15"/>
        <v>0.35681691988566572</v>
      </c>
      <c r="J212" s="159">
        <v>-112109.28300000001</v>
      </c>
      <c r="K212" s="159">
        <v>-81903.02399999999</v>
      </c>
      <c r="L212" s="159"/>
      <c r="M212" s="136" t="s">
        <v>1103</v>
      </c>
    </row>
    <row r="213" spans="1:13" x14ac:dyDescent="0.3">
      <c r="A213" s="136" t="s">
        <v>908</v>
      </c>
      <c r="B213" s="159" t="s">
        <v>738</v>
      </c>
      <c r="C213" s="160" t="str">
        <f t="shared" si="12"/>
        <v>x</v>
      </c>
      <c r="D213" s="159">
        <v>805.15300000000002</v>
      </c>
      <c r="E213" s="160">
        <f t="shared" si="13"/>
        <v>1.9991371580879918E-2</v>
      </c>
      <c r="F213" s="159">
        <v>56.192999999999998</v>
      </c>
      <c r="G213" s="160">
        <f t="shared" si="14"/>
        <v>1.5135144864648058E-3</v>
      </c>
      <c r="H213" s="159">
        <v>752.03200000000004</v>
      </c>
      <c r="I213" s="160">
        <f t="shared" si="15"/>
        <v>2.3697711474133604E-2</v>
      </c>
      <c r="J213" s="159">
        <v>56.192999999999998</v>
      </c>
      <c r="K213" s="159">
        <v>-53.120999999999981</v>
      </c>
      <c r="L213" s="159"/>
      <c r="M213" s="136" t="s">
        <v>1104</v>
      </c>
    </row>
    <row r="214" spans="1:13" x14ac:dyDescent="0.3">
      <c r="A214" s="136" t="s">
        <v>909</v>
      </c>
      <c r="B214" s="159">
        <v>11263.906999999999</v>
      </c>
      <c r="C214" s="160">
        <f t="shared" si="12"/>
        <v>0.25393564206054181</v>
      </c>
      <c r="D214" s="159">
        <v>17554.972999999998</v>
      </c>
      <c r="E214" s="160">
        <f t="shared" si="13"/>
        <v>0.43587739017964811</v>
      </c>
      <c r="F214" s="159">
        <v>45040.928999999989</v>
      </c>
      <c r="G214" s="160">
        <f t="shared" si="14"/>
        <v>1.2131421800817321</v>
      </c>
      <c r="H214" s="159">
        <v>19293.802</v>
      </c>
      <c r="I214" s="160">
        <f t="shared" si="15"/>
        <v>0.6079780555017098</v>
      </c>
      <c r="J214" s="159">
        <v>33777.02199999999</v>
      </c>
      <c r="K214" s="159">
        <v>1738.8290000000015</v>
      </c>
      <c r="L214" s="159"/>
      <c r="M214" s="136" t="s">
        <v>1105</v>
      </c>
    </row>
    <row r="215" spans="1:13" x14ac:dyDescent="0.3">
      <c r="A215" s="136" t="s">
        <v>910</v>
      </c>
      <c r="B215" s="159" t="s">
        <v>761</v>
      </c>
      <c r="C215" s="160" t="str">
        <f t="shared" si="12"/>
        <v>x</v>
      </c>
      <c r="D215" s="159" t="s">
        <v>738</v>
      </c>
      <c r="E215" s="160" t="str">
        <f t="shared" si="13"/>
        <v>x</v>
      </c>
      <c r="F215" s="159" t="s">
        <v>761</v>
      </c>
      <c r="G215" s="160" t="str">
        <f t="shared" si="14"/>
        <v>x</v>
      </c>
      <c r="H215" s="159" t="s">
        <v>738</v>
      </c>
      <c r="I215" s="160" t="str">
        <f t="shared" si="15"/>
        <v>x</v>
      </c>
      <c r="J215" s="159" t="s">
        <v>761</v>
      </c>
      <c r="K215" s="159" t="s">
        <v>738</v>
      </c>
      <c r="L215" s="159"/>
      <c r="M215" s="136" t="s">
        <v>1106</v>
      </c>
    </row>
    <row r="216" spans="1:13" x14ac:dyDescent="0.3">
      <c r="A216" s="136" t="s">
        <v>911</v>
      </c>
      <c r="B216" s="159">
        <v>3163.0839999999998</v>
      </c>
      <c r="C216" s="160">
        <f t="shared" si="12"/>
        <v>7.1309161770549676E-2</v>
      </c>
      <c r="D216" s="159">
        <v>3723.7359999999999</v>
      </c>
      <c r="E216" s="160">
        <f t="shared" si="13"/>
        <v>9.2457694432113463E-2</v>
      </c>
      <c r="F216" s="159">
        <v>41565.326999999997</v>
      </c>
      <c r="G216" s="160">
        <f t="shared" si="14"/>
        <v>1.1195295597164545</v>
      </c>
      <c r="H216" s="159">
        <v>14327.035</v>
      </c>
      <c r="I216" s="160">
        <f t="shared" si="15"/>
        <v>0.45146741323482736</v>
      </c>
      <c r="J216" s="159">
        <v>38402.242999999995</v>
      </c>
      <c r="K216" s="159">
        <v>10603.298999999999</v>
      </c>
      <c r="L216" s="159"/>
      <c r="M216" s="136" t="s">
        <v>1107</v>
      </c>
    </row>
    <row r="217" spans="1:13" x14ac:dyDescent="0.3">
      <c r="A217" s="136" t="s">
        <v>912</v>
      </c>
      <c r="B217" s="159" t="s">
        <v>738</v>
      </c>
      <c r="C217" s="160" t="str">
        <f t="shared" si="12"/>
        <v>x</v>
      </c>
      <c r="D217" s="159" t="s">
        <v>738</v>
      </c>
      <c r="E217" s="160" t="str">
        <f t="shared" si="13"/>
        <v>x</v>
      </c>
      <c r="F217" s="159" t="s">
        <v>738</v>
      </c>
      <c r="G217" s="160" t="str">
        <f t="shared" si="14"/>
        <v>x</v>
      </c>
      <c r="H217" s="159">
        <v>69.275000000000006</v>
      </c>
      <c r="I217" s="160">
        <f t="shared" si="15"/>
        <v>2.1829642387167108E-3</v>
      </c>
      <c r="J217" s="159" t="s">
        <v>738</v>
      </c>
      <c r="K217" s="159">
        <v>69.275000000000006</v>
      </c>
      <c r="L217" s="159"/>
      <c r="M217" s="136" t="s">
        <v>1108</v>
      </c>
    </row>
    <row r="218" spans="1:13" x14ac:dyDescent="0.3">
      <c r="A218" s="136" t="s">
        <v>913</v>
      </c>
      <c r="B218" s="159">
        <v>13.744999999999999</v>
      </c>
      <c r="C218" s="160">
        <f t="shared" si="12"/>
        <v>3.0986987020774831E-4</v>
      </c>
      <c r="D218" s="159">
        <v>9526.8819999999996</v>
      </c>
      <c r="E218" s="160">
        <f t="shared" si="13"/>
        <v>0.23654564793175506</v>
      </c>
      <c r="F218" s="159">
        <v>6.181</v>
      </c>
      <c r="G218" s="160">
        <f t="shared" si="14"/>
        <v>1.6648039864109346E-4</v>
      </c>
      <c r="H218" s="159">
        <v>0.63800000000000001</v>
      </c>
      <c r="I218" s="160">
        <f t="shared" si="15"/>
        <v>2.0104383750288866E-5</v>
      </c>
      <c r="J218" s="159">
        <v>-7.5639999999999992</v>
      </c>
      <c r="K218" s="159">
        <v>-9526.2439999999988</v>
      </c>
      <c r="L218" s="159"/>
      <c r="M218" s="136" t="s">
        <v>1109</v>
      </c>
    </row>
    <row r="219" spans="1:13" x14ac:dyDescent="0.3">
      <c r="A219" s="136" t="s">
        <v>914</v>
      </c>
      <c r="B219" s="159" t="s">
        <v>738</v>
      </c>
      <c r="C219" s="160" t="str">
        <f t="shared" si="12"/>
        <v>x</v>
      </c>
      <c r="D219" s="159">
        <v>0.90500000000000003</v>
      </c>
      <c r="E219" s="160">
        <f t="shared" si="13"/>
        <v>2.2470500986391806E-5</v>
      </c>
      <c r="F219" s="159" t="s">
        <v>738</v>
      </c>
      <c r="G219" s="160" t="str">
        <f t="shared" si="14"/>
        <v>x</v>
      </c>
      <c r="H219" s="159" t="s">
        <v>738</v>
      </c>
      <c r="I219" s="160" t="str">
        <f t="shared" si="15"/>
        <v>x</v>
      </c>
      <c r="J219" s="159" t="s">
        <v>738</v>
      </c>
      <c r="K219" s="159">
        <v>-0.90500000000000003</v>
      </c>
      <c r="L219" s="159"/>
      <c r="M219" s="136" t="s">
        <v>1110</v>
      </c>
    </row>
    <row r="220" spans="1:13" x14ac:dyDescent="0.3">
      <c r="A220" s="136" t="s">
        <v>915</v>
      </c>
      <c r="B220" s="159" t="s">
        <v>738</v>
      </c>
      <c r="C220" s="160" t="str">
        <f t="shared" si="12"/>
        <v>x</v>
      </c>
      <c r="D220" s="159" t="s">
        <v>738</v>
      </c>
      <c r="E220" s="160" t="str">
        <f t="shared" si="13"/>
        <v>x</v>
      </c>
      <c r="F220" s="159">
        <v>2.0390000000000001</v>
      </c>
      <c r="G220" s="160">
        <f t="shared" si="14"/>
        <v>5.4918869572753537E-5</v>
      </c>
      <c r="H220" s="159">
        <v>2.1619999999999999</v>
      </c>
      <c r="I220" s="160">
        <f t="shared" si="15"/>
        <v>6.8128021423392678E-5</v>
      </c>
      <c r="J220" s="159">
        <v>2.0390000000000001</v>
      </c>
      <c r="K220" s="159">
        <v>2.1619999999999999</v>
      </c>
      <c r="L220" s="159"/>
      <c r="M220" s="136" t="s">
        <v>1111</v>
      </c>
    </row>
    <row r="221" spans="1:13" x14ac:dyDescent="0.3">
      <c r="A221" s="136" t="s">
        <v>916</v>
      </c>
      <c r="B221" s="159">
        <v>9.0909999999999993</v>
      </c>
      <c r="C221" s="160">
        <f t="shared" si="12"/>
        <v>2.0494921717414619E-4</v>
      </c>
      <c r="D221" s="159">
        <v>3.431</v>
      </c>
      <c r="E221" s="160">
        <f t="shared" si="13"/>
        <v>8.5189269485425742E-5</v>
      </c>
      <c r="F221" s="159">
        <v>98.722999999999999</v>
      </c>
      <c r="G221" s="160">
        <f t="shared" si="14"/>
        <v>2.6590267586223378E-3</v>
      </c>
      <c r="H221" s="159">
        <v>69.876999999999995</v>
      </c>
      <c r="I221" s="160">
        <f t="shared" si="15"/>
        <v>2.2019342058290522E-3</v>
      </c>
      <c r="J221" s="159">
        <v>89.632000000000005</v>
      </c>
      <c r="K221" s="159">
        <v>66.445999999999998</v>
      </c>
      <c r="L221" s="159"/>
      <c r="M221" s="136" t="s">
        <v>1112</v>
      </c>
    </row>
    <row r="222" spans="1:13" x14ac:dyDescent="0.3">
      <c r="A222" s="136" t="s">
        <v>917</v>
      </c>
      <c r="B222" s="159" t="s">
        <v>738</v>
      </c>
      <c r="C222" s="160" t="str">
        <f t="shared" si="12"/>
        <v>x</v>
      </c>
      <c r="D222" s="159" t="s">
        <v>738</v>
      </c>
      <c r="E222" s="160" t="str">
        <f t="shared" si="13"/>
        <v>x</v>
      </c>
      <c r="F222" s="159" t="s">
        <v>738</v>
      </c>
      <c r="G222" s="160" t="str">
        <f t="shared" si="14"/>
        <v>x</v>
      </c>
      <c r="H222" s="159">
        <v>0.72299999999999998</v>
      </c>
      <c r="I222" s="160">
        <f t="shared" si="15"/>
        <v>2.2782867478775627E-5</v>
      </c>
      <c r="J222" s="159" t="s">
        <v>738</v>
      </c>
      <c r="K222" s="159">
        <v>0.72299999999999998</v>
      </c>
      <c r="L222" s="159"/>
      <c r="M222" s="136" t="s">
        <v>1113</v>
      </c>
    </row>
    <row r="223" spans="1:13" x14ac:dyDescent="0.3">
      <c r="A223" s="136" t="s">
        <v>918</v>
      </c>
      <c r="B223" s="159" t="s">
        <v>761</v>
      </c>
      <c r="C223" s="160" t="str">
        <f t="shared" si="12"/>
        <v>x</v>
      </c>
      <c r="D223" s="159" t="s">
        <v>761</v>
      </c>
      <c r="E223" s="160" t="str">
        <f t="shared" si="13"/>
        <v>x</v>
      </c>
      <c r="F223" s="159">
        <v>404.58300000000003</v>
      </c>
      <c r="G223" s="160">
        <f t="shared" si="14"/>
        <v>1.0897126536710811E-2</v>
      </c>
      <c r="H223" s="159">
        <v>69.778999999999996</v>
      </c>
      <c r="I223" s="160">
        <f t="shared" si="15"/>
        <v>2.1988460716479731E-3</v>
      </c>
      <c r="J223" s="159">
        <v>404.43600000000004</v>
      </c>
      <c r="K223" s="159">
        <v>69.503</v>
      </c>
      <c r="L223" s="159"/>
      <c r="M223" s="136" t="s">
        <v>1114</v>
      </c>
    </row>
    <row r="224" spans="1:13" x14ac:dyDescent="0.3">
      <c r="A224" s="136" t="s">
        <v>919</v>
      </c>
      <c r="B224" s="159">
        <v>7279.1729999999998</v>
      </c>
      <c r="C224" s="160">
        <f t="shared" si="12"/>
        <v>0.16410304785229143</v>
      </c>
      <c r="D224" s="159">
        <v>3643.9290000000001</v>
      </c>
      <c r="E224" s="160">
        <f t="shared" si="13"/>
        <v>9.0476143855073715E-2</v>
      </c>
      <c r="F224" s="159">
        <v>2840.54</v>
      </c>
      <c r="G224" s="160">
        <f t="shared" si="14"/>
        <v>7.650772230318259E-2</v>
      </c>
      <c r="H224" s="159">
        <v>4443.3190000000004</v>
      </c>
      <c r="I224" s="160">
        <f t="shared" si="15"/>
        <v>0.14001597225854198</v>
      </c>
      <c r="J224" s="159">
        <v>-4438.6329999999998</v>
      </c>
      <c r="K224" s="159">
        <v>799.39000000000033</v>
      </c>
      <c r="L224" s="159"/>
      <c r="M224" s="136" t="s">
        <v>1115</v>
      </c>
    </row>
    <row r="225" spans="1:13" x14ac:dyDescent="0.3">
      <c r="A225" s="136" t="s">
        <v>920</v>
      </c>
      <c r="B225" s="159" t="s">
        <v>761</v>
      </c>
      <c r="C225" s="160" t="str">
        <f t="shared" si="12"/>
        <v>x</v>
      </c>
      <c r="D225" s="159">
        <v>0.77800000000000002</v>
      </c>
      <c r="E225" s="160">
        <f t="shared" si="13"/>
        <v>1.9317182063439586E-5</v>
      </c>
      <c r="F225" s="159">
        <v>81.195999999999998</v>
      </c>
      <c r="G225" s="160">
        <f t="shared" si="14"/>
        <v>2.1869507277240295E-3</v>
      </c>
      <c r="H225" s="159">
        <v>294.71899999999999</v>
      </c>
      <c r="I225" s="160">
        <f t="shared" si="15"/>
        <v>9.287059364422234E-3</v>
      </c>
      <c r="J225" s="159">
        <v>80.915999999999997</v>
      </c>
      <c r="K225" s="159">
        <v>293.94099999999997</v>
      </c>
      <c r="L225" s="159"/>
      <c r="M225" s="136" t="s">
        <v>1116</v>
      </c>
    </row>
    <row r="226" spans="1:13" x14ac:dyDescent="0.3">
      <c r="A226" s="136" t="s">
        <v>921</v>
      </c>
      <c r="B226" s="159">
        <v>798.31899999999996</v>
      </c>
      <c r="C226" s="160">
        <f t="shared" si="12"/>
        <v>1.7997453977037423E-2</v>
      </c>
      <c r="D226" s="159">
        <v>530.73099999999999</v>
      </c>
      <c r="E226" s="160">
        <f t="shared" si="13"/>
        <v>1.3177670120451615E-2</v>
      </c>
      <c r="F226" s="159">
        <v>41.88</v>
      </c>
      <c r="G226" s="160">
        <f t="shared" si="14"/>
        <v>1.1280050307537607E-3</v>
      </c>
      <c r="H226" s="159" t="s">
        <v>761</v>
      </c>
      <c r="I226" s="160" t="str">
        <f t="shared" si="15"/>
        <v>x</v>
      </c>
      <c r="J226" s="159">
        <v>-756.43899999999996</v>
      </c>
      <c r="K226" s="159">
        <v>-530.69899999999996</v>
      </c>
      <c r="L226" s="159"/>
      <c r="M226" s="136" t="s">
        <v>1117</v>
      </c>
    </row>
    <row r="227" spans="1:13" x14ac:dyDescent="0.3">
      <c r="A227" s="136" t="s">
        <v>922</v>
      </c>
      <c r="B227" s="159" t="s">
        <v>738</v>
      </c>
      <c r="C227" s="160" t="str">
        <f t="shared" si="12"/>
        <v>x</v>
      </c>
      <c r="D227" s="159" t="s">
        <v>738</v>
      </c>
      <c r="E227" s="160" t="str">
        <f t="shared" si="13"/>
        <v>x</v>
      </c>
      <c r="F227" s="159" t="s">
        <v>761</v>
      </c>
      <c r="G227" s="160" t="str">
        <f t="shared" si="14"/>
        <v>x</v>
      </c>
      <c r="H227" s="159" t="s">
        <v>761</v>
      </c>
      <c r="I227" s="160" t="str">
        <f t="shared" si="15"/>
        <v>x</v>
      </c>
      <c r="J227" s="159" t="s">
        <v>761</v>
      </c>
      <c r="K227" s="159" t="s">
        <v>761</v>
      </c>
      <c r="L227" s="159"/>
      <c r="M227" s="136" t="s">
        <v>1118</v>
      </c>
    </row>
    <row r="228" spans="1:13" x14ac:dyDescent="0.3">
      <c r="A228" s="136" t="s">
        <v>923</v>
      </c>
      <c r="B228" s="159" t="s">
        <v>761</v>
      </c>
      <c r="C228" s="160" t="str">
        <f t="shared" si="12"/>
        <v>x</v>
      </c>
      <c r="D228" s="159" t="s">
        <v>738</v>
      </c>
      <c r="E228" s="160" t="str">
        <f t="shared" si="13"/>
        <v>x</v>
      </c>
      <c r="F228" s="159" t="s">
        <v>738</v>
      </c>
      <c r="G228" s="160" t="str">
        <f t="shared" si="14"/>
        <v>x</v>
      </c>
      <c r="H228" s="159" t="s">
        <v>738</v>
      </c>
      <c r="I228" s="160" t="str">
        <f t="shared" si="15"/>
        <v>x</v>
      </c>
      <c r="J228" s="159" t="s">
        <v>761</v>
      </c>
      <c r="K228" s="159" t="s">
        <v>738</v>
      </c>
      <c r="L228" s="159"/>
      <c r="M228" s="136" t="s">
        <v>1119</v>
      </c>
    </row>
    <row r="229" spans="1:13" x14ac:dyDescent="0.3">
      <c r="A229" s="136" t="s">
        <v>924</v>
      </c>
      <c r="B229" s="159" t="s">
        <v>738</v>
      </c>
      <c r="C229" s="160" t="str">
        <f t="shared" si="12"/>
        <v>x</v>
      </c>
      <c r="D229" s="159">
        <v>124.30500000000001</v>
      </c>
      <c r="E229" s="160">
        <f t="shared" si="13"/>
        <v>3.0864040056502026E-3</v>
      </c>
      <c r="F229" s="159" t="s">
        <v>738</v>
      </c>
      <c r="G229" s="160" t="str">
        <f t="shared" si="14"/>
        <v>x</v>
      </c>
      <c r="H229" s="159" t="s">
        <v>738</v>
      </c>
      <c r="I229" s="160" t="str">
        <f t="shared" si="15"/>
        <v>x</v>
      </c>
      <c r="J229" s="159" t="s">
        <v>738</v>
      </c>
      <c r="K229" s="159">
        <v>-124.30500000000001</v>
      </c>
      <c r="L229" s="159"/>
      <c r="M229" s="136" t="s">
        <v>1120</v>
      </c>
    </row>
    <row r="230" spans="1:13" x14ac:dyDescent="0.3">
      <c r="A230" s="136" t="s">
        <v>925</v>
      </c>
      <c r="B230" s="159" t="s">
        <v>738</v>
      </c>
      <c r="C230" s="160" t="str">
        <f t="shared" si="12"/>
        <v>x</v>
      </c>
      <c r="D230" s="159" t="s">
        <v>738</v>
      </c>
      <c r="E230" s="160" t="str">
        <f t="shared" si="13"/>
        <v>x</v>
      </c>
      <c r="F230" s="159" t="s">
        <v>738</v>
      </c>
      <c r="G230" s="160" t="str">
        <f t="shared" si="14"/>
        <v>x</v>
      </c>
      <c r="H230" s="159">
        <v>16.07</v>
      </c>
      <c r="I230" s="160">
        <f t="shared" si="15"/>
        <v>5.063909825503795E-4</v>
      </c>
      <c r="J230" s="159" t="s">
        <v>738</v>
      </c>
      <c r="K230" s="159">
        <v>16.07</v>
      </c>
      <c r="L230" s="159"/>
      <c r="M230" s="136" t="s">
        <v>1121</v>
      </c>
    </row>
    <row r="231" spans="1:13" x14ac:dyDescent="0.3">
      <c r="A231" s="136" t="s">
        <v>926</v>
      </c>
      <c r="B231" s="159">
        <v>2195.067</v>
      </c>
      <c r="C231" s="160">
        <f t="shared" si="12"/>
        <v>4.9486004102387154E-2</v>
      </c>
      <c r="D231" s="159">
        <v>63799.739000000001</v>
      </c>
      <c r="E231" s="160">
        <f t="shared" si="13"/>
        <v>1.5841017658906518</v>
      </c>
      <c r="F231" s="159">
        <v>205647.503</v>
      </c>
      <c r="G231" s="160">
        <f t="shared" si="14"/>
        <v>5.5389545832366061</v>
      </c>
      <c r="H231" s="159">
        <v>161474.90600000002</v>
      </c>
      <c r="I231" s="160">
        <f t="shared" si="15"/>
        <v>5.0883283327050517</v>
      </c>
      <c r="J231" s="159">
        <v>203452.43599999999</v>
      </c>
      <c r="K231" s="159">
        <v>97675.167000000016</v>
      </c>
      <c r="L231" s="159"/>
      <c r="M231" s="136" t="s">
        <v>1122</v>
      </c>
    </row>
    <row r="232" spans="1:13" x14ac:dyDescent="0.3">
      <c r="A232" s="136" t="s">
        <v>927</v>
      </c>
      <c r="B232" s="159" t="s">
        <v>738</v>
      </c>
      <c r="C232" s="160" t="str">
        <f t="shared" si="12"/>
        <v>x</v>
      </c>
      <c r="D232" s="159" t="s">
        <v>738</v>
      </c>
      <c r="E232" s="160" t="str">
        <f t="shared" si="13"/>
        <v>x</v>
      </c>
      <c r="F232" s="159">
        <v>196628.318</v>
      </c>
      <c r="G232" s="160">
        <f t="shared" si="14"/>
        <v>5.2960298923746469</v>
      </c>
      <c r="H232" s="159">
        <v>153651.565</v>
      </c>
      <c r="I232" s="160">
        <f t="shared" si="15"/>
        <v>4.8418025495179524</v>
      </c>
      <c r="J232" s="159">
        <v>196628.318</v>
      </c>
      <c r="K232" s="159">
        <v>153651.565</v>
      </c>
      <c r="L232" s="159"/>
      <c r="M232" s="136" t="s">
        <v>1123</v>
      </c>
    </row>
    <row r="233" spans="1:13" x14ac:dyDescent="0.3">
      <c r="A233" s="136" t="s">
        <v>928</v>
      </c>
      <c r="B233" s="159">
        <v>2195.067</v>
      </c>
      <c r="C233" s="160">
        <f t="shared" si="12"/>
        <v>4.9486004102387154E-2</v>
      </c>
      <c r="D233" s="159">
        <v>63799.739000000001</v>
      </c>
      <c r="E233" s="160">
        <f t="shared" si="13"/>
        <v>1.5841017658906518</v>
      </c>
      <c r="F233" s="159">
        <v>9019.1849999999995</v>
      </c>
      <c r="G233" s="160">
        <f t="shared" si="14"/>
        <v>0.24292469086195931</v>
      </c>
      <c r="H233" s="159">
        <v>7823.3410000000003</v>
      </c>
      <c r="I233" s="160">
        <f t="shared" si="15"/>
        <v>0.2465257831870982</v>
      </c>
      <c r="J233" s="159">
        <v>6824.1179999999995</v>
      </c>
      <c r="K233" s="159">
        <v>-55976.398000000001</v>
      </c>
      <c r="L233" s="159"/>
      <c r="M233" s="136" t="s">
        <v>1124</v>
      </c>
    </row>
  </sheetData>
  <mergeCells count="11">
    <mergeCell ref="A2:M2"/>
    <mergeCell ref="H5:I5"/>
    <mergeCell ref="J6:K6"/>
    <mergeCell ref="F4:I4"/>
    <mergeCell ref="J4:K4"/>
    <mergeCell ref="M4:M6"/>
    <mergeCell ref="A4:A6"/>
    <mergeCell ref="B4:E4"/>
    <mergeCell ref="B5:C5"/>
    <mergeCell ref="D5:E5"/>
    <mergeCell ref="F5:G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I195"/>
  <sheetViews>
    <sheetView showGridLines="0" topLeftCell="A2" workbookViewId="0">
      <selection activeCell="A2" sqref="A2:F2"/>
    </sheetView>
  </sheetViews>
  <sheetFormatPr defaultRowHeight="13.2" x14ac:dyDescent="0.25"/>
  <cols>
    <col min="1" max="1" width="5.6640625" customWidth="1"/>
    <col min="2" max="2" width="26.109375" customWidth="1"/>
    <col min="3" max="3" width="5.6640625" customWidth="1"/>
    <col min="4" max="4" width="26.109375" customWidth="1"/>
    <col min="5" max="5" width="5.6640625" customWidth="1"/>
    <col min="6" max="6" width="26.109375" customWidth="1"/>
  </cols>
  <sheetData>
    <row r="1" spans="1:9" ht="5.25" hidden="1" customHeight="1" x14ac:dyDescent="0.25"/>
    <row r="2" spans="1:9" ht="18" customHeight="1" thickBot="1" x14ac:dyDescent="0.3">
      <c r="A2" s="266" t="s">
        <v>1</v>
      </c>
      <c r="B2" s="267"/>
      <c r="C2" s="267"/>
      <c r="D2" s="267"/>
      <c r="E2" s="267"/>
      <c r="F2" s="268"/>
    </row>
    <row r="3" spans="1:9" ht="18" customHeight="1" thickBot="1" x14ac:dyDescent="0.3">
      <c r="A3" s="266" t="s">
        <v>2</v>
      </c>
      <c r="B3" s="268"/>
      <c r="C3" s="266" t="s">
        <v>2</v>
      </c>
      <c r="D3" s="268"/>
      <c r="E3" s="266" t="s">
        <v>2</v>
      </c>
      <c r="F3" s="268"/>
      <c r="H3" s="265" t="s">
        <v>189</v>
      </c>
      <c r="I3" s="265"/>
    </row>
    <row r="4" spans="1:9" ht="18" customHeight="1" thickBot="1" x14ac:dyDescent="0.3">
      <c r="A4" s="6" t="s">
        <v>3</v>
      </c>
      <c r="B4" s="6" t="s">
        <v>4</v>
      </c>
      <c r="C4" s="6" t="s">
        <v>3</v>
      </c>
      <c r="D4" s="6" t="s">
        <v>4</v>
      </c>
      <c r="E4" s="6" t="s">
        <v>3</v>
      </c>
      <c r="F4" s="6" t="s">
        <v>4</v>
      </c>
    </row>
    <row r="5" spans="1:9" ht="9.75" customHeight="1" x14ac:dyDescent="0.25">
      <c r="A5" s="1" t="s">
        <v>5</v>
      </c>
      <c r="B5" s="2" t="s">
        <v>6</v>
      </c>
      <c r="C5" s="1">
        <v>35</v>
      </c>
      <c r="D5" s="2" t="s">
        <v>312</v>
      </c>
      <c r="E5" s="1">
        <v>67</v>
      </c>
      <c r="F5" s="2" t="s">
        <v>7</v>
      </c>
    </row>
    <row r="6" spans="1:9" ht="9.75" customHeight="1" x14ac:dyDescent="0.25">
      <c r="A6" s="1" t="s">
        <v>8</v>
      </c>
      <c r="B6" s="3" t="s">
        <v>9</v>
      </c>
      <c r="C6" s="1"/>
      <c r="D6" s="2" t="s">
        <v>10</v>
      </c>
      <c r="E6" s="1"/>
      <c r="F6" s="2" t="s">
        <v>11</v>
      </c>
    </row>
    <row r="7" spans="1:9" ht="9.75" customHeight="1" x14ac:dyDescent="0.25">
      <c r="A7" s="1" t="s">
        <v>12</v>
      </c>
      <c r="B7" s="2" t="s">
        <v>13</v>
      </c>
      <c r="C7" s="1">
        <v>36</v>
      </c>
      <c r="D7" s="2" t="s">
        <v>14</v>
      </c>
      <c r="E7" s="1">
        <v>68</v>
      </c>
      <c r="F7" s="2" t="s">
        <v>15</v>
      </c>
    </row>
    <row r="8" spans="1:9" ht="9.75" customHeight="1" x14ac:dyDescent="0.25">
      <c r="A8" s="1" t="s">
        <v>16</v>
      </c>
      <c r="B8" s="3" t="s">
        <v>17</v>
      </c>
      <c r="C8" s="1"/>
      <c r="D8" s="2" t="s">
        <v>18</v>
      </c>
      <c r="E8" s="1"/>
      <c r="F8" s="2" t="s">
        <v>19</v>
      </c>
    </row>
    <row r="9" spans="1:9" ht="9.75" customHeight="1" x14ac:dyDescent="0.25">
      <c r="A9" s="1"/>
      <c r="B9" s="2" t="s">
        <v>20</v>
      </c>
      <c r="C9" s="1">
        <v>37</v>
      </c>
      <c r="D9" s="2" t="s">
        <v>21</v>
      </c>
      <c r="E9" s="1">
        <v>69</v>
      </c>
      <c r="F9" s="2" t="s">
        <v>22</v>
      </c>
    </row>
    <row r="10" spans="1:9" ht="9.75" customHeight="1" x14ac:dyDescent="0.25">
      <c r="A10" s="1" t="s">
        <v>23</v>
      </c>
      <c r="B10" s="3" t="s">
        <v>24</v>
      </c>
      <c r="C10" s="1"/>
      <c r="D10" s="2" t="s">
        <v>25</v>
      </c>
      <c r="E10" s="1">
        <v>70</v>
      </c>
      <c r="F10" s="2" t="s">
        <v>26</v>
      </c>
    </row>
    <row r="11" spans="1:9" ht="9.75" customHeight="1" x14ac:dyDescent="0.25">
      <c r="A11" s="1" t="s">
        <v>27</v>
      </c>
      <c r="B11" s="3" t="s">
        <v>28</v>
      </c>
      <c r="C11" s="1">
        <v>38</v>
      </c>
      <c r="D11" s="2" t="s">
        <v>29</v>
      </c>
      <c r="E11" s="1">
        <v>71</v>
      </c>
      <c r="F11" s="2" t="s">
        <v>30</v>
      </c>
    </row>
    <row r="12" spans="1:9" ht="9.75" customHeight="1" x14ac:dyDescent="0.25">
      <c r="A12" s="1"/>
      <c r="B12" s="3" t="s">
        <v>31</v>
      </c>
      <c r="C12" s="1">
        <v>39</v>
      </c>
      <c r="D12" s="2" t="s">
        <v>32</v>
      </c>
      <c r="E12" s="1"/>
      <c r="F12" s="2" t="s">
        <v>33</v>
      </c>
    </row>
    <row r="13" spans="1:9" ht="9.75" customHeight="1" x14ac:dyDescent="0.25">
      <c r="A13" s="1" t="s">
        <v>34</v>
      </c>
      <c r="B13" s="3" t="s">
        <v>35</v>
      </c>
      <c r="C13" s="1">
        <v>40</v>
      </c>
      <c r="D13" s="2" t="s">
        <v>36</v>
      </c>
      <c r="E13" s="1">
        <v>72</v>
      </c>
      <c r="F13" s="2" t="s">
        <v>37</v>
      </c>
    </row>
    <row r="14" spans="1:9" ht="9.75" customHeight="1" x14ac:dyDescent="0.25">
      <c r="A14" s="1"/>
      <c r="B14" s="3" t="s">
        <v>38</v>
      </c>
      <c r="C14" s="1">
        <v>41</v>
      </c>
      <c r="D14" s="2" t="s">
        <v>313</v>
      </c>
      <c r="E14" s="1">
        <v>73</v>
      </c>
      <c r="F14" s="2" t="s">
        <v>39</v>
      </c>
    </row>
    <row r="15" spans="1:9" ht="9.75" customHeight="1" x14ac:dyDescent="0.25">
      <c r="A15" s="1" t="s">
        <v>40</v>
      </c>
      <c r="B15" s="3" t="s">
        <v>41</v>
      </c>
      <c r="C15" s="1"/>
      <c r="D15" s="2" t="s">
        <v>42</v>
      </c>
      <c r="E15" s="1"/>
      <c r="F15" s="2" t="s">
        <v>43</v>
      </c>
    </row>
    <row r="16" spans="1:9" ht="9.75" customHeight="1" x14ac:dyDescent="0.25">
      <c r="A16" s="1"/>
      <c r="B16" s="3" t="s">
        <v>44</v>
      </c>
      <c r="C16" s="1">
        <v>42</v>
      </c>
      <c r="D16" s="2" t="s">
        <v>45</v>
      </c>
      <c r="E16" s="1">
        <v>74</v>
      </c>
      <c r="F16" s="2" t="s">
        <v>46</v>
      </c>
    </row>
    <row r="17" spans="1:6" ht="9.75" customHeight="1" x14ac:dyDescent="0.25">
      <c r="A17" s="1" t="s">
        <v>47</v>
      </c>
      <c r="B17" s="2" t="s">
        <v>48</v>
      </c>
      <c r="C17" s="1"/>
      <c r="D17" s="2" t="s">
        <v>49</v>
      </c>
      <c r="E17" s="1">
        <v>75</v>
      </c>
      <c r="F17" s="2" t="s">
        <v>50</v>
      </c>
    </row>
    <row r="18" spans="1:6" ht="9.75" customHeight="1" x14ac:dyDescent="0.25">
      <c r="A18" s="1">
        <v>10</v>
      </c>
      <c r="B18" s="2" t="s">
        <v>51</v>
      </c>
      <c r="C18" s="1">
        <v>43</v>
      </c>
      <c r="D18" s="2" t="s">
        <v>52</v>
      </c>
      <c r="E18" s="1">
        <v>76</v>
      </c>
      <c r="F18" s="2" t="s">
        <v>53</v>
      </c>
    </row>
    <row r="19" spans="1:6" ht="9.75" customHeight="1" x14ac:dyDescent="0.25">
      <c r="A19" s="1">
        <v>11</v>
      </c>
      <c r="B19" s="2" t="s">
        <v>54</v>
      </c>
      <c r="C19" s="1"/>
      <c r="D19" s="2" t="s">
        <v>55</v>
      </c>
      <c r="E19" s="1">
        <v>78</v>
      </c>
      <c r="F19" s="2" t="s">
        <v>56</v>
      </c>
    </row>
    <row r="20" spans="1:6" ht="9.75" customHeight="1" x14ac:dyDescent="0.25">
      <c r="A20" s="1"/>
      <c r="B20" s="2" t="s">
        <v>57</v>
      </c>
      <c r="C20" s="1">
        <v>44</v>
      </c>
      <c r="D20" s="2" t="s">
        <v>58</v>
      </c>
      <c r="E20" s="1">
        <v>79</v>
      </c>
      <c r="F20" s="2" t="s">
        <v>59</v>
      </c>
    </row>
    <row r="21" spans="1:6" ht="9.75" customHeight="1" x14ac:dyDescent="0.25">
      <c r="A21" s="1">
        <v>12</v>
      </c>
      <c r="B21" s="2" t="s">
        <v>60</v>
      </c>
      <c r="C21" s="1"/>
      <c r="D21" s="2" t="s">
        <v>61</v>
      </c>
      <c r="E21" s="1">
        <v>80</v>
      </c>
      <c r="F21" s="2" t="s">
        <v>62</v>
      </c>
    </row>
    <row r="22" spans="1:6" ht="9.75" customHeight="1" x14ac:dyDescent="0.25">
      <c r="A22" s="1"/>
      <c r="B22" s="2" t="s">
        <v>63</v>
      </c>
      <c r="C22" s="1">
        <v>45</v>
      </c>
      <c r="D22" s="2" t="s">
        <v>64</v>
      </c>
      <c r="E22" s="1">
        <v>81</v>
      </c>
      <c r="F22" s="2" t="s">
        <v>65</v>
      </c>
    </row>
    <row r="23" spans="1:6" ht="9.75" customHeight="1" x14ac:dyDescent="0.25">
      <c r="A23" s="1">
        <v>13</v>
      </c>
      <c r="B23" s="2" t="s">
        <v>66</v>
      </c>
      <c r="C23" s="1">
        <v>46</v>
      </c>
      <c r="D23" s="2" t="s">
        <v>67</v>
      </c>
      <c r="E23" s="1"/>
      <c r="F23" s="2" t="s">
        <v>68</v>
      </c>
    </row>
    <row r="24" spans="1:6" ht="9.75" customHeight="1" x14ac:dyDescent="0.25">
      <c r="A24" s="1"/>
      <c r="B24" s="2" t="s">
        <v>311</v>
      </c>
      <c r="C24" s="1">
        <v>47</v>
      </c>
      <c r="D24" s="2" t="s">
        <v>69</v>
      </c>
      <c r="E24" s="1">
        <v>82</v>
      </c>
      <c r="F24" s="2" t="s">
        <v>70</v>
      </c>
    </row>
    <row r="25" spans="1:6" ht="9.75" customHeight="1" x14ac:dyDescent="0.25">
      <c r="A25" s="1">
        <v>14</v>
      </c>
      <c r="B25" s="2" t="s">
        <v>71</v>
      </c>
      <c r="C25" s="1"/>
      <c r="D25" s="2" t="s">
        <v>72</v>
      </c>
      <c r="E25" s="1"/>
      <c r="F25" s="2" t="s">
        <v>73</v>
      </c>
    </row>
    <row r="26" spans="1:6" ht="9.75" customHeight="1" x14ac:dyDescent="0.25">
      <c r="A26" s="1"/>
      <c r="B26" s="2" t="s">
        <v>74</v>
      </c>
      <c r="C26" s="1">
        <v>48</v>
      </c>
      <c r="D26" s="2" t="s">
        <v>75</v>
      </c>
      <c r="E26" s="1">
        <v>83</v>
      </c>
      <c r="F26" s="2" t="s">
        <v>76</v>
      </c>
    </row>
    <row r="27" spans="1:6" ht="9.75" customHeight="1" x14ac:dyDescent="0.25">
      <c r="A27" s="1">
        <v>15</v>
      </c>
      <c r="B27" s="2" t="s">
        <v>77</v>
      </c>
      <c r="C27" s="1"/>
      <c r="D27" s="2" t="s">
        <v>78</v>
      </c>
      <c r="E27" s="1">
        <v>84</v>
      </c>
      <c r="F27" s="2" t="s">
        <v>315</v>
      </c>
    </row>
    <row r="28" spans="1:6" ht="9.75" customHeight="1" x14ac:dyDescent="0.25">
      <c r="A28" s="1"/>
      <c r="B28" s="2" t="s">
        <v>79</v>
      </c>
      <c r="C28" s="1">
        <v>49</v>
      </c>
      <c r="D28" s="2" t="s">
        <v>80</v>
      </c>
      <c r="E28" s="1"/>
      <c r="F28" s="2" t="s">
        <v>81</v>
      </c>
    </row>
    <row r="29" spans="1:6" ht="9.75" customHeight="1" x14ac:dyDescent="0.25">
      <c r="A29" s="1">
        <v>16</v>
      </c>
      <c r="B29" s="2" t="s">
        <v>82</v>
      </c>
      <c r="C29" s="1"/>
      <c r="D29" s="2" t="s">
        <v>83</v>
      </c>
      <c r="E29" s="1">
        <v>85</v>
      </c>
      <c r="F29" s="2" t="s">
        <v>84</v>
      </c>
    </row>
    <row r="30" spans="1:6" ht="9.75" customHeight="1" x14ac:dyDescent="0.25">
      <c r="A30" s="1"/>
      <c r="B30" s="2" t="s">
        <v>85</v>
      </c>
      <c r="C30" s="1">
        <v>50</v>
      </c>
      <c r="D30" s="2" t="s">
        <v>86</v>
      </c>
      <c r="E30" s="1"/>
      <c r="F30" s="2" t="s">
        <v>316</v>
      </c>
    </row>
    <row r="31" spans="1:6" ht="9.75" customHeight="1" x14ac:dyDescent="0.25">
      <c r="A31" s="1">
        <v>17</v>
      </c>
      <c r="B31" s="2" t="s">
        <v>87</v>
      </c>
      <c r="C31" s="1">
        <v>51</v>
      </c>
      <c r="D31" s="2" t="s">
        <v>88</v>
      </c>
      <c r="E31" s="1">
        <v>86</v>
      </c>
      <c r="F31" s="2" t="s">
        <v>89</v>
      </c>
    </row>
    <row r="32" spans="1:6" ht="9.75" customHeight="1" x14ac:dyDescent="0.25">
      <c r="A32" s="1">
        <v>18</v>
      </c>
      <c r="B32" s="2" t="s">
        <v>90</v>
      </c>
      <c r="C32" s="1"/>
      <c r="D32" s="2" t="s">
        <v>91</v>
      </c>
      <c r="E32" s="1"/>
      <c r="F32" s="2" t="s">
        <v>92</v>
      </c>
    </row>
    <row r="33" spans="1:6" ht="9.75" customHeight="1" x14ac:dyDescent="0.25">
      <c r="A33" s="1">
        <v>19</v>
      </c>
      <c r="B33" s="2" t="s">
        <v>93</v>
      </c>
      <c r="C33" s="1">
        <v>52</v>
      </c>
      <c r="D33" s="2" t="s">
        <v>94</v>
      </c>
      <c r="E33" s="1">
        <v>87</v>
      </c>
      <c r="F33" s="2" t="s">
        <v>317</v>
      </c>
    </row>
    <row r="34" spans="1:6" ht="9.75" customHeight="1" x14ac:dyDescent="0.25">
      <c r="A34" s="1"/>
      <c r="B34" s="2" t="s">
        <v>95</v>
      </c>
      <c r="C34" s="1">
        <v>53</v>
      </c>
      <c r="D34" s="2" t="s">
        <v>96</v>
      </c>
      <c r="E34" s="1"/>
      <c r="F34" s="2" t="s">
        <v>97</v>
      </c>
    </row>
    <row r="35" spans="1:6" ht="9.75" customHeight="1" x14ac:dyDescent="0.25">
      <c r="A35" s="1">
        <v>20</v>
      </c>
      <c r="B35" s="2" t="s">
        <v>98</v>
      </c>
      <c r="C35" s="1"/>
      <c r="D35" s="2" t="s">
        <v>99</v>
      </c>
      <c r="E35" s="1">
        <v>88</v>
      </c>
      <c r="F35" s="2" t="s">
        <v>100</v>
      </c>
    </row>
    <row r="36" spans="1:6" ht="9.75" customHeight="1" x14ac:dyDescent="0.25">
      <c r="A36" s="1"/>
      <c r="B36" s="2" t="s">
        <v>101</v>
      </c>
      <c r="C36" s="1">
        <v>54</v>
      </c>
      <c r="D36" s="2" t="s">
        <v>102</v>
      </c>
      <c r="E36" s="1"/>
      <c r="F36" s="2" t="s">
        <v>103</v>
      </c>
    </row>
    <row r="37" spans="1:6" ht="9.75" customHeight="1" x14ac:dyDescent="0.25">
      <c r="A37" s="1">
        <v>21</v>
      </c>
      <c r="B37" s="2" t="s">
        <v>104</v>
      </c>
      <c r="C37" s="1">
        <v>55</v>
      </c>
      <c r="D37" s="2" t="s">
        <v>105</v>
      </c>
      <c r="E37" s="1">
        <v>89</v>
      </c>
      <c r="F37" s="2" t="s">
        <v>106</v>
      </c>
    </row>
    <row r="38" spans="1:6" ht="9.75" customHeight="1" x14ac:dyDescent="0.25">
      <c r="A38" s="1">
        <v>22</v>
      </c>
      <c r="B38" s="2" t="s">
        <v>107</v>
      </c>
      <c r="C38" s="1"/>
      <c r="D38" s="2" t="s">
        <v>108</v>
      </c>
      <c r="E38" s="1">
        <v>90</v>
      </c>
      <c r="F38" s="2" t="s">
        <v>318</v>
      </c>
    </row>
    <row r="39" spans="1:6" ht="9.75" customHeight="1" x14ac:dyDescent="0.25">
      <c r="A39" s="1"/>
      <c r="B39" s="2" t="s">
        <v>109</v>
      </c>
      <c r="C39" s="1">
        <v>56</v>
      </c>
      <c r="D39" s="2" t="s">
        <v>110</v>
      </c>
      <c r="E39" s="1"/>
      <c r="F39" s="2" t="s">
        <v>111</v>
      </c>
    </row>
    <row r="40" spans="1:6" ht="9.75" customHeight="1" x14ac:dyDescent="0.25">
      <c r="A40" s="1">
        <v>23</v>
      </c>
      <c r="B40" s="2" t="s">
        <v>112</v>
      </c>
      <c r="C40" s="1"/>
      <c r="D40" s="2" t="s">
        <v>113</v>
      </c>
      <c r="E40" s="1">
        <v>91</v>
      </c>
      <c r="F40" s="2" t="s">
        <v>114</v>
      </c>
    </row>
    <row r="41" spans="1:6" ht="9.75" customHeight="1" x14ac:dyDescent="0.25">
      <c r="A41" s="1"/>
      <c r="B41" s="2" t="s">
        <v>115</v>
      </c>
      <c r="C41" s="1">
        <v>57</v>
      </c>
      <c r="D41" s="2" t="s">
        <v>116</v>
      </c>
      <c r="E41" s="1"/>
      <c r="F41" s="2" t="s">
        <v>117</v>
      </c>
    </row>
    <row r="42" spans="1:6" ht="9.75" customHeight="1" x14ac:dyDescent="0.25">
      <c r="A42" s="1">
        <v>24</v>
      </c>
      <c r="B42" s="2" t="s">
        <v>118</v>
      </c>
      <c r="C42" s="1"/>
      <c r="D42" s="2" t="s">
        <v>119</v>
      </c>
      <c r="E42" s="1">
        <v>92</v>
      </c>
      <c r="F42" s="2" t="s">
        <v>120</v>
      </c>
    </row>
    <row r="43" spans="1:6" ht="9.75" customHeight="1" x14ac:dyDescent="0.25">
      <c r="A43" s="1"/>
      <c r="B43" s="2" t="s">
        <v>314</v>
      </c>
      <c r="C43" s="1">
        <v>58</v>
      </c>
      <c r="D43" s="2" t="s">
        <v>121</v>
      </c>
      <c r="E43" s="1"/>
      <c r="F43" s="2" t="s">
        <v>122</v>
      </c>
    </row>
    <row r="44" spans="1:6" ht="9.75" customHeight="1" x14ac:dyDescent="0.25">
      <c r="A44" s="1">
        <v>25</v>
      </c>
      <c r="B44" s="2" t="s">
        <v>123</v>
      </c>
      <c r="C44" s="1"/>
      <c r="D44" s="2" t="s">
        <v>124</v>
      </c>
      <c r="E44" s="1">
        <v>93</v>
      </c>
      <c r="F44" s="2" t="s">
        <v>125</v>
      </c>
    </row>
    <row r="45" spans="1:6" ht="9.75" customHeight="1" x14ac:dyDescent="0.25">
      <c r="A45" s="1"/>
      <c r="B45" s="2" t="s">
        <v>126</v>
      </c>
      <c r="C45" s="1">
        <v>59</v>
      </c>
      <c r="D45" s="2" t="s">
        <v>127</v>
      </c>
      <c r="E45" s="1"/>
      <c r="F45" s="2" t="s">
        <v>128</v>
      </c>
    </row>
    <row r="46" spans="1:6" ht="9.75" customHeight="1" x14ac:dyDescent="0.25">
      <c r="A46" s="1">
        <v>26</v>
      </c>
      <c r="B46" s="2" t="s">
        <v>129</v>
      </c>
      <c r="C46" s="1"/>
      <c r="D46" s="2" t="s">
        <v>130</v>
      </c>
      <c r="E46" s="1">
        <v>94</v>
      </c>
      <c r="F46" s="2" t="s">
        <v>131</v>
      </c>
    </row>
    <row r="47" spans="1:6" ht="9.75" customHeight="1" x14ac:dyDescent="0.25">
      <c r="A47" s="1">
        <v>27</v>
      </c>
      <c r="B47" s="2" t="s">
        <v>132</v>
      </c>
      <c r="C47" s="1">
        <v>60</v>
      </c>
      <c r="D47" s="2" t="s">
        <v>133</v>
      </c>
      <c r="E47" s="1"/>
      <c r="F47" s="2" t="s">
        <v>134</v>
      </c>
    </row>
    <row r="48" spans="1:6" ht="9.75" customHeight="1" x14ac:dyDescent="0.25">
      <c r="A48" s="1"/>
      <c r="B48" s="2" t="s">
        <v>135</v>
      </c>
      <c r="C48" s="1">
        <v>61</v>
      </c>
      <c r="D48" s="2" t="s">
        <v>136</v>
      </c>
      <c r="E48" s="1">
        <v>95</v>
      </c>
      <c r="F48" s="2" t="s">
        <v>137</v>
      </c>
    </row>
    <row r="49" spans="1:6" ht="9.75" customHeight="1" x14ac:dyDescent="0.25">
      <c r="A49" s="1">
        <v>28</v>
      </c>
      <c r="B49" s="2" t="s">
        <v>138</v>
      </c>
      <c r="C49" s="1"/>
      <c r="D49" s="2" t="s">
        <v>139</v>
      </c>
      <c r="E49" s="1"/>
      <c r="F49" s="2" t="s">
        <v>140</v>
      </c>
    </row>
    <row r="50" spans="1:6" ht="9.75" customHeight="1" x14ac:dyDescent="0.25">
      <c r="A50" s="1">
        <v>29</v>
      </c>
      <c r="B50" s="2" t="s">
        <v>141</v>
      </c>
      <c r="C50" s="1">
        <v>62</v>
      </c>
      <c r="D50" s="2" t="s">
        <v>142</v>
      </c>
      <c r="E50" s="1">
        <v>96</v>
      </c>
      <c r="F50" s="2" t="s">
        <v>143</v>
      </c>
    </row>
    <row r="51" spans="1:6" ht="9.75" customHeight="1" x14ac:dyDescent="0.25">
      <c r="A51" s="1">
        <v>30</v>
      </c>
      <c r="B51" s="2" t="s">
        <v>144</v>
      </c>
      <c r="C51" s="1"/>
      <c r="D51" s="2" t="s">
        <v>319</v>
      </c>
      <c r="E51" s="1">
        <v>97</v>
      </c>
      <c r="F51" s="2" t="s">
        <v>321</v>
      </c>
    </row>
    <row r="52" spans="1:6" ht="9.75" customHeight="1" x14ac:dyDescent="0.25">
      <c r="A52" s="1">
        <v>31</v>
      </c>
      <c r="B52" s="2" t="s">
        <v>145</v>
      </c>
      <c r="C52" s="1">
        <v>63</v>
      </c>
      <c r="D52" s="2" t="s">
        <v>146</v>
      </c>
      <c r="E52" s="1"/>
      <c r="F52" s="2" t="s">
        <v>147</v>
      </c>
    </row>
    <row r="53" spans="1:6" ht="9.75" customHeight="1" x14ac:dyDescent="0.25">
      <c r="A53" s="1">
        <v>32</v>
      </c>
      <c r="B53" s="2" t="s">
        <v>320</v>
      </c>
      <c r="C53" s="1"/>
      <c r="D53" s="2" t="s">
        <v>148</v>
      </c>
      <c r="E53" s="1">
        <v>98</v>
      </c>
      <c r="F53" s="2" t="s">
        <v>149</v>
      </c>
    </row>
    <row r="54" spans="1:6" ht="9.75" customHeight="1" x14ac:dyDescent="0.25">
      <c r="A54" s="1"/>
      <c r="B54" s="2" t="s">
        <v>150</v>
      </c>
      <c r="C54" s="1">
        <v>64</v>
      </c>
      <c r="D54" s="2" t="s">
        <v>151</v>
      </c>
      <c r="E54" s="1"/>
      <c r="F54" s="2" t="s">
        <v>152</v>
      </c>
    </row>
    <row r="55" spans="1:6" ht="9.75" customHeight="1" x14ac:dyDescent="0.25">
      <c r="A55" s="1">
        <v>33</v>
      </c>
      <c r="B55" s="2" t="s">
        <v>153</v>
      </c>
      <c r="C55" s="1">
        <v>65</v>
      </c>
      <c r="D55" s="2" t="s">
        <v>154</v>
      </c>
      <c r="E55" s="1">
        <v>99</v>
      </c>
      <c r="F55" s="2" t="s">
        <v>155</v>
      </c>
    </row>
    <row r="56" spans="1:6" ht="9.75" customHeight="1" x14ac:dyDescent="0.25">
      <c r="A56" s="1"/>
      <c r="B56" s="2" t="s">
        <v>156</v>
      </c>
      <c r="C56" s="1"/>
      <c r="D56" s="2" t="s">
        <v>157</v>
      </c>
      <c r="E56" s="4"/>
      <c r="F56" s="4"/>
    </row>
    <row r="57" spans="1:6" ht="9.75" customHeight="1" x14ac:dyDescent="0.25">
      <c r="A57" s="1">
        <v>34</v>
      </c>
      <c r="B57" s="2" t="s">
        <v>158</v>
      </c>
      <c r="C57" s="1">
        <v>66</v>
      </c>
      <c r="D57" s="2" t="s">
        <v>159</v>
      </c>
      <c r="E57" s="4"/>
      <c r="F57" s="4"/>
    </row>
    <row r="58" spans="1:6" ht="9.75" customHeight="1" x14ac:dyDescent="0.25">
      <c r="A58" s="1"/>
      <c r="B58" s="2" t="s">
        <v>160</v>
      </c>
      <c r="C58" s="1"/>
      <c r="D58" s="2" t="s">
        <v>161</v>
      </c>
      <c r="E58" s="4"/>
      <c r="F58" s="4"/>
    </row>
    <row r="59" spans="1:6" x14ac:dyDescent="0.25">
      <c r="A59" s="1"/>
      <c r="B59" s="2"/>
      <c r="C59" s="1"/>
      <c r="D59" s="2"/>
      <c r="E59" s="4"/>
      <c r="F59" s="4"/>
    </row>
    <row r="60" spans="1:6" x14ac:dyDescent="0.25">
      <c r="A60" s="1"/>
      <c r="B60" s="2"/>
      <c r="C60" s="1"/>
      <c r="D60" s="2"/>
      <c r="E60" s="4"/>
      <c r="F60" s="4"/>
    </row>
    <row r="61" spans="1:6" x14ac:dyDescent="0.25">
      <c r="A61" s="1"/>
      <c r="B61" s="2"/>
      <c r="C61" s="1"/>
      <c r="D61" s="2"/>
      <c r="E61" s="4"/>
      <c r="F61" s="4"/>
    </row>
    <row r="62" spans="1:6" x14ac:dyDescent="0.25">
      <c r="A62" s="1"/>
      <c r="B62" s="2"/>
      <c r="C62" s="1"/>
      <c r="D62" s="2"/>
      <c r="E62" s="4"/>
      <c r="F62" s="4"/>
    </row>
    <row r="63" spans="1:6" x14ac:dyDescent="0.25">
      <c r="A63" s="1"/>
      <c r="B63" s="2"/>
      <c r="C63" s="1"/>
      <c r="D63" s="2"/>
      <c r="E63" s="4"/>
      <c r="F63" s="4"/>
    </row>
    <row r="64" spans="1:6" x14ac:dyDescent="0.25">
      <c r="A64" s="1"/>
      <c r="B64" s="2"/>
      <c r="C64" s="1"/>
      <c r="D64" s="2"/>
      <c r="E64" s="4"/>
      <c r="F64" s="4"/>
    </row>
    <row r="65" spans="1:6" x14ac:dyDescent="0.25">
      <c r="A65" s="1"/>
      <c r="B65" s="2"/>
      <c r="C65" s="1"/>
      <c r="D65" s="2"/>
      <c r="E65" s="4"/>
      <c r="F65" s="4"/>
    </row>
    <row r="66" spans="1:6" x14ac:dyDescent="0.25">
      <c r="A66" s="1"/>
      <c r="B66" s="2"/>
      <c r="C66" s="1"/>
      <c r="D66" s="2"/>
      <c r="E66" s="4"/>
      <c r="F66" s="4"/>
    </row>
    <row r="67" spans="1:6" x14ac:dyDescent="0.25">
      <c r="A67" s="1"/>
      <c r="B67" s="2"/>
      <c r="C67" s="1"/>
      <c r="D67" s="2"/>
      <c r="E67" s="4"/>
      <c r="F67" s="4"/>
    </row>
    <row r="68" spans="1:6" x14ac:dyDescent="0.25">
      <c r="A68" s="1"/>
      <c r="B68" s="2"/>
      <c r="C68" s="1"/>
      <c r="D68" s="2"/>
      <c r="E68" s="4"/>
      <c r="F68" s="4"/>
    </row>
    <row r="69" spans="1:6" x14ac:dyDescent="0.25">
      <c r="A69" s="1"/>
      <c r="B69" s="2"/>
      <c r="C69" s="1"/>
      <c r="D69" s="2"/>
      <c r="E69" s="4"/>
      <c r="F69" s="4"/>
    </row>
    <row r="70" spans="1:6" x14ac:dyDescent="0.25">
      <c r="A70" s="1"/>
      <c r="B70" s="2"/>
      <c r="C70" s="1"/>
      <c r="D70" s="2"/>
      <c r="E70" s="4"/>
      <c r="F70" s="4"/>
    </row>
    <row r="71" spans="1:6" x14ac:dyDescent="0.25">
      <c r="A71" s="1"/>
      <c r="B71" s="2"/>
      <c r="C71" s="1"/>
      <c r="D71" s="2"/>
      <c r="E71" s="4"/>
      <c r="F71" s="4"/>
    </row>
    <row r="72" spans="1:6" x14ac:dyDescent="0.25">
      <c r="A72" s="1"/>
      <c r="B72" s="2"/>
      <c r="C72" s="1"/>
      <c r="D72" s="2"/>
      <c r="E72" s="4"/>
      <c r="F72" s="4"/>
    </row>
    <row r="73" spans="1:6" x14ac:dyDescent="0.25">
      <c r="A73" s="1"/>
      <c r="B73" s="2"/>
      <c r="C73" s="1"/>
      <c r="D73" s="2"/>
      <c r="E73" s="4"/>
      <c r="F73" s="4"/>
    </row>
    <row r="74" spans="1:6" x14ac:dyDescent="0.25">
      <c r="A74" s="1"/>
      <c r="B74" s="2"/>
      <c r="C74" s="1"/>
      <c r="D74" s="2"/>
      <c r="E74" s="4"/>
      <c r="F74" s="4"/>
    </row>
    <row r="75" spans="1:6" x14ac:dyDescent="0.25">
      <c r="A75" s="1"/>
      <c r="B75" s="2"/>
      <c r="C75" s="1"/>
      <c r="D75" s="2"/>
      <c r="E75" s="4"/>
      <c r="F75" s="4"/>
    </row>
    <row r="76" spans="1:6" x14ac:dyDescent="0.25">
      <c r="A76" s="1"/>
      <c r="B76" s="2"/>
      <c r="C76" s="1"/>
      <c r="D76" s="2"/>
      <c r="E76" s="4"/>
      <c r="F76" s="4"/>
    </row>
    <row r="77" spans="1:6" x14ac:dyDescent="0.25">
      <c r="A77" s="1"/>
      <c r="B77" s="2"/>
      <c r="C77" s="1"/>
      <c r="D77" s="2"/>
      <c r="E77" s="4"/>
      <c r="F77" s="4"/>
    </row>
    <row r="78" spans="1:6" x14ac:dyDescent="0.25">
      <c r="A78" s="1"/>
      <c r="B78" s="2"/>
      <c r="C78" s="1"/>
      <c r="D78" s="2"/>
      <c r="E78" s="4"/>
      <c r="F78" s="4"/>
    </row>
    <row r="79" spans="1:6" x14ac:dyDescent="0.25">
      <c r="A79" s="1"/>
      <c r="B79" s="2"/>
      <c r="C79" s="1"/>
      <c r="D79" s="2"/>
      <c r="E79" s="4"/>
      <c r="F79" s="4"/>
    </row>
    <row r="80" spans="1:6" x14ac:dyDescent="0.25">
      <c r="A80" s="1"/>
      <c r="B80" s="2"/>
      <c r="C80" s="1"/>
      <c r="D80" s="2"/>
      <c r="E80" s="4"/>
      <c r="F80" s="4"/>
    </row>
    <row r="81" spans="1:6" x14ac:dyDescent="0.25">
      <c r="A81" s="1"/>
      <c r="B81" s="2"/>
      <c r="C81" s="1"/>
      <c r="D81" s="2"/>
      <c r="E81" s="4"/>
      <c r="F81" s="4"/>
    </row>
    <row r="82" spans="1:6" x14ac:dyDescent="0.25">
      <c r="A82" s="1"/>
      <c r="B82" s="2"/>
      <c r="C82" s="1"/>
      <c r="D82" s="2"/>
      <c r="E82" s="4"/>
      <c r="F82" s="4"/>
    </row>
    <row r="83" spans="1:6" x14ac:dyDescent="0.25">
      <c r="A83" s="1"/>
      <c r="B83" s="2"/>
      <c r="C83" s="1"/>
      <c r="D83" s="2"/>
      <c r="E83" s="4"/>
      <c r="F83" s="4"/>
    </row>
    <row r="84" spans="1:6" x14ac:dyDescent="0.25">
      <c r="A84" s="1"/>
      <c r="B84" s="2"/>
      <c r="C84" s="1"/>
      <c r="D84" s="2"/>
      <c r="E84" s="4"/>
      <c r="F84" s="4"/>
    </row>
    <row r="85" spans="1:6" x14ac:dyDescent="0.25">
      <c r="A85" s="1"/>
      <c r="B85" s="2"/>
      <c r="C85" s="1"/>
      <c r="D85" s="2"/>
      <c r="E85" s="4"/>
      <c r="F85" s="4"/>
    </row>
    <row r="86" spans="1:6" x14ac:dyDescent="0.25">
      <c r="A86" s="1"/>
      <c r="B86" s="2"/>
      <c r="C86" s="1"/>
      <c r="D86" s="2"/>
      <c r="E86" s="4"/>
      <c r="F86" s="4"/>
    </row>
    <row r="87" spans="1:6" x14ac:dyDescent="0.25">
      <c r="A87" s="1"/>
      <c r="B87" s="2"/>
      <c r="C87" s="1"/>
      <c r="D87" s="2"/>
    </row>
    <row r="88" spans="1:6" x14ac:dyDescent="0.25">
      <c r="A88" s="1"/>
      <c r="B88" s="2"/>
      <c r="C88" s="1"/>
      <c r="D88" s="2"/>
    </row>
    <row r="89" spans="1:6" x14ac:dyDescent="0.25">
      <c r="A89" s="1"/>
      <c r="B89" s="2"/>
      <c r="C89" s="1"/>
      <c r="D89" s="2"/>
    </row>
    <row r="90" spans="1:6" x14ac:dyDescent="0.25">
      <c r="A90" s="1"/>
      <c r="B90" s="2"/>
      <c r="C90" s="1"/>
      <c r="D90" s="2"/>
    </row>
    <row r="91" spans="1:6" x14ac:dyDescent="0.25">
      <c r="A91" s="1"/>
      <c r="B91" s="2"/>
      <c r="C91" s="1"/>
      <c r="D91" s="2"/>
    </row>
    <row r="92" spans="1:6" x14ac:dyDescent="0.25">
      <c r="A92" s="1"/>
      <c r="B92" s="2"/>
      <c r="C92" s="1"/>
      <c r="D92" s="2"/>
    </row>
    <row r="93" spans="1:6" x14ac:dyDescent="0.25">
      <c r="A93" s="1"/>
      <c r="B93" s="2"/>
      <c r="C93" s="1"/>
      <c r="D93" s="2"/>
    </row>
    <row r="94" spans="1:6" x14ac:dyDescent="0.25">
      <c r="A94" s="1"/>
      <c r="B94" s="2"/>
      <c r="C94" s="1"/>
      <c r="D94" s="2"/>
    </row>
    <row r="95" spans="1:6" x14ac:dyDescent="0.25">
      <c r="A95" s="1"/>
      <c r="B95" s="2"/>
      <c r="C95" s="1"/>
      <c r="D95" s="2"/>
    </row>
    <row r="96" spans="1:6" x14ac:dyDescent="0.25">
      <c r="A96" s="1"/>
      <c r="B96" s="2"/>
      <c r="C96" s="1"/>
      <c r="D96" s="2"/>
    </row>
    <row r="97" spans="1:4" x14ac:dyDescent="0.25">
      <c r="A97" s="1"/>
      <c r="B97" s="2"/>
      <c r="C97" s="1"/>
      <c r="D97" s="2"/>
    </row>
    <row r="98" spans="1:4" x14ac:dyDescent="0.25">
      <c r="A98" s="1"/>
      <c r="B98" s="2"/>
      <c r="C98" s="1"/>
      <c r="D98" s="2"/>
    </row>
    <row r="99" spans="1:4" x14ac:dyDescent="0.25">
      <c r="A99" s="1"/>
      <c r="B99" s="2"/>
      <c r="C99" s="1"/>
      <c r="D99" s="2"/>
    </row>
    <row r="100" spans="1:4" x14ac:dyDescent="0.25">
      <c r="A100" s="1"/>
      <c r="B100" s="2"/>
      <c r="C100" s="1"/>
      <c r="D100" s="2"/>
    </row>
    <row r="101" spans="1:4" x14ac:dyDescent="0.25">
      <c r="A101" s="1"/>
      <c r="B101" s="2"/>
      <c r="C101" s="1"/>
      <c r="D101" s="2"/>
    </row>
    <row r="102" spans="1:4" x14ac:dyDescent="0.25">
      <c r="A102" s="1"/>
      <c r="B102" s="2"/>
      <c r="C102" s="1"/>
      <c r="D102" s="2"/>
    </row>
    <row r="103" spans="1:4" x14ac:dyDescent="0.25">
      <c r="A103" s="1"/>
      <c r="B103" s="2"/>
      <c r="C103" s="1"/>
      <c r="D103" s="2"/>
    </row>
    <row r="104" spans="1:4" x14ac:dyDescent="0.25">
      <c r="A104" s="1"/>
      <c r="B104" s="2"/>
      <c r="C104" s="1"/>
      <c r="D104" s="2"/>
    </row>
    <row r="105" spans="1:4" x14ac:dyDescent="0.25">
      <c r="A105" s="1"/>
      <c r="B105" s="2"/>
      <c r="C105" s="1"/>
      <c r="D105" s="2"/>
    </row>
    <row r="106" spans="1:4" x14ac:dyDescent="0.25">
      <c r="A106" s="1"/>
      <c r="B106" s="2"/>
      <c r="C106" s="1"/>
      <c r="D106" s="2"/>
    </row>
    <row r="107" spans="1:4" x14ac:dyDescent="0.25">
      <c r="A107" s="1"/>
      <c r="B107" s="2"/>
      <c r="C107" s="1"/>
      <c r="D107" s="2"/>
    </row>
    <row r="108" spans="1:4" x14ac:dyDescent="0.25">
      <c r="A108" s="1"/>
      <c r="B108" s="2"/>
      <c r="C108" s="1"/>
      <c r="D108" s="2"/>
    </row>
    <row r="109" spans="1:4" x14ac:dyDescent="0.25">
      <c r="A109" s="1"/>
      <c r="B109" s="2"/>
      <c r="C109" s="1"/>
      <c r="D109" s="2"/>
    </row>
    <row r="110" spans="1:4" x14ac:dyDescent="0.25">
      <c r="A110" s="1"/>
      <c r="B110" s="2"/>
      <c r="C110" s="1"/>
      <c r="D110" s="2"/>
    </row>
    <row r="111" spans="1:4" x14ac:dyDescent="0.25">
      <c r="A111" s="1"/>
      <c r="B111" s="2"/>
      <c r="C111" s="4"/>
      <c r="D111" s="4"/>
    </row>
    <row r="112" spans="1:4" x14ac:dyDescent="0.25">
      <c r="A112" s="1"/>
      <c r="B112" s="2"/>
      <c r="C112" s="4"/>
      <c r="D112" s="4"/>
    </row>
    <row r="113" spans="1:4" x14ac:dyDescent="0.25">
      <c r="A113" s="1"/>
      <c r="B113" s="2"/>
      <c r="C113" s="4"/>
      <c r="D113" s="4"/>
    </row>
    <row r="114" spans="1:4" x14ac:dyDescent="0.25">
      <c r="A114" s="1"/>
      <c r="B114" s="2"/>
      <c r="C114" s="4"/>
      <c r="D114" s="4"/>
    </row>
    <row r="115" spans="1:4" x14ac:dyDescent="0.25">
      <c r="A115" s="1"/>
      <c r="B115" s="2"/>
      <c r="C115" s="4"/>
      <c r="D115" s="4"/>
    </row>
    <row r="116" spans="1:4" x14ac:dyDescent="0.25">
      <c r="A116" s="1"/>
      <c r="B116" s="2"/>
      <c r="C116" s="4"/>
      <c r="D116" s="4"/>
    </row>
    <row r="117" spans="1:4" x14ac:dyDescent="0.25">
      <c r="A117" s="1"/>
      <c r="B117" s="2"/>
      <c r="C117" s="4"/>
      <c r="D117" s="4"/>
    </row>
    <row r="118" spans="1:4" x14ac:dyDescent="0.25">
      <c r="A118" s="1"/>
      <c r="B118" s="2"/>
      <c r="C118" s="4"/>
      <c r="D118" s="4"/>
    </row>
    <row r="119" spans="1:4" x14ac:dyDescent="0.25">
      <c r="A119" s="1"/>
      <c r="B119" s="2"/>
      <c r="C119" s="4"/>
      <c r="D119" s="4"/>
    </row>
    <row r="120" spans="1:4" x14ac:dyDescent="0.25">
      <c r="A120" s="1"/>
      <c r="B120" s="2"/>
      <c r="C120" s="4"/>
      <c r="D120" s="4"/>
    </row>
    <row r="121" spans="1:4" x14ac:dyDescent="0.25">
      <c r="A121" s="1"/>
      <c r="B121" s="2"/>
      <c r="C121" s="4"/>
      <c r="D121" s="4"/>
    </row>
    <row r="122" spans="1:4" x14ac:dyDescent="0.25">
      <c r="A122" s="1"/>
      <c r="B122" s="2"/>
      <c r="C122" s="4"/>
      <c r="D122" s="4"/>
    </row>
    <row r="123" spans="1:4" x14ac:dyDescent="0.25">
      <c r="A123" s="1"/>
      <c r="B123" s="2"/>
      <c r="C123" s="4"/>
      <c r="D123" s="4"/>
    </row>
    <row r="124" spans="1:4" x14ac:dyDescent="0.25">
      <c r="A124" s="1"/>
      <c r="B124" s="2"/>
      <c r="C124" s="4"/>
      <c r="D124" s="4"/>
    </row>
    <row r="125" spans="1:4" x14ac:dyDescent="0.25">
      <c r="A125" s="1"/>
      <c r="B125" s="2"/>
      <c r="C125" s="4"/>
      <c r="D125" s="4"/>
    </row>
    <row r="126" spans="1:4" x14ac:dyDescent="0.25">
      <c r="A126" s="1"/>
      <c r="B126" s="2"/>
      <c r="C126" s="4"/>
      <c r="D126" s="4"/>
    </row>
    <row r="127" spans="1:4" x14ac:dyDescent="0.25">
      <c r="A127" s="1"/>
      <c r="B127" s="2"/>
      <c r="C127" s="4"/>
      <c r="D127" s="4"/>
    </row>
    <row r="128" spans="1:4" x14ac:dyDescent="0.25">
      <c r="A128" s="1"/>
      <c r="B128" s="2"/>
      <c r="C128" s="4"/>
      <c r="D128" s="4"/>
    </row>
    <row r="129" spans="1:4" x14ac:dyDescent="0.25">
      <c r="A129" s="1"/>
      <c r="B129" s="2"/>
      <c r="C129" s="4"/>
      <c r="D129" s="4"/>
    </row>
    <row r="130" spans="1:4" x14ac:dyDescent="0.25">
      <c r="A130" s="1"/>
      <c r="B130" s="2"/>
      <c r="C130" s="4"/>
      <c r="D130" s="4"/>
    </row>
    <row r="131" spans="1:4" x14ac:dyDescent="0.25">
      <c r="A131" s="1"/>
      <c r="B131" s="2"/>
      <c r="C131" s="4"/>
      <c r="D131" s="4"/>
    </row>
    <row r="132" spans="1:4" x14ac:dyDescent="0.25">
      <c r="A132" s="1"/>
      <c r="B132" s="2"/>
      <c r="C132" s="4"/>
      <c r="D132" s="4"/>
    </row>
    <row r="133" spans="1:4" x14ac:dyDescent="0.25">
      <c r="A133" s="1"/>
      <c r="B133" s="2"/>
      <c r="C133" s="4"/>
      <c r="D133" s="4"/>
    </row>
    <row r="134" spans="1:4" x14ac:dyDescent="0.25">
      <c r="A134" s="1"/>
      <c r="B134" s="2"/>
      <c r="C134" s="4"/>
      <c r="D134" s="4"/>
    </row>
    <row r="135" spans="1:4" x14ac:dyDescent="0.25">
      <c r="A135" s="1"/>
      <c r="B135" s="2"/>
      <c r="C135" s="4"/>
      <c r="D135" s="4"/>
    </row>
    <row r="136" spans="1:4" x14ac:dyDescent="0.25">
      <c r="A136" s="1"/>
      <c r="B136" s="2"/>
      <c r="C136" s="4"/>
      <c r="D136" s="4"/>
    </row>
    <row r="137" spans="1:4" x14ac:dyDescent="0.25">
      <c r="A137" s="1"/>
      <c r="B137" s="2"/>
      <c r="C137" s="4"/>
      <c r="D137" s="4"/>
    </row>
    <row r="138" spans="1:4" x14ac:dyDescent="0.25">
      <c r="A138" s="1"/>
      <c r="B138" s="2"/>
      <c r="C138" s="4"/>
      <c r="D138" s="4"/>
    </row>
    <row r="139" spans="1:4" x14ac:dyDescent="0.25">
      <c r="A139" s="1"/>
      <c r="B139" s="2"/>
      <c r="C139" s="4"/>
      <c r="D139" s="4"/>
    </row>
    <row r="140" spans="1:4" x14ac:dyDescent="0.25">
      <c r="A140" s="1"/>
      <c r="B140" s="2"/>
      <c r="C140" s="4"/>
      <c r="D140" s="4"/>
    </row>
    <row r="141" spans="1:4" x14ac:dyDescent="0.25">
      <c r="A141" s="1"/>
      <c r="B141" s="2"/>
      <c r="C141" s="4"/>
      <c r="D141" s="4"/>
    </row>
    <row r="142" spans="1:4" x14ac:dyDescent="0.25">
      <c r="A142" s="1"/>
      <c r="B142" s="2"/>
    </row>
    <row r="143" spans="1:4" x14ac:dyDescent="0.25">
      <c r="A143" s="1"/>
      <c r="B143" s="2"/>
    </row>
    <row r="144" spans="1:4" x14ac:dyDescent="0.25">
      <c r="A144" s="1"/>
      <c r="B144" s="2"/>
    </row>
    <row r="145" spans="1:2" x14ac:dyDescent="0.25">
      <c r="A145" s="1"/>
      <c r="B145" s="2"/>
    </row>
    <row r="146" spans="1:2" x14ac:dyDescent="0.25">
      <c r="A146" s="1"/>
      <c r="B146" s="2"/>
    </row>
    <row r="147" spans="1:2" x14ac:dyDescent="0.25">
      <c r="A147" s="1"/>
      <c r="B147" s="2"/>
    </row>
    <row r="148" spans="1:2" x14ac:dyDescent="0.25">
      <c r="A148" s="1"/>
      <c r="B148" s="2"/>
    </row>
    <row r="149" spans="1:2" x14ac:dyDescent="0.25">
      <c r="A149" s="1"/>
      <c r="B149" s="2"/>
    </row>
    <row r="150" spans="1:2" x14ac:dyDescent="0.25">
      <c r="A150" s="1"/>
      <c r="B150" s="2"/>
    </row>
    <row r="151" spans="1:2" x14ac:dyDescent="0.25">
      <c r="A151" s="1"/>
      <c r="B151" s="2"/>
    </row>
    <row r="152" spans="1:2" x14ac:dyDescent="0.25">
      <c r="A152" s="1"/>
      <c r="B152" s="2"/>
    </row>
    <row r="153" spans="1:2" x14ac:dyDescent="0.25">
      <c r="A153" s="1"/>
      <c r="B153" s="2"/>
    </row>
    <row r="154" spans="1:2" x14ac:dyDescent="0.25">
      <c r="A154" s="1"/>
      <c r="B154" s="2"/>
    </row>
    <row r="155" spans="1:2" x14ac:dyDescent="0.25">
      <c r="A155" s="1"/>
      <c r="B155" s="2"/>
    </row>
    <row r="156" spans="1:2" x14ac:dyDescent="0.25">
      <c r="A156" s="1"/>
      <c r="B156" s="2"/>
    </row>
    <row r="157" spans="1:2" x14ac:dyDescent="0.25">
      <c r="A157" s="1"/>
      <c r="B157" s="2"/>
    </row>
    <row r="158" spans="1:2" x14ac:dyDescent="0.25">
      <c r="A158" s="1"/>
      <c r="B158" s="2"/>
    </row>
    <row r="159" spans="1:2" x14ac:dyDescent="0.25">
      <c r="A159" s="1"/>
      <c r="B159" s="2"/>
    </row>
    <row r="160" spans="1:2" x14ac:dyDescent="0.25">
      <c r="A160" s="1"/>
      <c r="B160" s="2"/>
    </row>
    <row r="161" spans="1:2" x14ac:dyDescent="0.25">
      <c r="A161" s="1"/>
      <c r="B161" s="2"/>
    </row>
    <row r="162" spans="1:2" x14ac:dyDescent="0.25">
      <c r="A162" s="1"/>
      <c r="B162" s="2"/>
    </row>
    <row r="163" spans="1:2" x14ac:dyDescent="0.25">
      <c r="A163" s="1"/>
      <c r="B163" s="2"/>
    </row>
    <row r="164" spans="1:2" x14ac:dyDescent="0.25">
      <c r="A164" s="1"/>
      <c r="B164" s="2"/>
    </row>
    <row r="165" spans="1:2" x14ac:dyDescent="0.25">
      <c r="A165" s="4"/>
      <c r="B165" s="4"/>
    </row>
    <row r="166" spans="1:2" x14ac:dyDescent="0.25">
      <c r="A166" s="4"/>
      <c r="B166" s="4"/>
    </row>
    <row r="167" spans="1:2" x14ac:dyDescent="0.25">
      <c r="A167" s="4"/>
      <c r="B167" s="4"/>
    </row>
    <row r="168" spans="1:2" x14ac:dyDescent="0.25">
      <c r="A168" s="4"/>
      <c r="B168" s="4"/>
    </row>
    <row r="169" spans="1:2" x14ac:dyDescent="0.25">
      <c r="A169" s="4"/>
      <c r="B169" s="4"/>
    </row>
    <row r="170" spans="1:2" x14ac:dyDescent="0.25">
      <c r="A170" s="4"/>
      <c r="B170" s="4"/>
    </row>
    <row r="171" spans="1:2" x14ac:dyDescent="0.25">
      <c r="A171" s="4"/>
      <c r="B171" s="4"/>
    </row>
    <row r="172" spans="1:2" x14ac:dyDescent="0.25">
      <c r="A172" s="4"/>
      <c r="B172" s="4"/>
    </row>
    <row r="173" spans="1:2" x14ac:dyDescent="0.25">
      <c r="A173" s="4"/>
      <c r="B173" s="4"/>
    </row>
    <row r="174" spans="1:2" x14ac:dyDescent="0.25">
      <c r="A174" s="4"/>
      <c r="B174" s="4"/>
    </row>
    <row r="175" spans="1:2" x14ac:dyDescent="0.25">
      <c r="A175" s="4"/>
      <c r="B175" s="4"/>
    </row>
    <row r="176" spans="1:2" x14ac:dyDescent="0.25">
      <c r="A176" s="4"/>
      <c r="B176" s="4"/>
    </row>
    <row r="177" spans="1:2" x14ac:dyDescent="0.25">
      <c r="A177" s="4"/>
      <c r="B177" s="4"/>
    </row>
    <row r="178" spans="1:2" x14ac:dyDescent="0.25">
      <c r="A178" s="4"/>
      <c r="B178" s="4"/>
    </row>
    <row r="179" spans="1:2" x14ac:dyDescent="0.25">
      <c r="A179" s="4"/>
      <c r="B179" s="4"/>
    </row>
    <row r="180" spans="1:2" x14ac:dyDescent="0.25">
      <c r="A180" s="4"/>
      <c r="B180" s="4"/>
    </row>
    <row r="181" spans="1:2" x14ac:dyDescent="0.25">
      <c r="A181" s="4"/>
      <c r="B181" s="4"/>
    </row>
    <row r="182" spans="1:2" x14ac:dyDescent="0.25">
      <c r="A182" s="4"/>
      <c r="B182" s="4"/>
    </row>
    <row r="183" spans="1:2" x14ac:dyDescent="0.25">
      <c r="A183" s="4"/>
      <c r="B183" s="4"/>
    </row>
    <row r="184" spans="1:2" x14ac:dyDescent="0.25">
      <c r="A184" s="4"/>
      <c r="B184" s="4"/>
    </row>
    <row r="185" spans="1:2" x14ac:dyDescent="0.25">
      <c r="A185" s="4"/>
      <c r="B185" s="4"/>
    </row>
    <row r="186" spans="1:2" x14ac:dyDescent="0.25">
      <c r="A186" s="4"/>
      <c r="B186" s="4"/>
    </row>
    <row r="187" spans="1:2" x14ac:dyDescent="0.25">
      <c r="A187" s="4"/>
      <c r="B187" s="4"/>
    </row>
    <row r="188" spans="1:2" x14ac:dyDescent="0.25">
      <c r="A188" s="4"/>
      <c r="B188" s="4"/>
    </row>
    <row r="189" spans="1:2" x14ac:dyDescent="0.25">
      <c r="A189" s="4"/>
      <c r="B189" s="4"/>
    </row>
    <row r="190" spans="1:2" x14ac:dyDescent="0.25">
      <c r="A190" s="4"/>
      <c r="B190" s="4"/>
    </row>
    <row r="191" spans="1:2" x14ac:dyDescent="0.25">
      <c r="A191" s="4"/>
      <c r="B191" s="4"/>
    </row>
    <row r="192" spans="1:2" x14ac:dyDescent="0.25">
      <c r="A192" s="4"/>
      <c r="B192" s="4"/>
    </row>
    <row r="193" spans="1:2" x14ac:dyDescent="0.25">
      <c r="A193" s="4"/>
      <c r="B193" s="4"/>
    </row>
    <row r="194" spans="1:2" x14ac:dyDescent="0.25">
      <c r="A194" s="4"/>
      <c r="B194" s="4"/>
    </row>
    <row r="195" spans="1:2" x14ac:dyDescent="0.25">
      <c r="A195" s="4"/>
      <c r="B195" s="4"/>
    </row>
  </sheetData>
  <mergeCells count="5">
    <mergeCell ref="H3:I3"/>
    <mergeCell ref="A2:F2"/>
    <mergeCell ref="A3:B3"/>
    <mergeCell ref="C3:D3"/>
    <mergeCell ref="E3:F3"/>
  </mergeCells>
  <phoneticPr fontId="1" type="noConversion"/>
  <hyperlinks>
    <hyperlink ref="H3:I3" location="Indice!A1" display="Voltar ao Indice" xr:uid="{00000000-0004-0000-1200-000000000000}"/>
  </hyperlinks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B24"/>
  <sheetViews>
    <sheetView showGridLines="0" showRowColHeaders="0" zoomScaleNormal="100" workbookViewId="0">
      <selection activeCell="B1" sqref="B1"/>
    </sheetView>
  </sheetViews>
  <sheetFormatPr defaultColWidth="9.109375" defaultRowHeight="14.4" x14ac:dyDescent="0.3"/>
  <cols>
    <col min="1" max="1" width="2.5546875" style="10" customWidth="1"/>
    <col min="2" max="2" width="104.44140625" style="10" bestFit="1" customWidth="1"/>
    <col min="3" max="16384" width="9.109375" style="10"/>
  </cols>
  <sheetData>
    <row r="1" spans="2:2" ht="27" customHeight="1" x14ac:dyDescent="0.3">
      <c r="B1" s="9" t="s">
        <v>392</v>
      </c>
    </row>
    <row r="2" spans="2:2" ht="3.75" customHeight="1" x14ac:dyDescent="0.3">
      <c r="B2" s="11"/>
    </row>
    <row r="3" spans="2:2" x14ac:dyDescent="0.3">
      <c r="B3" s="12"/>
    </row>
    <row r="4" spans="2:2" s="14" customFormat="1" ht="14.25" customHeight="1" x14ac:dyDescent="0.3">
      <c r="B4" s="13" t="s">
        <v>393</v>
      </c>
    </row>
    <row r="5" spans="2:2" s="14" customFormat="1" ht="3.75" customHeight="1" x14ac:dyDescent="0.3">
      <c r="B5" s="15"/>
    </row>
    <row r="6" spans="2:2" s="14" customFormat="1" ht="18" customHeight="1" x14ac:dyDescent="0.25">
      <c r="B6" s="16"/>
    </row>
    <row r="7" spans="2:2" s="14" customFormat="1" ht="18" customHeight="1" x14ac:dyDescent="0.25">
      <c r="B7" s="17" t="s">
        <v>394</v>
      </c>
    </row>
    <row r="8" spans="2:2" s="14" customFormat="1" ht="18" customHeight="1" x14ac:dyDescent="0.25">
      <c r="B8" s="17" t="s">
        <v>395</v>
      </c>
    </row>
    <row r="9" spans="2:2" s="14" customFormat="1" ht="18" customHeight="1" x14ac:dyDescent="0.25">
      <c r="B9" s="17" t="s">
        <v>396</v>
      </c>
    </row>
    <row r="10" spans="2:2" s="14" customFormat="1" ht="18" customHeight="1" x14ac:dyDescent="0.25">
      <c r="B10" s="17" t="s">
        <v>397</v>
      </c>
    </row>
    <row r="11" spans="2:2" s="14" customFormat="1" ht="18" customHeight="1" x14ac:dyDescent="0.25">
      <c r="B11" s="17" t="s">
        <v>398</v>
      </c>
    </row>
    <row r="12" spans="2:2" s="14" customFormat="1" ht="18" customHeight="1" x14ac:dyDescent="0.25">
      <c r="B12" s="17" t="s">
        <v>399</v>
      </c>
    </row>
    <row r="13" spans="2:2" s="14" customFormat="1" ht="18" customHeight="1" x14ac:dyDescent="0.25">
      <c r="B13" s="17" t="s">
        <v>400</v>
      </c>
    </row>
    <row r="14" spans="2:2" s="14" customFormat="1" ht="18" customHeight="1" x14ac:dyDescent="0.25">
      <c r="B14" s="17" t="s">
        <v>401</v>
      </c>
    </row>
    <row r="15" spans="2:2" s="14" customFormat="1" ht="18" customHeight="1" x14ac:dyDescent="0.25">
      <c r="B15" s="17" t="s">
        <v>402</v>
      </c>
    </row>
    <row r="16" spans="2:2" s="14" customFormat="1" ht="18" customHeight="1" x14ac:dyDescent="0.25">
      <c r="B16" s="17" t="s">
        <v>403</v>
      </c>
    </row>
    <row r="17" spans="2:2" s="14" customFormat="1" ht="18" customHeight="1" x14ac:dyDescent="0.25">
      <c r="B17" s="17" t="s">
        <v>404</v>
      </c>
    </row>
    <row r="18" spans="2:2" s="14" customFormat="1" ht="18" customHeight="1" x14ac:dyDescent="0.25">
      <c r="B18" s="17" t="s">
        <v>405</v>
      </c>
    </row>
    <row r="19" spans="2:2" ht="18" customHeight="1" x14ac:dyDescent="0.3">
      <c r="B19" s="17" t="s">
        <v>406</v>
      </c>
    </row>
    <row r="20" spans="2:2" ht="18" customHeight="1" x14ac:dyDescent="0.3">
      <c r="B20" s="17" t="s">
        <v>407</v>
      </c>
    </row>
    <row r="21" spans="2:2" ht="18" customHeight="1" x14ac:dyDescent="0.3">
      <c r="B21" s="17" t="s">
        <v>408</v>
      </c>
    </row>
    <row r="22" spans="2:2" ht="18" customHeight="1" x14ac:dyDescent="0.3">
      <c r="B22" s="17" t="s">
        <v>409</v>
      </c>
    </row>
    <row r="23" spans="2:2" ht="18" customHeight="1" x14ac:dyDescent="0.3"/>
    <row r="24" spans="2:2" ht="18" customHeight="1" x14ac:dyDescent="0.3">
      <c r="B24" s="17" t="s">
        <v>410</v>
      </c>
    </row>
  </sheetData>
  <hyperlinks>
    <hyperlink ref="B13" location="'Q007'!A1" display="Q007_IMP_COUNTRY - IMPORTS INTERNATIONAL TRADE BY COUNTRIES" xr:uid="{00000000-0004-0000-0100-000000000000}"/>
    <hyperlink ref="B15" location="'Q009'!A1" display="Q009_EXP_COUNTRY - EXPORTS INTERNATIONAL TRADE BY COUNTRIES" xr:uid="{00000000-0004-0000-0100-000001000000}"/>
    <hyperlink ref="B17" location="'Q011'!A1" display="Q011_IMP_BEC - IMPORTS - INTERNATIONAL TRADE BY BEC" xr:uid="{00000000-0004-0000-0100-000002000000}"/>
    <hyperlink ref="B18" location="'Q012'!A1" display="Q012_EXP_BEC - EXPORTS - INTERNATIONAL TRADE BY BEC" xr:uid="{00000000-0004-0000-0100-000003000000}"/>
    <hyperlink ref="B19" location="'Q013'!A1" display="Q013_IMP_CHAP - IMPORTS - INTERNATIONAL TRADE BY CHAPTERS OF CN" xr:uid="{00000000-0004-0000-0100-000004000000}"/>
    <hyperlink ref="B20" location="'Q014'!A1" display="Q014_EXP_CHAP - EXPORTS - INTERNATIONAL TRADE BY CHAPTERS OF CN" xr:uid="{00000000-0004-0000-0100-000005000000}"/>
    <hyperlink ref="B21" location="'Q015'!A1" display="Q015_IMP_EXP_GRP_PROD - IMPORTS AND EXPORTS OF INTERNATIONAL TRADE BY PRODUCT GROUPS" xr:uid="{00000000-0004-0000-0100-000006000000}"/>
    <hyperlink ref="B22" location="'Q016'!A1" display="Q016_ZN_ECON - BREAKDOWN BY ECONOMIC ZONES AND COUNTRIES OF INTERNATIONAL TRADE - TOTAL COUNTRY" xr:uid="{00000000-0004-0000-0100-000007000000}"/>
    <hyperlink ref="B7" location="'Q001'!A1" display="Q001_GLOBAL_DATA - GLOBAL DATA" xr:uid="{00000000-0004-0000-0100-000008000000}"/>
    <hyperlink ref="B8" location="'Q002'!A1" display="Q002_IMP_MONTH - IMPORTS INTERNATIONAL DATA BY MONTHS" xr:uid="{00000000-0004-0000-0100-000009000000}"/>
    <hyperlink ref="B10" location="'Q004'!A1" display="Q004_EXP_MONTH - EXPORTS INTERNATIONAL DATA BY MONTHS" xr:uid="{00000000-0004-0000-0100-00000A000000}"/>
    <hyperlink ref="B9" location="'Q003'!A1" display="Q003_IMP_MONTH_DATA - IMPORTS INTERNATIONAL DATA BY MONTHS WITH AND WITHOUT FUELS AND LUBRICANTS" xr:uid="{00000000-0004-0000-0100-00000B000000}"/>
    <hyperlink ref="B11" location="'Q005'!A1" display="Q005_EXP_MONTH_DATA - EXPORTS INTERNATIONAL DATA BY MONTHS WITH AND WITHOUT FUELS AND LUBRICANTS" xr:uid="{00000000-0004-0000-0100-00000C000000}"/>
    <hyperlink ref="B12" location="'Q006'!A1" display="Q006_TRADE_BALANCE - TRADE BALANCE WITH AND WITHOUT FUELS AND LUBRICANTS" xr:uid="{00000000-0004-0000-0100-00000D000000}"/>
    <hyperlink ref="B14" location="'Q008'!A1" display="Q008_IMP_MAIN_PARTNERS - IMPORTS INTERNATIONAL TRADE BY MAIN COUNTRIES AND ECONOMIC ZONES" xr:uid="{00000000-0004-0000-0100-00000E000000}"/>
    <hyperlink ref="B16" location="'Q010'!A1" display="Q010_EXP_MAIN_PARTNERS - EXPORTS INTERNATIONAL TRADE BY MAIN COUNTRIES AND ECONOMIC ZONES" xr:uid="{00000000-0004-0000-0100-00000F000000}"/>
    <hyperlink ref="B24" location="'Combined Nomenclature'!A2" display="Combined Nomenclature - CN Chapter descriptive" xr:uid="{00000000-0004-0000-0100-000010000000}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166"/>
  <sheetViews>
    <sheetView showGridLines="0" topLeftCell="A2" workbookViewId="0">
      <selection activeCell="A2" sqref="A2:F2"/>
    </sheetView>
  </sheetViews>
  <sheetFormatPr defaultRowHeight="13.2" x14ac:dyDescent="0.25"/>
  <cols>
    <col min="1" max="1" width="5.6640625" customWidth="1"/>
    <col min="2" max="2" width="26.109375" customWidth="1"/>
    <col min="3" max="3" width="5.6640625" customWidth="1"/>
    <col min="4" max="4" width="26.109375" customWidth="1"/>
    <col min="5" max="5" width="5.6640625" customWidth="1"/>
    <col min="6" max="6" width="26.109375" customWidth="1"/>
  </cols>
  <sheetData>
    <row r="1" spans="1:9" ht="5.25" hidden="1" customHeight="1" x14ac:dyDescent="0.25"/>
    <row r="2" spans="1:9" ht="18" customHeight="1" thickBot="1" x14ac:dyDescent="0.3">
      <c r="A2" s="269" t="s">
        <v>411</v>
      </c>
      <c r="B2" s="270"/>
      <c r="C2" s="270"/>
      <c r="D2" s="270"/>
      <c r="E2" s="270"/>
      <c r="F2" s="271"/>
    </row>
    <row r="3" spans="1:9" ht="18" customHeight="1" thickBot="1" x14ac:dyDescent="0.3">
      <c r="A3" s="266" t="s">
        <v>412</v>
      </c>
      <c r="B3" s="268"/>
      <c r="C3" s="266" t="s">
        <v>412</v>
      </c>
      <c r="D3" s="268"/>
      <c r="E3" s="266" t="s">
        <v>412</v>
      </c>
      <c r="F3" s="268"/>
      <c r="H3" s="265" t="s">
        <v>512</v>
      </c>
      <c r="I3" s="265"/>
    </row>
    <row r="4" spans="1:9" ht="18" customHeight="1" thickBot="1" x14ac:dyDescent="0.3">
      <c r="A4" s="6" t="s">
        <v>413</v>
      </c>
      <c r="B4" s="6" t="s">
        <v>414</v>
      </c>
      <c r="C4" s="6" t="s">
        <v>413</v>
      </c>
      <c r="D4" s="6" t="s">
        <v>414</v>
      </c>
      <c r="E4" s="6" t="s">
        <v>413</v>
      </c>
      <c r="F4" s="6" t="s">
        <v>414</v>
      </c>
    </row>
    <row r="5" spans="1:9" ht="9.75" customHeight="1" x14ac:dyDescent="0.25">
      <c r="A5" s="1" t="s">
        <v>5</v>
      </c>
      <c r="B5" s="2" t="s">
        <v>415</v>
      </c>
      <c r="C5" s="1" t="s">
        <v>242</v>
      </c>
      <c r="D5" s="2" t="s">
        <v>416</v>
      </c>
      <c r="E5" s="1" t="s">
        <v>268</v>
      </c>
      <c r="F5" s="2" t="s">
        <v>417</v>
      </c>
    </row>
    <row r="6" spans="1:9" ht="9.75" customHeight="1" x14ac:dyDescent="0.25">
      <c r="A6" s="1" t="s">
        <v>8</v>
      </c>
      <c r="B6" s="3" t="s">
        <v>418</v>
      </c>
      <c r="C6" s="1" t="s">
        <v>243</v>
      </c>
      <c r="D6" s="2" t="s">
        <v>419</v>
      </c>
      <c r="E6" s="1" t="s">
        <v>269</v>
      </c>
      <c r="F6" s="2" t="s">
        <v>420</v>
      </c>
    </row>
    <row r="7" spans="1:9" ht="9.75" customHeight="1" x14ac:dyDescent="0.25">
      <c r="A7" s="1" t="s">
        <v>12</v>
      </c>
      <c r="B7" s="2" t="s">
        <v>421</v>
      </c>
      <c r="C7" s="1" t="s">
        <v>244</v>
      </c>
      <c r="D7" s="2" t="s">
        <v>422</v>
      </c>
      <c r="E7" s="1" t="s">
        <v>270</v>
      </c>
      <c r="F7" s="2" t="s">
        <v>423</v>
      </c>
      <c r="G7" s="5" t="s">
        <v>424</v>
      </c>
    </row>
    <row r="8" spans="1:9" ht="9.75" customHeight="1" x14ac:dyDescent="0.25">
      <c r="A8" s="1" t="s">
        <v>16</v>
      </c>
      <c r="B8" s="3" t="s">
        <v>425</v>
      </c>
      <c r="C8" s="1" t="s">
        <v>245</v>
      </c>
      <c r="D8" s="2" t="s">
        <v>426</v>
      </c>
      <c r="E8" s="1" t="s">
        <v>271</v>
      </c>
      <c r="F8" s="2" t="s">
        <v>427</v>
      </c>
    </row>
    <row r="9" spans="1:9" ht="9.75" customHeight="1" x14ac:dyDescent="0.25">
      <c r="A9" s="1" t="s">
        <v>23</v>
      </c>
      <c r="B9" s="2" t="s">
        <v>428</v>
      </c>
      <c r="C9" s="1" t="s">
        <v>246</v>
      </c>
      <c r="D9" s="2" t="s">
        <v>429</v>
      </c>
      <c r="E9" s="1" t="s">
        <v>272</v>
      </c>
      <c r="F9" s="2" t="s">
        <v>430</v>
      </c>
    </row>
    <row r="10" spans="1:9" ht="9.75" customHeight="1" x14ac:dyDescent="0.25">
      <c r="A10" s="1" t="s">
        <v>27</v>
      </c>
      <c r="B10" s="3" t="s">
        <v>431</v>
      </c>
      <c r="C10" s="1" t="s">
        <v>247</v>
      </c>
      <c r="D10" s="2" t="s">
        <v>432</v>
      </c>
      <c r="E10" s="1" t="s">
        <v>273</v>
      </c>
      <c r="F10" s="2" t="s">
        <v>433</v>
      </c>
    </row>
    <row r="11" spans="1:9" ht="9.75" customHeight="1" x14ac:dyDescent="0.25">
      <c r="A11" s="1" t="s">
        <v>34</v>
      </c>
      <c r="B11" s="3" t="s">
        <v>434</v>
      </c>
      <c r="C11" s="1" t="s">
        <v>193</v>
      </c>
      <c r="D11" s="2" t="s">
        <v>435</v>
      </c>
      <c r="E11" s="1" t="s">
        <v>274</v>
      </c>
      <c r="F11" s="2" t="s">
        <v>436</v>
      </c>
    </row>
    <row r="12" spans="1:9" ht="9.75" customHeight="1" x14ac:dyDescent="0.25">
      <c r="A12" s="1" t="s">
        <v>40</v>
      </c>
      <c r="B12" s="3" t="s">
        <v>437</v>
      </c>
      <c r="C12" s="1" t="s">
        <v>194</v>
      </c>
      <c r="D12" s="2" t="s">
        <v>438</v>
      </c>
      <c r="E12" s="1" t="s">
        <v>275</v>
      </c>
      <c r="F12" s="2" t="s">
        <v>439</v>
      </c>
    </row>
    <row r="13" spans="1:9" ht="9.75" customHeight="1" x14ac:dyDescent="0.25">
      <c r="A13" s="1" t="s">
        <v>47</v>
      </c>
      <c r="B13" s="3" t="s">
        <v>440</v>
      </c>
      <c r="C13" s="1" t="s">
        <v>248</v>
      </c>
      <c r="D13" s="2" t="s">
        <v>441</v>
      </c>
      <c r="E13" s="1" t="s">
        <v>276</v>
      </c>
      <c r="F13" s="2" t="s">
        <v>442</v>
      </c>
    </row>
    <row r="14" spans="1:9" ht="9.75" customHeight="1" x14ac:dyDescent="0.25">
      <c r="A14" s="1" t="s">
        <v>223</v>
      </c>
      <c r="B14" s="3" t="s">
        <v>443</v>
      </c>
      <c r="C14" s="1" t="s">
        <v>249</v>
      </c>
      <c r="D14" s="2" t="s">
        <v>444</v>
      </c>
      <c r="E14" s="1" t="s">
        <v>277</v>
      </c>
      <c r="F14" s="2" t="s">
        <v>445</v>
      </c>
    </row>
    <row r="15" spans="1:9" ht="9.75" customHeight="1" x14ac:dyDescent="0.25">
      <c r="A15" s="1" t="s">
        <v>202</v>
      </c>
      <c r="B15" s="3" t="s">
        <v>446</v>
      </c>
      <c r="C15" s="1" t="s">
        <v>250</v>
      </c>
      <c r="D15" s="2" t="s">
        <v>447</v>
      </c>
      <c r="E15" s="1" t="s">
        <v>278</v>
      </c>
      <c r="F15" s="2" t="s">
        <v>448</v>
      </c>
    </row>
    <row r="16" spans="1:9" ht="9.75" customHeight="1" x14ac:dyDescent="0.25">
      <c r="A16" s="1" t="s">
        <v>207</v>
      </c>
      <c r="B16" s="3" t="s">
        <v>449</v>
      </c>
      <c r="C16" s="1" t="s">
        <v>251</v>
      </c>
      <c r="D16" s="2" t="s">
        <v>450</v>
      </c>
      <c r="E16" s="1" t="s">
        <v>279</v>
      </c>
      <c r="F16" s="2" t="s">
        <v>451</v>
      </c>
      <c r="G16" s="5" t="s">
        <v>424</v>
      </c>
    </row>
    <row r="17" spans="1:7" x14ac:dyDescent="0.25">
      <c r="A17" s="1" t="s">
        <v>224</v>
      </c>
      <c r="B17" s="2" t="s">
        <v>452</v>
      </c>
      <c r="C17" s="1" t="s">
        <v>252</v>
      </c>
      <c r="D17" s="2" t="s">
        <v>453</v>
      </c>
      <c r="E17" s="1" t="s">
        <v>280</v>
      </c>
      <c r="F17" s="2" t="s">
        <v>454</v>
      </c>
      <c r="G17" s="5" t="s">
        <v>424</v>
      </c>
    </row>
    <row r="18" spans="1:7" x14ac:dyDescent="0.25">
      <c r="A18" s="1" t="s">
        <v>225</v>
      </c>
      <c r="B18" s="2" t="s">
        <v>455</v>
      </c>
      <c r="C18" s="1" t="s">
        <v>253</v>
      </c>
      <c r="D18" s="2" t="s">
        <v>456</v>
      </c>
      <c r="E18" s="1" t="s">
        <v>281</v>
      </c>
      <c r="F18" s="2" t="s">
        <v>457</v>
      </c>
    </row>
    <row r="19" spans="1:7" x14ac:dyDescent="0.25">
      <c r="A19" s="1" t="s">
        <v>226</v>
      </c>
      <c r="B19" s="2" t="s">
        <v>458</v>
      </c>
      <c r="C19" s="1" t="s">
        <v>254</v>
      </c>
      <c r="D19" s="2" t="s">
        <v>459</v>
      </c>
      <c r="E19" s="1" t="s">
        <v>282</v>
      </c>
      <c r="F19" s="2" t="s">
        <v>460</v>
      </c>
      <c r="G19" s="5" t="s">
        <v>424</v>
      </c>
    </row>
    <row r="20" spans="1:7" x14ac:dyDescent="0.25">
      <c r="A20" s="1" t="s">
        <v>227</v>
      </c>
      <c r="B20" s="2" t="s">
        <v>461</v>
      </c>
      <c r="C20" s="1" t="s">
        <v>255</v>
      </c>
      <c r="D20" s="2" t="s">
        <v>462</v>
      </c>
      <c r="E20" s="1" t="s">
        <v>283</v>
      </c>
      <c r="F20" s="2" t="s">
        <v>463</v>
      </c>
      <c r="G20" s="5" t="s">
        <v>424</v>
      </c>
    </row>
    <row r="21" spans="1:7" x14ac:dyDescent="0.25">
      <c r="A21" s="1" t="s">
        <v>228</v>
      </c>
      <c r="B21" s="2" t="s">
        <v>464</v>
      </c>
      <c r="C21" s="1" t="s">
        <v>195</v>
      </c>
      <c r="D21" s="2" t="s">
        <v>465</v>
      </c>
      <c r="E21" s="1" t="s">
        <v>284</v>
      </c>
      <c r="F21" s="2" t="s">
        <v>466</v>
      </c>
      <c r="G21" s="5" t="s">
        <v>424</v>
      </c>
    </row>
    <row r="22" spans="1:7" x14ac:dyDescent="0.25">
      <c r="A22" s="1" t="s">
        <v>229</v>
      </c>
      <c r="B22" s="2" t="s">
        <v>467</v>
      </c>
      <c r="C22" s="1" t="s">
        <v>210</v>
      </c>
      <c r="D22" s="2" t="s">
        <v>468</v>
      </c>
      <c r="E22" s="1" t="s">
        <v>285</v>
      </c>
      <c r="F22" s="2" t="s">
        <v>469</v>
      </c>
      <c r="G22" s="5" t="s">
        <v>424</v>
      </c>
    </row>
    <row r="23" spans="1:7" x14ac:dyDescent="0.25">
      <c r="A23" s="1" t="s">
        <v>230</v>
      </c>
      <c r="B23" s="2" t="s">
        <v>470</v>
      </c>
      <c r="C23" s="1" t="s">
        <v>196</v>
      </c>
      <c r="D23" s="2" t="s">
        <v>471</v>
      </c>
      <c r="E23" s="1" t="s">
        <v>286</v>
      </c>
      <c r="F23" s="2" t="s">
        <v>472</v>
      </c>
      <c r="G23" s="5" t="s">
        <v>424</v>
      </c>
    </row>
    <row r="24" spans="1:7" x14ac:dyDescent="0.25">
      <c r="A24" s="1" t="s">
        <v>231</v>
      </c>
      <c r="B24" s="2" t="s">
        <v>473</v>
      </c>
      <c r="C24" s="1" t="s">
        <v>256</v>
      </c>
      <c r="D24" s="2" t="s">
        <v>474</v>
      </c>
      <c r="E24" s="1" t="s">
        <v>287</v>
      </c>
      <c r="F24" s="2" t="s">
        <v>475</v>
      </c>
    </row>
    <row r="25" spans="1:7" x14ac:dyDescent="0.25">
      <c r="A25" s="1" t="s">
        <v>190</v>
      </c>
      <c r="B25" s="2" t="s">
        <v>476</v>
      </c>
      <c r="C25" s="1" t="s">
        <v>257</v>
      </c>
      <c r="D25" s="2" t="s">
        <v>477</v>
      </c>
      <c r="E25" s="1" t="s">
        <v>288</v>
      </c>
      <c r="F25" s="2" t="s">
        <v>478</v>
      </c>
      <c r="G25" s="5" t="s">
        <v>424</v>
      </c>
    </row>
    <row r="26" spans="1:7" x14ac:dyDescent="0.25">
      <c r="A26" s="1" t="s">
        <v>191</v>
      </c>
      <c r="B26" s="2" t="s">
        <v>479</v>
      </c>
      <c r="C26" s="1" t="s">
        <v>258</v>
      </c>
      <c r="D26" s="2" t="s">
        <v>480</v>
      </c>
      <c r="E26" s="1" t="s">
        <v>289</v>
      </c>
      <c r="F26" s="2" t="s">
        <v>481</v>
      </c>
    </row>
    <row r="27" spans="1:7" x14ac:dyDescent="0.25">
      <c r="A27" s="1" t="s">
        <v>232</v>
      </c>
      <c r="B27" s="2" t="s">
        <v>482</v>
      </c>
      <c r="C27" s="1" t="s">
        <v>259</v>
      </c>
      <c r="D27" s="2" t="s">
        <v>483</v>
      </c>
      <c r="E27" s="1" t="s">
        <v>290</v>
      </c>
      <c r="F27" s="2" t="s">
        <v>484</v>
      </c>
      <c r="G27" s="5" t="s">
        <v>424</v>
      </c>
    </row>
    <row r="28" spans="1:7" x14ac:dyDescent="0.25">
      <c r="A28" s="1" t="s">
        <v>233</v>
      </c>
      <c r="B28" s="2" t="s">
        <v>485</v>
      </c>
      <c r="C28" s="1" t="s">
        <v>260</v>
      </c>
      <c r="D28" s="2" t="s">
        <v>486</v>
      </c>
      <c r="E28" s="1" t="s">
        <v>291</v>
      </c>
      <c r="F28" s="2" t="s">
        <v>487</v>
      </c>
      <c r="G28" s="5" t="s">
        <v>424</v>
      </c>
    </row>
    <row r="29" spans="1:7" x14ac:dyDescent="0.25">
      <c r="A29" s="1" t="s">
        <v>234</v>
      </c>
      <c r="B29" s="2" t="s">
        <v>488</v>
      </c>
      <c r="C29" s="1" t="s">
        <v>261</v>
      </c>
      <c r="D29" s="2" t="s">
        <v>489</v>
      </c>
      <c r="E29" s="1" t="s">
        <v>292</v>
      </c>
      <c r="F29" s="2" t="s">
        <v>490</v>
      </c>
      <c r="G29" s="5" t="s">
        <v>424</v>
      </c>
    </row>
    <row r="30" spans="1:7" x14ac:dyDescent="0.25">
      <c r="A30" s="1" t="s">
        <v>235</v>
      </c>
      <c r="B30" s="2" t="s">
        <v>491</v>
      </c>
      <c r="C30" s="1" t="s">
        <v>262</v>
      </c>
      <c r="D30" s="2" t="s">
        <v>492</v>
      </c>
      <c r="E30" s="1" t="s">
        <v>293</v>
      </c>
      <c r="F30" s="2" t="s">
        <v>493</v>
      </c>
      <c r="G30" s="5" t="s">
        <v>424</v>
      </c>
    </row>
    <row r="31" spans="1:7" x14ac:dyDescent="0.25">
      <c r="A31" s="1" t="s">
        <v>236</v>
      </c>
      <c r="B31" s="2" t="s">
        <v>494</v>
      </c>
      <c r="C31" s="1" t="s">
        <v>197</v>
      </c>
      <c r="D31" s="2" t="s">
        <v>495</v>
      </c>
      <c r="E31" s="1" t="s">
        <v>294</v>
      </c>
      <c r="F31" s="2" t="s">
        <v>496</v>
      </c>
    </row>
    <row r="32" spans="1:7" x14ac:dyDescent="0.25">
      <c r="A32" s="1" t="s">
        <v>237</v>
      </c>
      <c r="B32" s="2" t="s">
        <v>497</v>
      </c>
      <c r="C32" s="1" t="s">
        <v>198</v>
      </c>
      <c r="D32" s="2" t="s">
        <v>498</v>
      </c>
      <c r="E32" s="1">
        <v>97</v>
      </c>
      <c r="F32" s="2" t="s">
        <v>499</v>
      </c>
    </row>
    <row r="33" spans="1:6" x14ac:dyDescent="0.25">
      <c r="A33" s="1" t="s">
        <v>238</v>
      </c>
      <c r="B33" s="2" t="s">
        <v>500</v>
      </c>
      <c r="C33" s="1" t="s">
        <v>199</v>
      </c>
      <c r="D33" s="2" t="s">
        <v>501</v>
      </c>
      <c r="E33" s="1">
        <v>98</v>
      </c>
      <c r="F33" s="2" t="s">
        <v>502</v>
      </c>
    </row>
    <row r="34" spans="1:6" x14ac:dyDescent="0.25">
      <c r="A34" s="1" t="s">
        <v>239</v>
      </c>
      <c r="B34" s="2" t="s">
        <v>503</v>
      </c>
      <c r="C34" s="1" t="s">
        <v>263</v>
      </c>
      <c r="D34" s="2" t="s">
        <v>504</v>
      </c>
      <c r="E34" s="1" t="s">
        <v>424</v>
      </c>
      <c r="F34" s="2"/>
    </row>
    <row r="35" spans="1:6" x14ac:dyDescent="0.25">
      <c r="A35" s="1" t="s">
        <v>192</v>
      </c>
      <c r="B35" s="2" t="s">
        <v>505</v>
      </c>
      <c r="C35" s="1" t="s">
        <v>264</v>
      </c>
      <c r="D35" s="2" t="s">
        <v>506</v>
      </c>
      <c r="E35" s="1" t="s">
        <v>424</v>
      </c>
      <c r="F35" s="2"/>
    </row>
    <row r="36" spans="1:6" x14ac:dyDescent="0.25">
      <c r="A36" s="1" t="s">
        <v>218</v>
      </c>
      <c r="B36" s="2" t="s">
        <v>507</v>
      </c>
      <c r="C36" s="1" t="s">
        <v>265</v>
      </c>
      <c r="D36" s="2" t="s">
        <v>508</v>
      </c>
      <c r="E36" s="1" t="s">
        <v>424</v>
      </c>
      <c r="F36" s="2"/>
    </row>
    <row r="37" spans="1:6" x14ac:dyDescent="0.25">
      <c r="A37" s="1" t="s">
        <v>240</v>
      </c>
      <c r="B37" s="2" t="s">
        <v>509</v>
      </c>
      <c r="C37" s="1" t="s">
        <v>266</v>
      </c>
      <c r="D37" s="2" t="s">
        <v>510</v>
      </c>
      <c r="E37" s="1" t="s">
        <v>424</v>
      </c>
      <c r="F37" s="2"/>
    </row>
    <row r="38" spans="1:6" x14ac:dyDescent="0.25">
      <c r="A38" s="1" t="s">
        <v>241</v>
      </c>
      <c r="B38" s="2" t="s">
        <v>707</v>
      </c>
      <c r="C38" s="1" t="s">
        <v>267</v>
      </c>
      <c r="D38" s="2" t="s">
        <v>511</v>
      </c>
      <c r="E38" s="1" t="s">
        <v>424</v>
      </c>
      <c r="F38" s="2"/>
    </row>
    <row r="39" spans="1:6" x14ac:dyDescent="0.25">
      <c r="A39" s="1"/>
      <c r="B39" s="2"/>
      <c r="C39" s="1"/>
      <c r="D39" s="2"/>
      <c r="E39" s="4"/>
      <c r="F39" s="4"/>
    </row>
    <row r="40" spans="1:6" x14ac:dyDescent="0.25">
      <c r="A40" s="1"/>
      <c r="B40" s="2"/>
      <c r="C40" s="1"/>
      <c r="D40" s="2"/>
      <c r="E40" s="4"/>
      <c r="F40" s="4"/>
    </row>
    <row r="41" spans="1:6" x14ac:dyDescent="0.25">
      <c r="A41" s="1"/>
      <c r="B41" s="2"/>
      <c r="C41" s="1"/>
      <c r="D41" s="2"/>
      <c r="E41" s="4"/>
      <c r="F41" s="4"/>
    </row>
    <row r="42" spans="1:6" x14ac:dyDescent="0.25">
      <c r="A42" s="1"/>
      <c r="B42" s="2"/>
      <c r="C42" s="1"/>
      <c r="D42" s="2"/>
      <c r="E42" s="4"/>
      <c r="F42" s="4"/>
    </row>
    <row r="43" spans="1:6" x14ac:dyDescent="0.25">
      <c r="A43" s="1"/>
      <c r="B43" s="2"/>
      <c r="C43" s="1"/>
      <c r="D43" s="2"/>
      <c r="E43" s="4"/>
      <c r="F43" s="4"/>
    </row>
    <row r="44" spans="1:6" x14ac:dyDescent="0.25">
      <c r="A44" s="1"/>
      <c r="B44" s="2"/>
      <c r="C44" s="1"/>
      <c r="D44" s="2"/>
      <c r="E44" s="4"/>
      <c r="F44" s="4"/>
    </row>
    <row r="45" spans="1:6" x14ac:dyDescent="0.25">
      <c r="A45" s="1"/>
      <c r="B45" s="2"/>
      <c r="C45" s="1"/>
      <c r="D45" s="2"/>
      <c r="E45" s="4"/>
      <c r="F45" s="4"/>
    </row>
    <row r="46" spans="1:6" x14ac:dyDescent="0.25">
      <c r="A46" s="1"/>
      <c r="B46" s="2"/>
      <c r="C46" s="1"/>
      <c r="D46" s="2"/>
      <c r="E46" s="4"/>
      <c r="F46" s="4"/>
    </row>
    <row r="47" spans="1:6" x14ac:dyDescent="0.25">
      <c r="A47" s="1"/>
      <c r="B47" s="2"/>
      <c r="C47" s="1"/>
      <c r="D47" s="2"/>
      <c r="E47" s="4"/>
      <c r="F47" s="4"/>
    </row>
    <row r="48" spans="1:6" x14ac:dyDescent="0.25">
      <c r="A48" s="1"/>
      <c r="B48" s="2"/>
      <c r="C48" s="1"/>
      <c r="D48" s="2"/>
      <c r="E48" s="4"/>
      <c r="F48" s="4"/>
    </row>
    <row r="49" spans="1:6" x14ac:dyDescent="0.25">
      <c r="A49" s="1"/>
      <c r="B49" s="2"/>
      <c r="C49" s="1"/>
      <c r="D49" s="2"/>
      <c r="E49" s="4"/>
      <c r="F49" s="4"/>
    </row>
    <row r="50" spans="1:6" x14ac:dyDescent="0.25">
      <c r="A50" s="1"/>
      <c r="B50" s="2"/>
      <c r="C50" s="1"/>
      <c r="D50" s="2"/>
      <c r="E50" s="4"/>
      <c r="F50" s="4"/>
    </row>
    <row r="51" spans="1:6" x14ac:dyDescent="0.25">
      <c r="A51" s="1"/>
      <c r="B51" s="2"/>
      <c r="C51" s="1"/>
      <c r="D51" s="2"/>
      <c r="E51" s="4"/>
      <c r="F51" s="4"/>
    </row>
    <row r="52" spans="1:6" x14ac:dyDescent="0.25">
      <c r="A52" s="1"/>
      <c r="B52" s="2"/>
      <c r="C52" s="1"/>
      <c r="D52" s="2"/>
      <c r="E52" s="4"/>
      <c r="F52" s="4"/>
    </row>
    <row r="53" spans="1:6" x14ac:dyDescent="0.25">
      <c r="A53" s="1"/>
      <c r="B53" s="2"/>
      <c r="C53" s="1"/>
      <c r="D53" s="2"/>
      <c r="E53" s="4"/>
      <c r="F53" s="4"/>
    </row>
    <row r="54" spans="1:6" x14ac:dyDescent="0.25">
      <c r="A54" s="1"/>
      <c r="B54" s="2"/>
      <c r="C54" s="1"/>
      <c r="D54" s="2"/>
      <c r="E54" s="4"/>
      <c r="F54" s="4"/>
    </row>
    <row r="55" spans="1:6" x14ac:dyDescent="0.25">
      <c r="A55" s="1"/>
      <c r="B55" s="2"/>
      <c r="C55" s="1"/>
      <c r="D55" s="2"/>
      <c r="E55" s="4"/>
      <c r="F55" s="4"/>
    </row>
    <row r="56" spans="1:6" x14ac:dyDescent="0.25">
      <c r="A56" s="1"/>
      <c r="B56" s="2"/>
      <c r="C56" s="1"/>
      <c r="D56" s="2"/>
      <c r="E56" s="4"/>
      <c r="F56" s="4"/>
    </row>
    <row r="57" spans="1:6" x14ac:dyDescent="0.25">
      <c r="A57" s="1"/>
      <c r="B57" s="2"/>
      <c r="C57" s="1"/>
      <c r="D57" s="2"/>
      <c r="E57" s="4"/>
      <c r="F57" s="4"/>
    </row>
    <row r="58" spans="1:6" x14ac:dyDescent="0.25">
      <c r="A58" s="1"/>
      <c r="B58" s="2"/>
      <c r="C58" s="1"/>
      <c r="D58" s="2"/>
    </row>
    <row r="59" spans="1:6" x14ac:dyDescent="0.25">
      <c r="A59" s="1"/>
      <c r="B59" s="2"/>
      <c r="C59" s="1"/>
      <c r="D59" s="2"/>
    </row>
    <row r="60" spans="1:6" x14ac:dyDescent="0.25">
      <c r="A60" s="1"/>
      <c r="B60" s="2"/>
      <c r="C60" s="1"/>
      <c r="D60" s="2"/>
    </row>
    <row r="61" spans="1:6" x14ac:dyDescent="0.25">
      <c r="A61" s="1"/>
      <c r="B61" s="2"/>
      <c r="C61" s="1"/>
      <c r="D61" s="2"/>
    </row>
    <row r="62" spans="1:6" x14ac:dyDescent="0.25">
      <c r="A62" s="1"/>
      <c r="B62" s="2"/>
      <c r="C62" s="1"/>
      <c r="D62" s="2"/>
    </row>
    <row r="63" spans="1:6" x14ac:dyDescent="0.25">
      <c r="A63" s="1"/>
      <c r="B63" s="2"/>
      <c r="C63" s="1"/>
      <c r="D63" s="2"/>
    </row>
    <row r="64" spans="1:6" x14ac:dyDescent="0.25">
      <c r="A64" s="1"/>
      <c r="B64" s="2"/>
      <c r="C64" s="1"/>
      <c r="D64" s="2"/>
    </row>
    <row r="65" spans="1:4" x14ac:dyDescent="0.25">
      <c r="A65" s="1"/>
      <c r="B65" s="2"/>
      <c r="C65" s="1"/>
      <c r="D65" s="2"/>
    </row>
    <row r="66" spans="1:4" x14ac:dyDescent="0.25">
      <c r="A66" s="1"/>
      <c r="B66" s="2"/>
      <c r="C66" s="1"/>
      <c r="D66" s="2"/>
    </row>
    <row r="67" spans="1:4" x14ac:dyDescent="0.25">
      <c r="A67" s="1"/>
      <c r="B67" s="2"/>
      <c r="C67" s="1"/>
      <c r="D67" s="2"/>
    </row>
    <row r="68" spans="1:4" x14ac:dyDescent="0.25">
      <c r="A68" s="1"/>
      <c r="B68" s="2"/>
      <c r="C68" s="1"/>
      <c r="D68" s="2"/>
    </row>
    <row r="69" spans="1:4" x14ac:dyDescent="0.25">
      <c r="A69" s="1"/>
      <c r="B69" s="2"/>
      <c r="C69" s="1"/>
      <c r="D69" s="2"/>
    </row>
    <row r="70" spans="1:4" x14ac:dyDescent="0.25">
      <c r="A70" s="1"/>
      <c r="B70" s="2"/>
      <c r="C70" s="1"/>
      <c r="D70" s="2"/>
    </row>
    <row r="71" spans="1:4" x14ac:dyDescent="0.25">
      <c r="A71" s="1"/>
      <c r="B71" s="2"/>
      <c r="C71" s="1"/>
      <c r="D71" s="2"/>
    </row>
    <row r="72" spans="1:4" x14ac:dyDescent="0.25">
      <c r="A72" s="1"/>
      <c r="B72" s="2"/>
      <c r="C72" s="1"/>
      <c r="D72" s="2"/>
    </row>
    <row r="73" spans="1:4" x14ac:dyDescent="0.25">
      <c r="A73" s="1"/>
      <c r="B73" s="2"/>
      <c r="C73" s="1"/>
      <c r="D73" s="2"/>
    </row>
    <row r="74" spans="1:4" x14ac:dyDescent="0.25">
      <c r="A74" s="1"/>
      <c r="B74" s="2"/>
      <c r="C74" s="1"/>
      <c r="D74" s="2"/>
    </row>
    <row r="75" spans="1:4" x14ac:dyDescent="0.25">
      <c r="A75" s="1"/>
      <c r="B75" s="2"/>
      <c r="C75" s="1"/>
      <c r="D75" s="2"/>
    </row>
    <row r="76" spans="1:4" x14ac:dyDescent="0.25">
      <c r="A76" s="1"/>
      <c r="B76" s="2"/>
      <c r="C76" s="1"/>
      <c r="D76" s="2"/>
    </row>
    <row r="77" spans="1:4" x14ac:dyDescent="0.25">
      <c r="A77" s="1"/>
      <c r="B77" s="2"/>
      <c r="C77" s="1"/>
      <c r="D77" s="2"/>
    </row>
    <row r="78" spans="1:4" x14ac:dyDescent="0.25">
      <c r="A78" s="1"/>
      <c r="B78" s="2"/>
      <c r="C78" s="1"/>
      <c r="D78" s="2"/>
    </row>
    <row r="79" spans="1:4" x14ac:dyDescent="0.25">
      <c r="A79" s="1"/>
      <c r="B79" s="2"/>
      <c r="C79" s="1"/>
      <c r="D79" s="2"/>
    </row>
    <row r="80" spans="1:4" x14ac:dyDescent="0.25">
      <c r="A80" s="1"/>
      <c r="B80" s="2"/>
      <c r="C80" s="1"/>
      <c r="D80" s="2"/>
    </row>
    <row r="81" spans="1:4" x14ac:dyDescent="0.25">
      <c r="A81" s="1"/>
      <c r="B81" s="2"/>
      <c r="C81" s="1"/>
      <c r="D81" s="2"/>
    </row>
    <row r="82" spans="1:4" x14ac:dyDescent="0.25">
      <c r="A82" s="1"/>
      <c r="B82" s="2"/>
      <c r="C82" s="4"/>
      <c r="D82" s="4"/>
    </row>
    <row r="83" spans="1:4" x14ac:dyDescent="0.25">
      <c r="A83" s="1"/>
      <c r="B83" s="2"/>
      <c r="C83" s="4"/>
      <c r="D83" s="4"/>
    </row>
    <row r="84" spans="1:4" x14ac:dyDescent="0.25">
      <c r="A84" s="1"/>
      <c r="B84" s="2"/>
      <c r="C84" s="4"/>
      <c r="D84" s="4"/>
    </row>
    <row r="85" spans="1:4" x14ac:dyDescent="0.25">
      <c r="A85" s="1"/>
      <c r="B85" s="2"/>
      <c r="C85" s="4"/>
      <c r="D85" s="4"/>
    </row>
    <row r="86" spans="1:4" x14ac:dyDescent="0.25">
      <c r="A86" s="1"/>
      <c r="B86" s="2"/>
      <c r="C86" s="4"/>
      <c r="D86" s="4"/>
    </row>
    <row r="87" spans="1:4" x14ac:dyDescent="0.25">
      <c r="A87" s="1"/>
      <c r="B87" s="2"/>
      <c r="C87" s="4"/>
      <c r="D87" s="4"/>
    </row>
    <row r="88" spans="1:4" x14ac:dyDescent="0.25">
      <c r="A88" s="1"/>
      <c r="B88" s="2"/>
      <c r="C88" s="4"/>
      <c r="D88" s="4"/>
    </row>
    <row r="89" spans="1:4" x14ac:dyDescent="0.25">
      <c r="A89" s="1"/>
      <c r="B89" s="2"/>
      <c r="C89" s="4"/>
      <c r="D89" s="4"/>
    </row>
    <row r="90" spans="1:4" x14ac:dyDescent="0.25">
      <c r="A90" s="1"/>
      <c r="B90" s="2"/>
      <c r="C90" s="4"/>
      <c r="D90" s="4"/>
    </row>
    <row r="91" spans="1:4" x14ac:dyDescent="0.25">
      <c r="A91" s="1"/>
      <c r="B91" s="2"/>
      <c r="C91" s="4"/>
      <c r="D91" s="4"/>
    </row>
    <row r="92" spans="1:4" x14ac:dyDescent="0.25">
      <c r="A92" s="1"/>
      <c r="B92" s="2"/>
      <c r="C92" s="4"/>
      <c r="D92" s="4"/>
    </row>
    <row r="93" spans="1:4" x14ac:dyDescent="0.25">
      <c r="A93" s="1"/>
      <c r="B93" s="2"/>
      <c r="C93" s="4"/>
      <c r="D93" s="4"/>
    </row>
    <row r="94" spans="1:4" x14ac:dyDescent="0.25">
      <c r="A94" s="1"/>
      <c r="B94" s="2"/>
      <c r="C94" s="4"/>
      <c r="D94" s="4"/>
    </row>
    <row r="95" spans="1:4" x14ac:dyDescent="0.25">
      <c r="A95" s="1"/>
      <c r="B95" s="2"/>
      <c r="C95" s="4"/>
      <c r="D95" s="4"/>
    </row>
    <row r="96" spans="1:4" x14ac:dyDescent="0.25">
      <c r="A96" s="1"/>
      <c r="B96" s="2"/>
      <c r="C96" s="4"/>
      <c r="D96" s="4"/>
    </row>
    <row r="97" spans="1:4" x14ac:dyDescent="0.25">
      <c r="A97" s="1"/>
      <c r="B97" s="2"/>
      <c r="C97" s="4"/>
      <c r="D97" s="4"/>
    </row>
    <row r="98" spans="1:4" x14ac:dyDescent="0.25">
      <c r="A98" s="1"/>
      <c r="B98" s="2"/>
      <c r="C98" s="4"/>
      <c r="D98" s="4"/>
    </row>
    <row r="99" spans="1:4" x14ac:dyDescent="0.25">
      <c r="A99" s="1"/>
      <c r="B99" s="2"/>
      <c r="C99" s="4"/>
      <c r="D99" s="4"/>
    </row>
    <row r="100" spans="1:4" x14ac:dyDescent="0.25">
      <c r="A100" s="1"/>
      <c r="B100" s="2"/>
      <c r="C100" s="4"/>
      <c r="D100" s="4"/>
    </row>
    <row r="101" spans="1:4" x14ac:dyDescent="0.25">
      <c r="A101" s="1"/>
      <c r="B101" s="2"/>
      <c r="C101" s="4"/>
      <c r="D101" s="4"/>
    </row>
    <row r="102" spans="1:4" x14ac:dyDescent="0.25">
      <c r="A102" s="1"/>
      <c r="B102" s="2"/>
      <c r="C102" s="4"/>
      <c r="D102" s="4"/>
    </row>
    <row r="103" spans="1:4" x14ac:dyDescent="0.25">
      <c r="A103" s="1"/>
      <c r="B103" s="2"/>
      <c r="C103" s="4"/>
      <c r="D103" s="4"/>
    </row>
    <row r="104" spans="1:4" x14ac:dyDescent="0.25">
      <c r="A104" s="1"/>
      <c r="B104" s="2"/>
      <c r="C104" s="4"/>
      <c r="D104" s="4"/>
    </row>
    <row r="105" spans="1:4" x14ac:dyDescent="0.25">
      <c r="A105" s="1"/>
      <c r="B105" s="2"/>
      <c r="C105" s="4"/>
      <c r="D105" s="4"/>
    </row>
    <row r="106" spans="1:4" x14ac:dyDescent="0.25">
      <c r="A106" s="1"/>
      <c r="B106" s="2"/>
      <c r="C106" s="4"/>
      <c r="D106" s="4"/>
    </row>
    <row r="107" spans="1:4" x14ac:dyDescent="0.25">
      <c r="A107" s="1"/>
      <c r="B107" s="2"/>
      <c r="C107" s="4"/>
      <c r="D107" s="4"/>
    </row>
    <row r="108" spans="1:4" x14ac:dyDescent="0.25">
      <c r="A108" s="1"/>
      <c r="B108" s="2"/>
      <c r="C108" s="4"/>
      <c r="D108" s="4"/>
    </row>
    <row r="109" spans="1:4" x14ac:dyDescent="0.25">
      <c r="A109" s="1"/>
      <c r="B109" s="2"/>
      <c r="C109" s="4"/>
      <c r="D109" s="4"/>
    </row>
    <row r="110" spans="1:4" x14ac:dyDescent="0.25">
      <c r="A110" s="1"/>
      <c r="B110" s="2"/>
      <c r="C110" s="4"/>
      <c r="D110" s="4"/>
    </row>
    <row r="111" spans="1:4" x14ac:dyDescent="0.25">
      <c r="A111" s="1"/>
      <c r="B111" s="2"/>
      <c r="C111" s="4"/>
      <c r="D111" s="4"/>
    </row>
    <row r="112" spans="1:4" x14ac:dyDescent="0.25">
      <c r="A112" s="1"/>
      <c r="B112" s="2"/>
      <c r="C112" s="4"/>
      <c r="D112" s="4"/>
    </row>
    <row r="113" spans="1:2" x14ac:dyDescent="0.25">
      <c r="A113" s="1"/>
      <c r="B113" s="2"/>
    </row>
    <row r="114" spans="1:2" x14ac:dyDescent="0.25">
      <c r="A114" s="1"/>
      <c r="B114" s="2"/>
    </row>
    <row r="115" spans="1:2" x14ac:dyDescent="0.25">
      <c r="A115" s="1"/>
      <c r="B115" s="2"/>
    </row>
    <row r="116" spans="1:2" x14ac:dyDescent="0.25">
      <c r="A116" s="1"/>
      <c r="B116" s="2"/>
    </row>
    <row r="117" spans="1:2" x14ac:dyDescent="0.25">
      <c r="A117" s="1"/>
      <c r="B117" s="2"/>
    </row>
    <row r="118" spans="1:2" x14ac:dyDescent="0.25">
      <c r="A118" s="1"/>
      <c r="B118" s="2"/>
    </row>
    <row r="119" spans="1:2" x14ac:dyDescent="0.25">
      <c r="A119" s="1"/>
      <c r="B119" s="2"/>
    </row>
    <row r="120" spans="1:2" x14ac:dyDescent="0.25">
      <c r="A120" s="1"/>
      <c r="B120" s="2"/>
    </row>
    <row r="121" spans="1:2" x14ac:dyDescent="0.25">
      <c r="A121" s="1"/>
      <c r="B121" s="2"/>
    </row>
    <row r="122" spans="1:2" x14ac:dyDescent="0.25">
      <c r="A122" s="1"/>
      <c r="B122" s="2"/>
    </row>
    <row r="123" spans="1:2" x14ac:dyDescent="0.25">
      <c r="A123" s="1"/>
      <c r="B123" s="2"/>
    </row>
    <row r="124" spans="1:2" x14ac:dyDescent="0.25">
      <c r="A124" s="1"/>
      <c r="B124" s="2"/>
    </row>
    <row r="125" spans="1:2" x14ac:dyDescent="0.25">
      <c r="A125" s="1"/>
      <c r="B125" s="2"/>
    </row>
    <row r="126" spans="1:2" x14ac:dyDescent="0.25">
      <c r="A126" s="1"/>
      <c r="B126" s="2"/>
    </row>
    <row r="127" spans="1:2" x14ac:dyDescent="0.25">
      <c r="A127" s="1"/>
      <c r="B127" s="2"/>
    </row>
    <row r="128" spans="1:2" x14ac:dyDescent="0.25">
      <c r="A128" s="1"/>
      <c r="B128" s="2"/>
    </row>
    <row r="129" spans="1:2" x14ac:dyDescent="0.25">
      <c r="A129" s="1"/>
      <c r="B129" s="2"/>
    </row>
    <row r="130" spans="1:2" x14ac:dyDescent="0.25">
      <c r="A130" s="1"/>
      <c r="B130" s="2"/>
    </row>
    <row r="131" spans="1:2" x14ac:dyDescent="0.25">
      <c r="A131" s="1"/>
      <c r="B131" s="2"/>
    </row>
    <row r="132" spans="1:2" x14ac:dyDescent="0.25">
      <c r="A132" s="1"/>
      <c r="B132" s="2"/>
    </row>
    <row r="133" spans="1:2" x14ac:dyDescent="0.25">
      <c r="A133" s="1"/>
      <c r="B133" s="2"/>
    </row>
    <row r="134" spans="1:2" x14ac:dyDescent="0.25">
      <c r="A134" s="1"/>
      <c r="B134" s="2"/>
    </row>
    <row r="135" spans="1:2" x14ac:dyDescent="0.25">
      <c r="A135" s="1"/>
      <c r="B135" s="2"/>
    </row>
    <row r="136" spans="1:2" x14ac:dyDescent="0.25">
      <c r="A136" s="4"/>
      <c r="B136" s="4"/>
    </row>
    <row r="137" spans="1:2" x14ac:dyDescent="0.25">
      <c r="A137" s="4"/>
      <c r="B137" s="4"/>
    </row>
    <row r="138" spans="1:2" x14ac:dyDescent="0.25">
      <c r="A138" s="4"/>
      <c r="B138" s="4"/>
    </row>
    <row r="139" spans="1:2" x14ac:dyDescent="0.25">
      <c r="A139" s="4"/>
      <c r="B139" s="4"/>
    </row>
    <row r="140" spans="1:2" x14ac:dyDescent="0.25">
      <c r="A140" s="4"/>
      <c r="B140" s="4"/>
    </row>
    <row r="141" spans="1:2" x14ac:dyDescent="0.25">
      <c r="A141" s="4"/>
      <c r="B141" s="4"/>
    </row>
    <row r="142" spans="1:2" x14ac:dyDescent="0.25">
      <c r="A142" s="4"/>
      <c r="B142" s="4"/>
    </row>
    <row r="143" spans="1:2" x14ac:dyDescent="0.25">
      <c r="A143" s="4"/>
      <c r="B143" s="4"/>
    </row>
    <row r="144" spans="1:2" x14ac:dyDescent="0.25">
      <c r="A144" s="4"/>
      <c r="B144" s="4"/>
    </row>
    <row r="145" spans="1:2" x14ac:dyDescent="0.25">
      <c r="A145" s="4"/>
      <c r="B145" s="4"/>
    </row>
    <row r="146" spans="1:2" x14ac:dyDescent="0.25">
      <c r="A146" s="4"/>
      <c r="B146" s="4"/>
    </row>
    <row r="147" spans="1:2" x14ac:dyDescent="0.25">
      <c r="A147" s="4"/>
      <c r="B147" s="4"/>
    </row>
    <row r="148" spans="1:2" x14ac:dyDescent="0.25">
      <c r="A148" s="4"/>
      <c r="B148" s="4"/>
    </row>
    <row r="149" spans="1:2" x14ac:dyDescent="0.25">
      <c r="A149" s="4"/>
      <c r="B149" s="4"/>
    </row>
    <row r="150" spans="1:2" x14ac:dyDescent="0.25">
      <c r="A150" s="4"/>
      <c r="B150" s="4"/>
    </row>
    <row r="151" spans="1:2" x14ac:dyDescent="0.25">
      <c r="A151" s="4"/>
      <c r="B151" s="4"/>
    </row>
    <row r="152" spans="1:2" x14ac:dyDescent="0.25">
      <c r="A152" s="4"/>
      <c r="B152" s="4"/>
    </row>
    <row r="153" spans="1:2" x14ac:dyDescent="0.25">
      <c r="A153" s="4"/>
      <c r="B153" s="4"/>
    </row>
    <row r="154" spans="1:2" x14ac:dyDescent="0.25">
      <c r="A154" s="4"/>
      <c r="B154" s="4"/>
    </row>
    <row r="155" spans="1:2" x14ac:dyDescent="0.25">
      <c r="A155" s="4"/>
      <c r="B155" s="4"/>
    </row>
    <row r="156" spans="1:2" x14ac:dyDescent="0.25">
      <c r="A156" s="4"/>
      <c r="B156" s="4"/>
    </row>
    <row r="157" spans="1:2" x14ac:dyDescent="0.25">
      <c r="A157" s="4"/>
      <c r="B157" s="4"/>
    </row>
    <row r="158" spans="1:2" x14ac:dyDescent="0.25">
      <c r="A158" s="4"/>
      <c r="B158" s="4"/>
    </row>
    <row r="159" spans="1:2" x14ac:dyDescent="0.25">
      <c r="A159" s="4"/>
      <c r="B159" s="4"/>
    </row>
    <row r="160" spans="1:2" x14ac:dyDescent="0.25">
      <c r="A160" s="4"/>
      <c r="B160" s="4"/>
    </row>
    <row r="161" spans="1:2" x14ac:dyDescent="0.25">
      <c r="A161" s="4"/>
      <c r="B161" s="4"/>
    </row>
    <row r="162" spans="1:2" x14ac:dyDescent="0.25">
      <c r="A162" s="4"/>
      <c r="B162" s="4"/>
    </row>
    <row r="163" spans="1:2" x14ac:dyDescent="0.25">
      <c r="A163" s="4"/>
      <c r="B163" s="4"/>
    </row>
    <row r="164" spans="1:2" x14ac:dyDescent="0.25">
      <c r="A164" s="4"/>
      <c r="B164" s="4"/>
    </row>
    <row r="165" spans="1:2" x14ac:dyDescent="0.25">
      <c r="A165" s="4"/>
      <c r="B165" s="4"/>
    </row>
    <row r="166" spans="1:2" x14ac:dyDescent="0.25">
      <c r="A166" s="4"/>
      <c r="B166" s="4"/>
    </row>
  </sheetData>
  <mergeCells count="5">
    <mergeCell ref="A2:F2"/>
    <mergeCell ref="A3:B3"/>
    <mergeCell ref="C3:D3"/>
    <mergeCell ref="E3:F3"/>
    <mergeCell ref="H3:I3"/>
  </mergeCells>
  <hyperlinks>
    <hyperlink ref="H3:I3" location="Contents!A1" display="Return to Contents" xr:uid="{00000000-0004-0000-1300-00000000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5"/>
  <sheetViews>
    <sheetView showGridLines="0" zoomScale="90" zoomScaleNormal="90" workbookViewId="0">
      <selection activeCell="B1" sqref="B1:K1"/>
    </sheetView>
  </sheetViews>
  <sheetFormatPr defaultColWidth="9.109375" defaultRowHeight="13.8" x14ac:dyDescent="0.3"/>
  <cols>
    <col min="1" max="1" width="1.33203125" style="7" customWidth="1"/>
    <col min="2" max="2" width="4" style="7" customWidth="1"/>
    <col min="3" max="3" width="3.109375" style="7" customWidth="1"/>
    <col min="4" max="4" width="3.5546875" style="7" customWidth="1"/>
    <col min="5" max="5" width="40.44140625" style="7" customWidth="1"/>
    <col min="6" max="6" width="0.5546875" style="7" customWidth="1"/>
    <col min="7" max="7" width="19.6640625" style="7" customWidth="1"/>
    <col min="8" max="8" width="0.5546875" style="7" customWidth="1"/>
    <col min="9" max="9" width="19.6640625" style="7" customWidth="1"/>
    <col min="10" max="10" width="0.5546875" style="7" customWidth="1"/>
    <col min="11" max="11" width="15.6640625" style="7" customWidth="1"/>
    <col min="12" max="16384" width="9.109375" style="7"/>
  </cols>
  <sheetData>
    <row r="1" spans="1:15" ht="29.25" customHeight="1" x14ac:dyDescent="0.3">
      <c r="B1" s="191" t="s">
        <v>640</v>
      </c>
      <c r="C1" s="192"/>
      <c r="D1" s="192"/>
      <c r="E1" s="192"/>
      <c r="F1" s="192"/>
      <c r="G1" s="192"/>
      <c r="H1" s="192"/>
      <c r="I1" s="192"/>
      <c r="J1" s="192"/>
      <c r="K1" s="192"/>
    </row>
    <row r="2" spans="1:15" ht="3" customHeight="1" x14ac:dyDescent="0.3">
      <c r="B2" s="18"/>
      <c r="C2" s="18"/>
      <c r="D2" s="18"/>
      <c r="E2" s="18"/>
      <c r="F2" s="18"/>
      <c r="G2" s="18"/>
      <c r="H2" s="18"/>
      <c r="I2" s="18"/>
      <c r="J2" s="18"/>
      <c r="K2" s="18"/>
    </row>
    <row r="3" spans="1:15" ht="3" customHeight="1" x14ac:dyDescent="0.3">
      <c r="A3" s="19"/>
      <c r="B3" s="20"/>
      <c r="C3" s="20"/>
      <c r="D3" s="20"/>
      <c r="E3" s="20"/>
      <c r="F3" s="20"/>
      <c r="G3" s="20"/>
      <c r="H3" s="20"/>
      <c r="I3" s="20"/>
      <c r="J3" s="20"/>
      <c r="K3" s="20"/>
    </row>
    <row r="4" spans="1:15" ht="39.75" customHeight="1" x14ac:dyDescent="0.3">
      <c r="B4" s="194" t="s">
        <v>641</v>
      </c>
      <c r="C4" s="194"/>
      <c r="D4" s="194"/>
      <c r="E4" s="194"/>
      <c r="F4" s="21"/>
      <c r="G4" s="195" t="s">
        <v>642</v>
      </c>
      <c r="H4" s="195"/>
      <c r="I4" s="195"/>
      <c r="J4" s="22"/>
      <c r="K4" s="23" t="s">
        <v>643</v>
      </c>
    </row>
    <row r="5" spans="1:15" ht="3" customHeight="1" x14ac:dyDescent="0.3">
      <c r="B5" s="194"/>
      <c r="C5" s="194"/>
      <c r="D5" s="194"/>
      <c r="E5" s="194"/>
      <c r="F5" s="21"/>
      <c r="G5" s="22"/>
      <c r="H5" s="22"/>
      <c r="I5" s="22"/>
      <c r="J5" s="22"/>
      <c r="K5" s="24"/>
    </row>
    <row r="6" spans="1:15" ht="30" customHeight="1" x14ac:dyDescent="0.3">
      <c r="B6" s="194"/>
      <c r="C6" s="194"/>
      <c r="D6" s="194"/>
      <c r="E6" s="194"/>
      <c r="F6" s="21"/>
      <c r="G6" s="51" t="s">
        <v>721</v>
      </c>
      <c r="H6" s="25"/>
      <c r="I6" s="51" t="s">
        <v>722</v>
      </c>
      <c r="J6" s="26"/>
      <c r="K6" s="27" t="s">
        <v>295</v>
      </c>
      <c r="N6" s="28"/>
      <c r="O6" s="28"/>
    </row>
    <row r="7" spans="1:15" ht="1.5" customHeight="1" x14ac:dyDescent="0.3">
      <c r="B7" s="29"/>
      <c r="C7" s="29"/>
      <c r="D7" s="29"/>
      <c r="E7" s="29"/>
      <c r="F7" s="29"/>
      <c r="G7" s="30"/>
      <c r="H7" s="30"/>
      <c r="I7" s="30"/>
      <c r="J7" s="30"/>
      <c r="K7" s="29"/>
    </row>
    <row r="8" spans="1:15" ht="13.5" customHeight="1" x14ac:dyDescent="0.3">
      <c r="B8" s="31" t="s">
        <v>514</v>
      </c>
      <c r="C8" s="31"/>
      <c r="D8" s="29"/>
      <c r="E8" s="29"/>
      <c r="F8" s="29"/>
      <c r="G8" s="29"/>
      <c r="H8" s="29"/>
      <c r="I8" s="29"/>
      <c r="J8" s="29"/>
      <c r="K8" s="29"/>
    </row>
    <row r="9" spans="1:15" ht="13.5" customHeight="1" x14ac:dyDescent="0.3">
      <c r="B9" s="32"/>
      <c r="C9" s="32"/>
      <c r="D9" s="32" t="s">
        <v>515</v>
      </c>
      <c r="E9" s="32"/>
      <c r="F9" s="29"/>
      <c r="G9" s="33">
        <f>G15+G27</f>
        <v>19949.850341000019</v>
      </c>
      <c r="H9" s="34"/>
      <c r="I9" s="33">
        <f>I15+I27</f>
        <v>17888.963540999972</v>
      </c>
      <c r="J9" s="34"/>
      <c r="K9" s="35">
        <f>I9/G9*100-100</f>
        <v>-10.3303371442572</v>
      </c>
    </row>
    <row r="10" spans="1:15" ht="13.5" customHeight="1" x14ac:dyDescent="0.3">
      <c r="B10" s="29"/>
      <c r="C10" s="29"/>
      <c r="D10" s="29" t="s">
        <v>518</v>
      </c>
      <c r="E10" s="29"/>
      <c r="F10" s="29"/>
      <c r="G10" s="34">
        <f>G16+G28</f>
        <v>26799.801580999996</v>
      </c>
      <c r="H10" s="34"/>
      <c r="I10" s="34">
        <f>I16+I28</f>
        <v>25839.492466000018</v>
      </c>
      <c r="J10" s="34"/>
      <c r="K10" s="36">
        <f>I10/G10*100-100</f>
        <v>-3.5832694958488105</v>
      </c>
      <c r="N10" s="28"/>
      <c r="O10" s="28"/>
    </row>
    <row r="11" spans="1:15" ht="13.5" customHeight="1" x14ac:dyDescent="0.3">
      <c r="B11" s="32"/>
      <c r="C11" s="32"/>
      <c r="D11" s="32" t="s">
        <v>516</v>
      </c>
      <c r="E11" s="32"/>
      <c r="F11" s="29"/>
      <c r="G11" s="33">
        <f>G9-G10</f>
        <v>-6849.9512399999767</v>
      </c>
      <c r="H11" s="34"/>
      <c r="I11" s="33">
        <f>I9-I10</f>
        <v>-7950.528925000046</v>
      </c>
      <c r="J11" s="34"/>
      <c r="K11" s="35"/>
    </row>
    <row r="12" spans="1:15" ht="13.5" customHeight="1" x14ac:dyDescent="0.3">
      <c r="B12" s="29"/>
      <c r="C12" s="29"/>
      <c r="D12" s="29" t="s">
        <v>517</v>
      </c>
      <c r="E12" s="29"/>
      <c r="F12" s="29"/>
      <c r="G12" s="34">
        <f>G9/G10*100</f>
        <v>74.440291211497907</v>
      </c>
      <c r="H12" s="34"/>
      <c r="I12" s="34">
        <f>I9/I10*100</f>
        <v>69.231094862016079</v>
      </c>
      <c r="J12" s="34"/>
      <c r="K12" s="37"/>
    </row>
    <row r="13" spans="1:15" ht="25.5" customHeight="1" x14ac:dyDescent="0.3">
      <c r="B13" s="38"/>
      <c r="C13" s="32"/>
      <c r="D13" s="193" t="s">
        <v>644</v>
      </c>
      <c r="E13" s="193"/>
      <c r="F13" s="29"/>
      <c r="G13" s="39">
        <v>-5148.5455759999968</v>
      </c>
      <c r="H13" s="40"/>
      <c r="I13" s="39">
        <v>-6839.0116490000364</v>
      </c>
      <c r="J13" s="40"/>
      <c r="K13" s="41"/>
    </row>
    <row r="14" spans="1:15" ht="13.5" customHeight="1" x14ac:dyDescent="0.3">
      <c r="B14" s="8" t="s">
        <v>638</v>
      </c>
      <c r="C14" s="8"/>
      <c r="D14" s="8"/>
      <c r="G14" s="42"/>
      <c r="H14" s="42"/>
      <c r="I14" s="42"/>
      <c r="J14" s="42"/>
      <c r="K14" s="43"/>
    </row>
    <row r="15" spans="1:15" ht="13.5" customHeight="1" x14ac:dyDescent="0.3">
      <c r="B15" s="32"/>
      <c r="C15" s="32"/>
      <c r="D15" s="32" t="s">
        <v>515</v>
      </c>
      <c r="E15" s="32"/>
      <c r="G15" s="33">
        <v>14531.701785000021</v>
      </c>
      <c r="H15" s="42"/>
      <c r="I15" s="33">
        <v>13077.838426999981</v>
      </c>
      <c r="J15" s="42"/>
      <c r="K15" s="35">
        <f>I15/G15*100-100</f>
        <v>-10.004770119221376</v>
      </c>
    </row>
    <row r="16" spans="1:15" ht="13.5" customHeight="1" x14ac:dyDescent="0.3">
      <c r="D16" s="29" t="s">
        <v>518</v>
      </c>
      <c r="E16" s="29"/>
      <c r="G16" s="42">
        <v>20115.984220999988</v>
      </c>
      <c r="H16" s="42"/>
      <c r="I16" s="42">
        <v>19918.729008000006</v>
      </c>
      <c r="J16" s="42"/>
      <c r="K16" s="43">
        <f>I16/G16*100-100</f>
        <v>-0.9805894199999301</v>
      </c>
    </row>
    <row r="17" spans="2:11" ht="13.5" customHeight="1" x14ac:dyDescent="0.3">
      <c r="B17" s="32"/>
      <c r="C17" s="32"/>
      <c r="D17" s="32" t="s">
        <v>516</v>
      </c>
      <c r="E17" s="32"/>
      <c r="G17" s="33">
        <f>G15-G16</f>
        <v>-5584.2824359999668</v>
      </c>
      <c r="H17" s="42"/>
      <c r="I17" s="33">
        <f>I15-I16</f>
        <v>-6840.8905810000251</v>
      </c>
      <c r="J17" s="42"/>
      <c r="K17" s="35"/>
    </row>
    <row r="18" spans="2:11" ht="13.5" customHeight="1" x14ac:dyDescent="0.3">
      <c r="D18" s="29" t="s">
        <v>517</v>
      </c>
      <c r="E18" s="29"/>
      <c r="G18" s="44">
        <f>G15/G16*100</f>
        <v>72.2395763754364</v>
      </c>
      <c r="H18" s="44"/>
      <c r="I18" s="44">
        <f>I15/I16*100</f>
        <v>65.655988500809954</v>
      </c>
      <c r="J18" s="42"/>
      <c r="K18" s="45"/>
    </row>
    <row r="19" spans="2:11" ht="26.25" customHeight="1" x14ac:dyDescent="0.3">
      <c r="B19" s="38"/>
      <c r="C19" s="32"/>
      <c r="D19" s="193" t="s">
        <v>644</v>
      </c>
      <c r="E19" s="193"/>
      <c r="G19" s="39">
        <v>-5199.4962769999729</v>
      </c>
      <c r="H19" s="46"/>
      <c r="I19" s="39">
        <v>-6418.433596000019</v>
      </c>
      <c r="J19" s="46"/>
      <c r="K19" s="41"/>
    </row>
    <row r="20" spans="2:11" ht="13.5" customHeight="1" x14ac:dyDescent="0.3">
      <c r="B20" s="8"/>
      <c r="C20" s="8" t="s">
        <v>720</v>
      </c>
      <c r="G20" s="46"/>
      <c r="H20" s="46"/>
      <c r="I20" s="46"/>
      <c r="J20" s="42"/>
      <c r="K20" s="43"/>
    </row>
    <row r="21" spans="2:11" ht="13.5" customHeight="1" x14ac:dyDescent="0.3">
      <c r="B21" s="32"/>
      <c r="C21" s="32"/>
      <c r="D21" s="32"/>
      <c r="E21" s="32" t="s">
        <v>515</v>
      </c>
      <c r="G21" s="33">
        <v>13443.860623000017</v>
      </c>
      <c r="H21" s="42"/>
      <c r="I21" s="33">
        <v>11953.114628000003</v>
      </c>
      <c r="J21" s="42"/>
      <c r="K21" s="35">
        <f>I21/G21*100-100</f>
        <v>-11.08867487401362</v>
      </c>
    </row>
    <row r="22" spans="2:11" ht="13.5" customHeight="1" x14ac:dyDescent="0.3">
      <c r="E22" s="29" t="s">
        <v>518</v>
      </c>
      <c r="F22" s="29"/>
      <c r="G22" s="42">
        <v>18835.552137999992</v>
      </c>
      <c r="H22" s="42"/>
      <c r="I22" s="42">
        <v>18634.989306000007</v>
      </c>
      <c r="J22" s="42"/>
      <c r="K22" s="43">
        <f>I22/G22*100-100</f>
        <v>-1.0648099430828921</v>
      </c>
    </row>
    <row r="23" spans="2:11" ht="13.5" customHeight="1" x14ac:dyDescent="0.3">
      <c r="B23" s="32"/>
      <c r="C23" s="32"/>
      <c r="D23" s="32"/>
      <c r="E23" s="32" t="s">
        <v>516</v>
      </c>
      <c r="G23" s="33">
        <f>G21-G22</f>
        <v>-5391.691514999975</v>
      </c>
      <c r="H23" s="42"/>
      <c r="I23" s="33">
        <f>I21-I22</f>
        <v>-6681.8746780000038</v>
      </c>
      <c r="J23" s="42"/>
      <c r="K23" s="35"/>
    </row>
    <row r="24" spans="2:11" ht="13.5" customHeight="1" x14ac:dyDescent="0.3">
      <c r="E24" s="29" t="s">
        <v>517</v>
      </c>
      <c r="F24" s="29"/>
      <c r="G24" s="42">
        <f>G21/G22*100</f>
        <v>71.374921873819417</v>
      </c>
      <c r="H24" s="42"/>
      <c r="I24" s="42">
        <f>I21/I22*100</f>
        <v>64.143394083684257</v>
      </c>
      <c r="J24" s="42"/>
      <c r="K24" s="45"/>
    </row>
    <row r="25" spans="2:11" ht="26.25" customHeight="1" x14ac:dyDescent="0.3">
      <c r="B25" s="38"/>
      <c r="C25" s="32"/>
      <c r="D25" s="32"/>
      <c r="E25" s="162" t="s">
        <v>693</v>
      </c>
      <c r="G25" s="39">
        <v>-5199.4962769999729</v>
      </c>
      <c r="H25" s="46"/>
      <c r="I25" s="39">
        <v>-6261.871468000003</v>
      </c>
      <c r="J25" s="46"/>
      <c r="K25" s="41"/>
    </row>
    <row r="26" spans="2:11" ht="13.5" customHeight="1" x14ac:dyDescent="0.3">
      <c r="B26" s="8" t="s">
        <v>639</v>
      </c>
      <c r="C26" s="8"/>
      <c r="G26" s="42"/>
      <c r="H26" s="42"/>
      <c r="I26" s="42"/>
      <c r="J26" s="42"/>
      <c r="K26" s="43"/>
    </row>
    <row r="27" spans="2:11" ht="13.5" customHeight="1" x14ac:dyDescent="0.3">
      <c r="B27" s="32"/>
      <c r="C27" s="32"/>
      <c r="D27" s="32" t="s">
        <v>515</v>
      </c>
      <c r="E27" s="32"/>
      <c r="G27" s="33">
        <v>5418.1485559999974</v>
      </c>
      <c r="H27" s="42"/>
      <c r="I27" s="33">
        <v>4811.1251139999922</v>
      </c>
      <c r="J27" s="42"/>
      <c r="K27" s="35">
        <f>I27/G27*100-100</f>
        <v>-11.203521566934413</v>
      </c>
    </row>
    <row r="28" spans="2:11" ht="13.5" customHeight="1" x14ac:dyDescent="0.3">
      <c r="D28" s="29" t="s">
        <v>518</v>
      </c>
      <c r="G28" s="42">
        <v>6683.8173600000073</v>
      </c>
      <c r="H28" s="42"/>
      <c r="I28" s="42">
        <v>5920.7634580000131</v>
      </c>
      <c r="J28" s="42"/>
      <c r="K28" s="43">
        <f>I28/G28*100-100</f>
        <v>-11.416438554508815</v>
      </c>
    </row>
    <row r="29" spans="2:11" ht="13.5" customHeight="1" x14ac:dyDescent="0.3">
      <c r="B29" s="32"/>
      <c r="C29" s="32"/>
      <c r="D29" s="32" t="s">
        <v>516</v>
      </c>
      <c r="E29" s="32"/>
      <c r="G29" s="33">
        <f>G27-G28</f>
        <v>-1265.6688040000099</v>
      </c>
      <c r="H29" s="42"/>
      <c r="I29" s="33">
        <f>I27-I28</f>
        <v>-1109.6383440000209</v>
      </c>
      <c r="J29" s="42"/>
      <c r="K29" s="35"/>
    </row>
    <row r="30" spans="2:11" ht="13.5" customHeight="1" x14ac:dyDescent="0.3">
      <c r="D30" s="29" t="s">
        <v>517</v>
      </c>
      <c r="G30" s="42">
        <f>G27/G28*100</f>
        <v>81.063683583358596</v>
      </c>
      <c r="H30" s="42"/>
      <c r="I30" s="42">
        <f>I27/I28*100</f>
        <v>81.258526001394287</v>
      </c>
      <c r="J30" s="42"/>
      <c r="K30" s="45"/>
    </row>
    <row r="31" spans="2:11" ht="13.5" customHeight="1" x14ac:dyDescent="0.3">
      <c r="B31" s="38"/>
      <c r="C31" s="38" t="s">
        <v>354</v>
      </c>
      <c r="D31" s="47"/>
      <c r="E31" s="32"/>
      <c r="G31" s="39"/>
      <c r="H31" s="46"/>
      <c r="I31" s="39"/>
      <c r="J31" s="42"/>
      <c r="K31" s="35"/>
    </row>
    <row r="32" spans="2:11" ht="13.5" customHeight="1" x14ac:dyDescent="0.3">
      <c r="D32" s="7" t="s">
        <v>353</v>
      </c>
      <c r="E32" s="7" t="s">
        <v>515</v>
      </c>
      <c r="G32" s="42">
        <v>4795.527653999995</v>
      </c>
      <c r="H32" s="42"/>
      <c r="I32" s="42">
        <v>4320.2551299999914</v>
      </c>
      <c r="J32" s="42"/>
      <c r="K32" s="43">
        <f>I32/G32*100-100</f>
        <v>-9.9107451419568946</v>
      </c>
    </row>
    <row r="33" spans="2:14" ht="13.5" customHeight="1" x14ac:dyDescent="0.3">
      <c r="B33" s="32"/>
      <c r="C33" s="32"/>
      <c r="D33" s="32" t="s">
        <v>353</v>
      </c>
      <c r="E33" s="32" t="s">
        <v>518</v>
      </c>
      <c r="G33" s="33">
        <v>4744.576953000018</v>
      </c>
      <c r="H33" s="42"/>
      <c r="I33" s="33">
        <v>4740.8331830000106</v>
      </c>
      <c r="J33" s="42"/>
      <c r="K33" s="35">
        <f>I33/G33*100-100</f>
        <v>-7.8906297381053037E-2</v>
      </c>
    </row>
    <row r="34" spans="2:14" ht="13.5" customHeight="1" x14ac:dyDescent="0.3">
      <c r="D34" s="7" t="s">
        <v>353</v>
      </c>
      <c r="E34" s="7" t="s">
        <v>516</v>
      </c>
      <c r="G34" s="42">
        <f>G32-G33</f>
        <v>50.950700999977016</v>
      </c>
      <c r="H34" s="42"/>
      <c r="I34" s="42">
        <f>I32-I33</f>
        <v>-420.57805300001928</v>
      </c>
      <c r="J34" s="42"/>
      <c r="K34" s="43"/>
    </row>
    <row r="35" spans="2:14" ht="13.5" customHeight="1" x14ac:dyDescent="0.3">
      <c r="B35" s="32"/>
      <c r="C35" s="32"/>
      <c r="D35" s="32"/>
      <c r="E35" s="32" t="s">
        <v>517</v>
      </c>
      <c r="G35" s="33">
        <f>G32/G33*100</f>
        <v>101.07387237059693</v>
      </c>
      <c r="H35" s="42"/>
      <c r="I35" s="33">
        <f>I32/I33*100</f>
        <v>91.128604682650391</v>
      </c>
      <c r="J35" s="42"/>
      <c r="K35" s="48"/>
    </row>
    <row r="36" spans="2:14" ht="3" customHeight="1" thickBot="1" x14ac:dyDescent="0.35"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19"/>
      <c r="M36" s="19"/>
      <c r="N36" s="19"/>
    </row>
    <row r="37" spans="2:14" ht="14.4" thickTop="1" x14ac:dyDescent="0.3"/>
    <row r="38" spans="2:14" x14ac:dyDescent="0.3">
      <c r="D38" s="7" t="s">
        <v>717</v>
      </c>
      <c r="E38" s="7" t="s">
        <v>718</v>
      </c>
    </row>
    <row r="39" spans="2:14" x14ac:dyDescent="0.3">
      <c r="D39" s="7" t="s">
        <v>717</v>
      </c>
      <c r="E39" s="7" t="s">
        <v>719</v>
      </c>
      <c r="G39" s="50"/>
      <c r="I39" s="50"/>
    </row>
    <row r="43" spans="2:14" ht="12.75" customHeight="1" x14ac:dyDescent="0.3"/>
    <row r="44" spans="2:14" x14ac:dyDescent="0.3">
      <c r="G44" s="50"/>
      <c r="I44" s="50"/>
    </row>
    <row r="45" spans="2:14" x14ac:dyDescent="0.3">
      <c r="G45" s="50"/>
      <c r="I45" s="50"/>
    </row>
  </sheetData>
  <mergeCells count="5">
    <mergeCell ref="B1:K1"/>
    <mergeCell ref="D13:E13"/>
    <mergeCell ref="D19:E19"/>
    <mergeCell ref="B4:E6"/>
    <mergeCell ref="G4:I4"/>
  </mergeCells>
  <phoneticPr fontId="1" type="noConversion"/>
  <hyperlinks>
    <hyperlink ref="K7:L7" location="Indice!A1" display="Voltar ao Indice" xr:uid="{00000000-0004-0000-0200-000000000000}"/>
  </hyperlinks>
  <pageMargins left="0.75" right="0.75" top="1" bottom="1" header="0.5" footer="0.5"/>
  <pageSetup paperSize="9" orientation="portrait" verticalDpi="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T38"/>
  <sheetViews>
    <sheetView showGridLines="0" zoomScale="90" zoomScaleNormal="90" workbookViewId="0">
      <selection sqref="A1:AQ1"/>
    </sheetView>
  </sheetViews>
  <sheetFormatPr defaultColWidth="9.109375" defaultRowHeight="13.8" x14ac:dyDescent="0.3"/>
  <cols>
    <col min="1" max="1" width="11.6640625" style="7" customWidth="1"/>
    <col min="2" max="2" width="0.5546875" style="7" customWidth="1"/>
    <col min="3" max="3" width="8" style="7" customWidth="1"/>
    <col min="4" max="4" width="0.5546875" style="7" customWidth="1"/>
    <col min="5" max="5" width="8" style="7" customWidth="1"/>
    <col min="6" max="6" width="0.5546875" style="7" customWidth="1"/>
    <col min="7" max="7" width="10.88671875" style="7" customWidth="1"/>
    <col min="8" max="8" width="0.5546875" style="7" customWidth="1"/>
    <col min="9" max="9" width="10.88671875" style="7" customWidth="1"/>
    <col min="10" max="10" width="0.5546875" style="7" customWidth="1"/>
    <col min="11" max="11" width="8" style="7" customWidth="1"/>
    <col min="12" max="12" width="0.5546875" style="7" customWidth="1"/>
    <col min="13" max="13" width="8" style="7" customWidth="1"/>
    <col min="14" max="14" width="0.5546875" style="7" customWidth="1"/>
    <col min="15" max="15" width="10.88671875" style="7" customWidth="1"/>
    <col min="16" max="16" width="0.5546875" style="7" customWidth="1"/>
    <col min="17" max="17" width="10.88671875" style="7" customWidth="1"/>
    <col min="18" max="18" width="0.5546875" style="7" customWidth="1"/>
    <col min="19" max="19" width="8" style="7" customWidth="1"/>
    <col min="20" max="20" width="0.5546875" style="7" customWidth="1"/>
    <col min="21" max="21" width="8" style="7" customWidth="1"/>
    <col min="22" max="22" width="0.5546875" style="7" customWidth="1"/>
    <col min="23" max="23" width="10.88671875" style="7" customWidth="1"/>
    <col min="24" max="24" width="0.5546875" style="7" customWidth="1"/>
    <col min="25" max="25" width="10.88671875" style="7" customWidth="1"/>
    <col min="26" max="26" width="0.5546875" style="7" customWidth="1"/>
    <col min="27" max="27" width="8" style="7" customWidth="1"/>
    <col min="28" max="28" width="0.5546875" style="7" customWidth="1"/>
    <col min="29" max="29" width="8" style="7" customWidth="1"/>
    <col min="30" max="30" width="0.5546875" style="7" customWidth="1"/>
    <col min="31" max="31" width="10.88671875" style="7" customWidth="1"/>
    <col min="32" max="32" width="0.5546875" style="7" customWidth="1"/>
    <col min="33" max="33" width="10.88671875" style="7" customWidth="1"/>
    <col min="34" max="34" width="0.5546875" style="7" customWidth="1"/>
    <col min="35" max="35" width="8" style="7" customWidth="1"/>
    <col min="36" max="36" width="0.5546875" style="7" customWidth="1"/>
    <col min="37" max="37" width="8" style="7" customWidth="1"/>
    <col min="38" max="38" width="0.5546875" style="7" customWidth="1"/>
    <col min="39" max="39" width="10.88671875" style="7" customWidth="1"/>
    <col min="40" max="40" width="0.5546875" style="7" customWidth="1"/>
    <col min="41" max="41" width="10.88671875" style="7" customWidth="1"/>
    <col min="42" max="42" width="0.5546875" style="7" customWidth="1"/>
    <col min="43" max="43" width="11.6640625" style="7" customWidth="1"/>
    <col min="44" max="16384" width="9.109375" style="7"/>
  </cols>
  <sheetData>
    <row r="1" spans="1:46" ht="14.25" customHeight="1" x14ac:dyDescent="0.3">
      <c r="A1" s="196" t="s">
        <v>355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P1" s="196"/>
      <c r="Q1" s="196"/>
      <c r="R1" s="196"/>
      <c r="S1" s="196"/>
      <c r="T1" s="196"/>
      <c r="U1" s="196"/>
      <c r="V1" s="196"/>
      <c r="W1" s="196"/>
      <c r="X1" s="196"/>
      <c r="Y1" s="196"/>
      <c r="Z1" s="196"/>
      <c r="AA1" s="196"/>
      <c r="AB1" s="196"/>
      <c r="AC1" s="196"/>
      <c r="AD1" s="196"/>
      <c r="AE1" s="196"/>
      <c r="AF1" s="196"/>
      <c r="AG1" s="196"/>
      <c r="AH1" s="196"/>
      <c r="AI1" s="196"/>
      <c r="AJ1" s="196"/>
      <c r="AK1" s="196"/>
      <c r="AL1" s="196"/>
      <c r="AM1" s="196"/>
      <c r="AN1" s="196"/>
      <c r="AO1" s="196"/>
      <c r="AP1" s="196"/>
      <c r="AQ1" s="196"/>
    </row>
    <row r="2" spans="1:46" ht="14.25" customHeight="1" x14ac:dyDescent="0.3">
      <c r="A2" s="196" t="s">
        <v>533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6"/>
      <c r="U2" s="196"/>
      <c r="V2" s="196"/>
      <c r="W2" s="196"/>
      <c r="X2" s="196"/>
      <c r="Y2" s="196"/>
      <c r="Z2" s="196"/>
      <c r="AA2" s="196"/>
      <c r="AB2" s="196"/>
      <c r="AC2" s="196"/>
      <c r="AD2" s="196"/>
      <c r="AE2" s="196"/>
      <c r="AF2" s="196"/>
      <c r="AG2" s="196"/>
      <c r="AH2" s="196"/>
      <c r="AI2" s="196"/>
      <c r="AJ2" s="196"/>
      <c r="AK2" s="196"/>
      <c r="AL2" s="196"/>
      <c r="AM2" s="196"/>
      <c r="AN2" s="196"/>
      <c r="AO2" s="196"/>
      <c r="AP2" s="196"/>
      <c r="AQ2" s="196"/>
    </row>
    <row r="3" spans="1:46" ht="3" customHeigh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</row>
    <row r="4" spans="1:46" ht="3.75" customHeight="1" x14ac:dyDescent="0.3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</row>
    <row r="5" spans="1:46" ht="26.25" customHeight="1" x14ac:dyDescent="0.3">
      <c r="A5" s="194" t="s">
        <v>163</v>
      </c>
      <c r="B5" s="53"/>
      <c r="C5" s="194" t="s">
        <v>645</v>
      </c>
      <c r="D5" s="195"/>
      <c r="E5" s="195"/>
      <c r="F5" s="195"/>
      <c r="G5" s="195"/>
      <c r="H5" s="195"/>
      <c r="I5" s="195"/>
      <c r="J5" s="53"/>
      <c r="K5" s="194" t="s">
        <v>646</v>
      </c>
      <c r="L5" s="195"/>
      <c r="M5" s="195"/>
      <c r="N5" s="195"/>
      <c r="O5" s="195"/>
      <c r="P5" s="195"/>
      <c r="Q5" s="195"/>
      <c r="R5" s="53"/>
      <c r="S5" s="194" t="s">
        <v>647</v>
      </c>
      <c r="T5" s="195"/>
      <c r="U5" s="195"/>
      <c r="V5" s="195"/>
      <c r="W5" s="195"/>
      <c r="X5" s="195"/>
      <c r="Y5" s="195"/>
      <c r="Z5" s="53"/>
      <c r="AA5" s="194" t="s">
        <v>648</v>
      </c>
      <c r="AB5" s="195"/>
      <c r="AC5" s="195"/>
      <c r="AD5" s="195"/>
      <c r="AE5" s="195"/>
      <c r="AF5" s="195"/>
      <c r="AG5" s="195"/>
      <c r="AH5" s="53"/>
      <c r="AI5" s="194" t="s">
        <v>649</v>
      </c>
      <c r="AJ5" s="195"/>
      <c r="AK5" s="195"/>
      <c r="AL5" s="195"/>
      <c r="AM5" s="195"/>
      <c r="AN5" s="195"/>
      <c r="AO5" s="195"/>
      <c r="AP5" s="53"/>
      <c r="AQ5" s="194" t="s">
        <v>519</v>
      </c>
      <c r="AS5" s="28"/>
      <c r="AT5" s="28"/>
    </row>
    <row r="6" spans="1:46" ht="2.25" customHeight="1" x14ac:dyDescent="0.3">
      <c r="A6" s="194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194"/>
    </row>
    <row r="7" spans="1:46" ht="27" customHeight="1" x14ac:dyDescent="0.3">
      <c r="A7" s="194"/>
      <c r="B7" s="53"/>
      <c r="C7" s="195" t="s">
        <v>642</v>
      </c>
      <c r="D7" s="195"/>
      <c r="E7" s="195"/>
      <c r="F7" s="53"/>
      <c r="G7" s="194" t="s">
        <v>650</v>
      </c>
      <c r="H7" s="195"/>
      <c r="I7" s="195"/>
      <c r="J7" s="53"/>
      <c r="K7" s="195" t="s">
        <v>642</v>
      </c>
      <c r="L7" s="195"/>
      <c r="M7" s="195"/>
      <c r="N7" s="53"/>
      <c r="O7" s="194" t="s">
        <v>650</v>
      </c>
      <c r="P7" s="195"/>
      <c r="Q7" s="195"/>
      <c r="R7" s="53"/>
      <c r="S7" s="195" t="s">
        <v>642</v>
      </c>
      <c r="T7" s="195"/>
      <c r="U7" s="195"/>
      <c r="V7" s="53"/>
      <c r="W7" s="194" t="s">
        <v>650</v>
      </c>
      <c r="X7" s="195"/>
      <c r="Y7" s="195"/>
      <c r="Z7" s="53"/>
      <c r="AA7" s="195" t="s">
        <v>642</v>
      </c>
      <c r="AB7" s="195"/>
      <c r="AC7" s="195"/>
      <c r="AD7" s="53"/>
      <c r="AE7" s="194" t="s">
        <v>650</v>
      </c>
      <c r="AF7" s="195"/>
      <c r="AG7" s="195"/>
      <c r="AH7" s="53"/>
      <c r="AI7" s="195" t="s">
        <v>642</v>
      </c>
      <c r="AJ7" s="195"/>
      <c r="AK7" s="195"/>
      <c r="AL7" s="53"/>
      <c r="AM7" s="194" t="s">
        <v>650</v>
      </c>
      <c r="AN7" s="195"/>
      <c r="AO7" s="195"/>
      <c r="AP7" s="53"/>
      <c r="AQ7" s="194"/>
    </row>
    <row r="8" spans="1:46" ht="3" customHeight="1" x14ac:dyDescent="0.3">
      <c r="A8" s="194"/>
      <c r="B8" s="53"/>
      <c r="C8" s="195"/>
      <c r="D8" s="195"/>
      <c r="E8" s="195"/>
      <c r="F8" s="53"/>
      <c r="G8" s="53"/>
      <c r="H8" s="53"/>
      <c r="I8" s="53"/>
      <c r="J8" s="53"/>
      <c r="K8" s="195"/>
      <c r="L8" s="195"/>
      <c r="M8" s="195"/>
      <c r="N8" s="53"/>
      <c r="O8" s="53"/>
      <c r="P8" s="53"/>
      <c r="Q8" s="53"/>
      <c r="R8" s="53"/>
      <c r="S8" s="195"/>
      <c r="T8" s="195"/>
      <c r="U8" s="195"/>
      <c r="V8" s="53"/>
      <c r="W8" s="53"/>
      <c r="X8" s="53"/>
      <c r="Y8" s="53"/>
      <c r="Z8" s="53"/>
      <c r="AA8" s="195"/>
      <c r="AB8" s="195"/>
      <c r="AC8" s="195"/>
      <c r="AD8" s="53"/>
      <c r="AE8" s="53"/>
      <c r="AF8" s="53"/>
      <c r="AG8" s="53"/>
      <c r="AH8" s="53"/>
      <c r="AI8" s="195"/>
      <c r="AJ8" s="195"/>
      <c r="AK8" s="195"/>
      <c r="AL8" s="53"/>
      <c r="AM8" s="53"/>
      <c r="AN8" s="53"/>
      <c r="AO8" s="53"/>
      <c r="AP8" s="53"/>
      <c r="AQ8" s="194"/>
    </row>
    <row r="9" spans="1:46" x14ac:dyDescent="0.3">
      <c r="A9" s="194"/>
      <c r="B9" s="53"/>
      <c r="C9" s="195"/>
      <c r="D9" s="195"/>
      <c r="E9" s="195"/>
      <c r="F9" s="53"/>
      <c r="G9" s="195" t="s">
        <v>295</v>
      </c>
      <c r="H9" s="195"/>
      <c r="I9" s="195"/>
      <c r="J9" s="53"/>
      <c r="K9" s="195"/>
      <c r="L9" s="195"/>
      <c r="M9" s="195"/>
      <c r="N9" s="53"/>
      <c r="O9" s="195" t="s">
        <v>295</v>
      </c>
      <c r="P9" s="195"/>
      <c r="Q9" s="195"/>
      <c r="R9" s="53"/>
      <c r="S9" s="195"/>
      <c r="T9" s="195"/>
      <c r="U9" s="195"/>
      <c r="V9" s="53"/>
      <c r="W9" s="195" t="s">
        <v>295</v>
      </c>
      <c r="X9" s="195"/>
      <c r="Y9" s="195"/>
      <c r="Z9" s="53"/>
      <c r="AA9" s="195"/>
      <c r="AB9" s="195"/>
      <c r="AC9" s="195"/>
      <c r="AD9" s="53"/>
      <c r="AE9" s="195" t="s">
        <v>295</v>
      </c>
      <c r="AF9" s="195"/>
      <c r="AG9" s="195"/>
      <c r="AH9" s="53"/>
      <c r="AI9" s="195"/>
      <c r="AJ9" s="195"/>
      <c r="AK9" s="195"/>
      <c r="AL9" s="53"/>
      <c r="AM9" s="195" t="s">
        <v>295</v>
      </c>
      <c r="AN9" s="195"/>
      <c r="AO9" s="195"/>
      <c r="AP9" s="53"/>
      <c r="AQ9" s="194"/>
      <c r="AS9" s="28"/>
      <c r="AT9" s="28"/>
    </row>
    <row r="10" spans="1:46" ht="3" customHeight="1" x14ac:dyDescent="0.3">
      <c r="A10" s="194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194"/>
    </row>
    <row r="11" spans="1:46" ht="55.5" customHeight="1" x14ac:dyDescent="0.3">
      <c r="A11" s="194"/>
      <c r="B11" s="53"/>
      <c r="C11" s="54">
        <v>2025</v>
      </c>
      <c r="D11" s="53"/>
      <c r="E11" s="54">
        <v>2026</v>
      </c>
      <c r="F11" s="53"/>
      <c r="G11" s="27" t="s">
        <v>651</v>
      </c>
      <c r="H11" s="53"/>
      <c r="I11" s="27" t="s">
        <v>652</v>
      </c>
      <c r="J11" s="53"/>
      <c r="K11" s="54">
        <v>2025</v>
      </c>
      <c r="L11" s="53"/>
      <c r="M11" s="54">
        <v>2026</v>
      </c>
      <c r="N11" s="53"/>
      <c r="O11" s="27" t="s">
        <v>651</v>
      </c>
      <c r="P11" s="53"/>
      <c r="Q11" s="27" t="s">
        <v>652</v>
      </c>
      <c r="R11" s="53"/>
      <c r="S11" s="54">
        <v>2025</v>
      </c>
      <c r="T11" s="53"/>
      <c r="U11" s="54">
        <v>2026</v>
      </c>
      <c r="V11" s="53"/>
      <c r="W11" s="27" t="s">
        <v>651</v>
      </c>
      <c r="X11" s="53"/>
      <c r="Y11" s="27" t="s">
        <v>652</v>
      </c>
      <c r="Z11" s="53"/>
      <c r="AA11" s="54">
        <v>2025</v>
      </c>
      <c r="AB11" s="53"/>
      <c r="AC11" s="54">
        <v>2026</v>
      </c>
      <c r="AD11" s="53"/>
      <c r="AE11" s="27" t="s">
        <v>651</v>
      </c>
      <c r="AF11" s="53"/>
      <c r="AG11" s="27" t="s">
        <v>652</v>
      </c>
      <c r="AH11" s="53"/>
      <c r="AI11" s="54">
        <v>2025</v>
      </c>
      <c r="AJ11" s="53"/>
      <c r="AK11" s="54">
        <v>2026</v>
      </c>
      <c r="AL11" s="53"/>
      <c r="AM11" s="27" t="s">
        <v>651</v>
      </c>
      <c r="AN11" s="53"/>
      <c r="AO11" s="27" t="s">
        <v>652</v>
      </c>
      <c r="AP11" s="53"/>
      <c r="AQ11" s="194"/>
    </row>
    <row r="12" spans="1:46" ht="6.75" customHeight="1" x14ac:dyDescent="0.3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</row>
    <row r="13" spans="1:46" ht="13.5" customHeight="1" x14ac:dyDescent="0.3">
      <c r="A13" s="55" t="s">
        <v>296</v>
      </c>
      <c r="B13" s="56"/>
      <c r="C13" s="57">
        <f>SUM(C14:C25)</f>
        <v>111516.11745200002</v>
      </c>
      <c r="D13" s="58"/>
      <c r="E13" s="57">
        <f>SUM(E14:E25)</f>
        <v>17305.423505999999</v>
      </c>
      <c r="F13" s="58"/>
      <c r="G13" s="59"/>
      <c r="H13" s="58"/>
      <c r="I13" s="58"/>
      <c r="J13" s="58"/>
      <c r="K13" s="57">
        <f>SUM(K14:K25)</f>
        <v>86461.972248999999</v>
      </c>
      <c r="L13" s="58"/>
      <c r="M13" s="57">
        <f>SUM(M14:M25)</f>
        <v>13441.403973</v>
      </c>
      <c r="N13" s="58"/>
      <c r="O13" s="59"/>
      <c r="P13" s="58"/>
      <c r="Q13" s="58"/>
      <c r="R13" s="58"/>
      <c r="S13" s="57">
        <f>SUM(S14:S25)</f>
        <v>25054.145203</v>
      </c>
      <c r="T13" s="58"/>
      <c r="U13" s="57">
        <f>SUM(U14:U25)</f>
        <v>3864.0195329999997</v>
      </c>
      <c r="V13" s="58"/>
      <c r="W13" s="59"/>
      <c r="X13" s="58"/>
      <c r="Y13" s="58"/>
      <c r="Z13" s="58"/>
      <c r="AA13" s="57">
        <f>SUM(AA14:AA25)</f>
        <v>85291.493592999992</v>
      </c>
      <c r="AB13" s="58"/>
      <c r="AC13" s="57">
        <f>SUM(AC14:AC25)</f>
        <v>13277.920957</v>
      </c>
      <c r="AD13" s="58"/>
      <c r="AE13" s="59"/>
      <c r="AF13" s="58"/>
      <c r="AG13" s="58"/>
      <c r="AH13" s="58"/>
      <c r="AI13" s="57">
        <f>SUM(AI14:AI25)</f>
        <v>26224.623858999999</v>
      </c>
      <c r="AJ13" s="58"/>
      <c r="AK13" s="57">
        <f>SUM(AK14:AK25)</f>
        <v>4027.5025489999994</v>
      </c>
      <c r="AL13" s="58"/>
      <c r="AM13" s="59"/>
      <c r="AN13" s="58"/>
      <c r="AO13" s="58"/>
      <c r="AP13" s="56"/>
      <c r="AQ13" s="55" t="s">
        <v>296</v>
      </c>
      <c r="AT13" s="60"/>
    </row>
    <row r="14" spans="1:46" ht="13.5" customHeight="1" x14ac:dyDescent="0.3">
      <c r="A14" s="61" t="s">
        <v>326</v>
      </c>
      <c r="B14" s="29"/>
      <c r="C14" s="62">
        <f>K14+S14</f>
        <v>8783.0690979999981</v>
      </c>
      <c r="D14" s="62"/>
      <c r="E14" s="62">
        <f>M14+U14</f>
        <v>8585.3866769999986</v>
      </c>
      <c r="F14" s="29"/>
      <c r="G14" s="34">
        <f>E14/C14*100-100</f>
        <v>-2.2507214595979264</v>
      </c>
      <c r="H14" s="62"/>
      <c r="I14" s="34">
        <f>E14/C25*100-100</f>
        <v>0.60132765789131781</v>
      </c>
      <c r="J14" s="29"/>
      <c r="K14" s="62">
        <v>6809.3883709999991</v>
      </c>
      <c r="L14" s="62"/>
      <c r="M14" s="62">
        <v>6701.9885999999997</v>
      </c>
      <c r="N14" s="29"/>
      <c r="O14" s="34">
        <f>M14/K14*100-100</f>
        <v>-1.5772308047136221</v>
      </c>
      <c r="P14" s="62"/>
      <c r="Q14" s="34">
        <f>M14/K25*100-100</f>
        <v>-0.25384355021013505</v>
      </c>
      <c r="R14" s="29"/>
      <c r="S14" s="62">
        <v>1973.6807269999997</v>
      </c>
      <c r="T14" s="62"/>
      <c r="U14" s="62">
        <v>1883.3980769999996</v>
      </c>
      <c r="V14" s="29"/>
      <c r="W14" s="34">
        <f>U14/S14*100-100</f>
        <v>-4.5743290069630405</v>
      </c>
      <c r="X14" s="62"/>
      <c r="Y14" s="34">
        <f>U14/S25*100-100</f>
        <v>3.7670884353169924</v>
      </c>
      <c r="Z14" s="29"/>
      <c r="AA14" s="62">
        <v>6711.0009979999986</v>
      </c>
      <c r="AB14" s="62"/>
      <c r="AC14" s="62">
        <v>6622.5071850000004</v>
      </c>
      <c r="AD14" s="29"/>
      <c r="AE14" s="34">
        <f>AC14/AA14*100-100</f>
        <v>-1.3186380545371748</v>
      </c>
      <c r="AF14" s="62"/>
      <c r="AG14" s="34">
        <f>AC14/AA25*100-100</f>
        <v>-0.27558191502376417</v>
      </c>
      <c r="AH14" s="29"/>
      <c r="AI14" s="62">
        <v>2072.0681</v>
      </c>
      <c r="AJ14" s="62"/>
      <c r="AK14" s="62">
        <v>1962.8794919999996</v>
      </c>
      <c r="AL14" s="29"/>
      <c r="AM14" s="34">
        <f>AK14/AI14*100-100</f>
        <v>-5.2695472701886814</v>
      </c>
      <c r="AN14" s="62"/>
      <c r="AO14" s="34">
        <f>AK14/AI25*100-100</f>
        <v>3.6771784950005042</v>
      </c>
      <c r="AP14" s="29"/>
      <c r="AQ14" s="61" t="s">
        <v>520</v>
      </c>
    </row>
    <row r="15" spans="1:46" ht="13.5" customHeight="1" x14ac:dyDescent="0.3">
      <c r="A15" s="61" t="s">
        <v>327</v>
      </c>
      <c r="B15" s="29"/>
      <c r="C15" s="62">
        <f t="shared" ref="C15:C25" si="0">K15+S15</f>
        <v>9309.8832610000027</v>
      </c>
      <c r="D15" s="62"/>
      <c r="E15" s="62">
        <f t="shared" ref="E15" si="1">M15+U15</f>
        <v>8720.0368290000006</v>
      </c>
      <c r="F15" s="29"/>
      <c r="G15" s="34">
        <f t="shared" ref="G15" si="2">E15/C15*100-100</f>
        <v>-6.3357016996220068</v>
      </c>
      <c r="H15" s="62"/>
      <c r="I15" s="34">
        <f t="shared" ref="I15" si="3">E15/E14*100-100</f>
        <v>1.5683644437440023</v>
      </c>
      <c r="J15" s="29"/>
      <c r="K15" s="62">
        <v>7063.298283000001</v>
      </c>
      <c r="L15" s="62"/>
      <c r="M15" s="62">
        <v>6739.4153729999998</v>
      </c>
      <c r="N15" s="29"/>
      <c r="O15" s="34">
        <f t="shared" ref="O15" si="4">M15/K15*100-100</f>
        <v>-4.5854344107132619</v>
      </c>
      <c r="P15" s="62"/>
      <c r="Q15" s="34">
        <f t="shared" ref="Q15" si="5">M15/M14*100-100</f>
        <v>0.55844280308086525</v>
      </c>
      <c r="R15" s="29"/>
      <c r="S15" s="62">
        <v>2246.5849780000012</v>
      </c>
      <c r="T15" s="62"/>
      <c r="U15" s="62">
        <v>1980.6214560000001</v>
      </c>
      <c r="V15" s="29"/>
      <c r="W15" s="34">
        <f t="shared" ref="W15" si="6">U15/S15*100-100</f>
        <v>-11.838569411105581</v>
      </c>
      <c r="X15" s="62"/>
      <c r="Y15" s="34">
        <f t="shared" ref="Y15" si="7">U15/U14*100-100</f>
        <v>5.1621258504661967</v>
      </c>
      <c r="Z15" s="29"/>
      <c r="AA15" s="62">
        <v>6946.2183900000009</v>
      </c>
      <c r="AB15" s="62"/>
      <c r="AC15" s="62">
        <v>6655.4137719999999</v>
      </c>
      <c r="AD15" s="29"/>
      <c r="AE15" s="34">
        <f t="shared" ref="AE15" si="8">AC15/AA15*100-100</f>
        <v>-4.1865170611199432</v>
      </c>
      <c r="AF15" s="62"/>
      <c r="AG15" s="34">
        <f t="shared" ref="AG15" si="9">AC15/AC14*100-100</f>
        <v>0.49689016683187504</v>
      </c>
      <c r="AH15" s="29"/>
      <c r="AI15" s="62">
        <v>2363.6648710000013</v>
      </c>
      <c r="AJ15" s="62"/>
      <c r="AK15" s="62">
        <v>2064.6230569999998</v>
      </c>
      <c r="AL15" s="29"/>
      <c r="AM15" s="34">
        <f t="shared" ref="AM15" si="10">AK15/AI15*100-100</f>
        <v>-12.651616465133031</v>
      </c>
      <c r="AN15" s="62"/>
      <c r="AO15" s="34">
        <f t="shared" ref="AO15" si="11">AK15/AK14*100-100</f>
        <v>5.1833831579916563</v>
      </c>
      <c r="AP15" s="29"/>
      <c r="AQ15" s="61" t="s">
        <v>521</v>
      </c>
    </row>
    <row r="16" spans="1:46" ht="13.5" customHeight="1" x14ac:dyDescent="0.3">
      <c r="A16" s="61" t="s">
        <v>328</v>
      </c>
      <c r="B16" s="29"/>
      <c r="C16" s="62">
        <f t="shared" si="0"/>
        <v>9289.2476010000028</v>
      </c>
      <c r="D16" s="62"/>
      <c r="E16" s="62"/>
      <c r="F16" s="29"/>
      <c r="G16" s="34"/>
      <c r="H16" s="62"/>
      <c r="I16" s="34"/>
      <c r="J16" s="29"/>
      <c r="K16" s="62">
        <v>7274.5191770000019</v>
      </c>
      <c r="L16" s="62"/>
      <c r="M16" s="62"/>
      <c r="N16" s="29"/>
      <c r="O16" s="34"/>
      <c r="P16" s="62"/>
      <c r="Q16" s="34"/>
      <c r="R16" s="29"/>
      <c r="S16" s="62">
        <v>2014.7284240000001</v>
      </c>
      <c r="T16" s="62"/>
      <c r="U16" s="62"/>
      <c r="V16" s="29"/>
      <c r="W16" s="34"/>
      <c r="X16" s="62"/>
      <c r="Y16" s="34"/>
      <c r="Z16" s="29"/>
      <c r="AA16" s="62">
        <v>7156.3858550000023</v>
      </c>
      <c r="AB16" s="62"/>
      <c r="AC16" s="62"/>
      <c r="AD16" s="29"/>
      <c r="AE16" s="34"/>
      <c r="AF16" s="62"/>
      <c r="AG16" s="34"/>
      <c r="AH16" s="29"/>
      <c r="AI16" s="62">
        <v>2132.8617460000005</v>
      </c>
      <c r="AJ16" s="62"/>
      <c r="AK16" s="62"/>
      <c r="AL16" s="29"/>
      <c r="AM16" s="34"/>
      <c r="AN16" s="62"/>
      <c r="AO16" s="34"/>
      <c r="AP16" s="29"/>
      <c r="AQ16" s="61" t="s">
        <v>522</v>
      </c>
    </row>
    <row r="17" spans="1:43" ht="13.5" customHeight="1" x14ac:dyDescent="0.3">
      <c r="A17" s="61" t="s">
        <v>329</v>
      </c>
      <c r="B17" s="29"/>
      <c r="C17" s="62">
        <f t="shared" si="0"/>
        <v>9439.7483710000015</v>
      </c>
      <c r="D17" s="62"/>
      <c r="E17" s="62"/>
      <c r="F17" s="29"/>
      <c r="G17" s="34"/>
      <c r="H17" s="62"/>
      <c r="I17" s="34"/>
      <c r="J17" s="29"/>
      <c r="K17" s="62">
        <v>7272.288961000002</v>
      </c>
      <c r="L17" s="62"/>
      <c r="M17" s="62"/>
      <c r="N17" s="29"/>
      <c r="O17" s="34"/>
      <c r="P17" s="62"/>
      <c r="Q17" s="34"/>
      <c r="R17" s="29"/>
      <c r="S17" s="62">
        <v>2167.4594099999999</v>
      </c>
      <c r="T17" s="62"/>
      <c r="U17" s="62"/>
      <c r="V17" s="29"/>
      <c r="W17" s="34"/>
      <c r="X17" s="62"/>
      <c r="Y17" s="34"/>
      <c r="Z17" s="29"/>
      <c r="AA17" s="62">
        <v>7174.7565750000022</v>
      </c>
      <c r="AB17" s="62"/>
      <c r="AC17" s="62"/>
      <c r="AD17" s="29"/>
      <c r="AE17" s="34"/>
      <c r="AF17" s="62"/>
      <c r="AG17" s="34"/>
      <c r="AH17" s="29"/>
      <c r="AI17" s="62">
        <v>2264.9917959999998</v>
      </c>
      <c r="AJ17" s="62"/>
      <c r="AK17" s="62"/>
      <c r="AL17" s="29"/>
      <c r="AM17" s="34"/>
      <c r="AN17" s="62"/>
      <c r="AO17" s="34"/>
      <c r="AP17" s="29"/>
      <c r="AQ17" s="61" t="s">
        <v>523</v>
      </c>
    </row>
    <row r="18" spans="1:43" ht="13.5" customHeight="1" x14ac:dyDescent="0.3">
      <c r="A18" s="61" t="s">
        <v>330</v>
      </c>
      <c r="B18" s="29"/>
      <c r="C18" s="62">
        <f t="shared" si="0"/>
        <v>10289.530817999999</v>
      </c>
      <c r="D18" s="62"/>
      <c r="E18" s="62"/>
      <c r="F18" s="29"/>
      <c r="G18" s="34"/>
      <c r="H18" s="62"/>
      <c r="I18" s="34"/>
      <c r="J18" s="29"/>
      <c r="K18" s="62">
        <v>7995.5554979999988</v>
      </c>
      <c r="L18" s="62"/>
      <c r="M18" s="62"/>
      <c r="N18" s="29"/>
      <c r="O18" s="34"/>
      <c r="P18" s="62"/>
      <c r="Q18" s="34"/>
      <c r="R18" s="29"/>
      <c r="S18" s="62">
        <v>2293.9753200000005</v>
      </c>
      <c r="T18" s="62"/>
      <c r="U18" s="62"/>
      <c r="V18" s="29"/>
      <c r="W18" s="34"/>
      <c r="X18" s="62"/>
      <c r="Y18" s="34"/>
      <c r="Z18" s="29"/>
      <c r="AA18" s="62">
        <v>7914.8331639999988</v>
      </c>
      <c r="AB18" s="62"/>
      <c r="AC18" s="62"/>
      <c r="AD18" s="29"/>
      <c r="AE18" s="34"/>
      <c r="AF18" s="62"/>
      <c r="AG18" s="34"/>
      <c r="AH18" s="29"/>
      <c r="AI18" s="62">
        <v>2374.6976540000005</v>
      </c>
      <c r="AJ18" s="62"/>
      <c r="AK18" s="62"/>
      <c r="AL18" s="29"/>
      <c r="AM18" s="34"/>
      <c r="AN18" s="62"/>
      <c r="AO18" s="34"/>
      <c r="AP18" s="29"/>
      <c r="AQ18" s="61" t="s">
        <v>524</v>
      </c>
    </row>
    <row r="19" spans="1:43" ht="13.5" customHeight="1" x14ac:dyDescent="0.3">
      <c r="A19" s="61" t="s">
        <v>331</v>
      </c>
      <c r="B19" s="29"/>
      <c r="C19" s="62">
        <f t="shared" si="0"/>
        <v>8952.6726409999992</v>
      </c>
      <c r="D19" s="62"/>
      <c r="E19" s="62"/>
      <c r="F19" s="29"/>
      <c r="G19" s="34"/>
      <c r="H19" s="62"/>
      <c r="I19" s="34"/>
      <c r="J19" s="29"/>
      <c r="K19" s="62">
        <v>6815.6875979999986</v>
      </c>
      <c r="L19" s="62"/>
      <c r="M19" s="62"/>
      <c r="N19" s="29"/>
      <c r="O19" s="34"/>
      <c r="P19" s="62"/>
      <c r="Q19" s="34"/>
      <c r="R19" s="29"/>
      <c r="S19" s="62">
        <v>2136.9850430000001</v>
      </c>
      <c r="T19" s="62"/>
      <c r="U19" s="62"/>
      <c r="V19" s="29"/>
      <c r="W19" s="34"/>
      <c r="X19" s="62"/>
      <c r="Y19" s="34"/>
      <c r="Z19" s="29"/>
      <c r="AA19" s="62">
        <v>6732.6514869999992</v>
      </c>
      <c r="AB19" s="62"/>
      <c r="AC19" s="62"/>
      <c r="AD19" s="29"/>
      <c r="AE19" s="34"/>
      <c r="AF19" s="62"/>
      <c r="AG19" s="34"/>
      <c r="AH19" s="29"/>
      <c r="AI19" s="62">
        <v>2220.021154</v>
      </c>
      <c r="AJ19" s="62"/>
      <c r="AK19" s="62"/>
      <c r="AL19" s="29"/>
      <c r="AM19" s="34"/>
      <c r="AN19" s="62"/>
      <c r="AO19" s="34"/>
      <c r="AP19" s="29"/>
      <c r="AQ19" s="61" t="s">
        <v>525</v>
      </c>
    </row>
    <row r="20" spans="1:43" ht="13.5" customHeight="1" x14ac:dyDescent="0.3">
      <c r="A20" s="61" t="s">
        <v>332</v>
      </c>
      <c r="B20" s="29"/>
      <c r="C20" s="62">
        <f t="shared" si="0"/>
        <v>10366.052575000002</v>
      </c>
      <c r="D20" s="62"/>
      <c r="E20" s="62"/>
      <c r="F20" s="29"/>
      <c r="G20" s="34"/>
      <c r="H20" s="62"/>
      <c r="I20" s="34"/>
      <c r="J20" s="29"/>
      <c r="K20" s="62">
        <v>8002.8694929999992</v>
      </c>
      <c r="L20" s="62"/>
      <c r="M20" s="62"/>
      <c r="N20" s="29"/>
      <c r="O20" s="34"/>
      <c r="P20" s="62"/>
      <c r="Q20" s="34"/>
      <c r="R20" s="29"/>
      <c r="S20" s="62">
        <v>2363.1830820000014</v>
      </c>
      <c r="T20" s="62"/>
      <c r="U20" s="62"/>
      <c r="V20" s="29"/>
      <c r="W20" s="34"/>
      <c r="X20" s="62"/>
      <c r="Y20" s="34"/>
      <c r="Z20" s="29"/>
      <c r="AA20" s="62">
        <v>7891.5161119999993</v>
      </c>
      <c r="AB20" s="62"/>
      <c r="AC20" s="62"/>
      <c r="AD20" s="29"/>
      <c r="AE20" s="34"/>
      <c r="AF20" s="62"/>
      <c r="AG20" s="34"/>
      <c r="AH20" s="29"/>
      <c r="AI20" s="62">
        <v>2474.5364630000013</v>
      </c>
      <c r="AJ20" s="62"/>
      <c r="AK20" s="62"/>
      <c r="AL20" s="29"/>
      <c r="AM20" s="34"/>
      <c r="AN20" s="62"/>
      <c r="AO20" s="34"/>
      <c r="AP20" s="29"/>
      <c r="AQ20" s="61" t="s">
        <v>526</v>
      </c>
    </row>
    <row r="21" spans="1:43" ht="13.5" customHeight="1" x14ac:dyDescent="0.3">
      <c r="A21" s="61" t="s">
        <v>333</v>
      </c>
      <c r="B21" s="29"/>
      <c r="C21" s="62">
        <f t="shared" si="0"/>
        <v>8100.7015069999998</v>
      </c>
      <c r="D21" s="62"/>
      <c r="E21" s="62"/>
      <c r="F21" s="29"/>
      <c r="G21" s="34"/>
      <c r="H21" s="62"/>
      <c r="I21" s="34"/>
      <c r="J21" s="29"/>
      <c r="K21" s="62">
        <v>6210.3697050000001</v>
      </c>
      <c r="L21" s="62"/>
      <c r="M21" s="62"/>
      <c r="N21" s="29"/>
      <c r="O21" s="34"/>
      <c r="P21" s="62"/>
      <c r="Q21" s="34"/>
      <c r="R21" s="29"/>
      <c r="S21" s="62">
        <v>1890.3318019999995</v>
      </c>
      <c r="T21" s="62"/>
      <c r="U21" s="62"/>
      <c r="V21" s="29"/>
      <c r="W21" s="34"/>
      <c r="X21" s="62"/>
      <c r="Y21" s="34"/>
      <c r="Z21" s="29"/>
      <c r="AA21" s="62">
        <v>6115.6434230000004</v>
      </c>
      <c r="AB21" s="62"/>
      <c r="AC21" s="62"/>
      <c r="AD21" s="29"/>
      <c r="AE21" s="34"/>
      <c r="AF21" s="62"/>
      <c r="AG21" s="34"/>
      <c r="AH21" s="29"/>
      <c r="AI21" s="62">
        <v>1985.0580839999993</v>
      </c>
      <c r="AJ21" s="62"/>
      <c r="AK21" s="62"/>
      <c r="AL21" s="29"/>
      <c r="AM21" s="34"/>
      <c r="AN21" s="62"/>
      <c r="AO21" s="34"/>
      <c r="AP21" s="29"/>
      <c r="AQ21" s="61" t="s">
        <v>527</v>
      </c>
    </row>
    <row r="22" spans="1:43" ht="13.5" customHeight="1" x14ac:dyDescent="0.3">
      <c r="A22" s="61" t="s">
        <v>334</v>
      </c>
      <c r="B22" s="29"/>
      <c r="C22" s="62">
        <f t="shared" si="0"/>
        <v>9990.0713819999983</v>
      </c>
      <c r="D22" s="62"/>
      <c r="E22" s="62"/>
      <c r="F22" s="29"/>
      <c r="G22" s="34"/>
      <c r="H22" s="62"/>
      <c r="I22" s="34"/>
      <c r="J22" s="29"/>
      <c r="K22" s="62">
        <v>7534.4592869999988</v>
      </c>
      <c r="L22" s="62"/>
      <c r="M22" s="62"/>
      <c r="N22" s="29"/>
      <c r="O22" s="34"/>
      <c r="P22" s="62"/>
      <c r="Q22" s="34"/>
      <c r="R22" s="29"/>
      <c r="S22" s="62">
        <v>2455.612095</v>
      </c>
      <c r="T22" s="62"/>
      <c r="U22" s="62"/>
      <c r="V22" s="29"/>
      <c r="W22" s="34"/>
      <c r="X22" s="62"/>
      <c r="Y22" s="34"/>
      <c r="Z22" s="29"/>
      <c r="AA22" s="62">
        <v>7438.1328959999992</v>
      </c>
      <c r="AB22" s="62"/>
      <c r="AC22" s="62"/>
      <c r="AD22" s="29"/>
      <c r="AE22" s="34"/>
      <c r="AF22" s="62"/>
      <c r="AG22" s="34"/>
      <c r="AH22" s="29"/>
      <c r="AI22" s="62">
        <v>2551.938486</v>
      </c>
      <c r="AJ22" s="62"/>
      <c r="AK22" s="62"/>
      <c r="AL22" s="29"/>
      <c r="AM22" s="34"/>
      <c r="AN22" s="62"/>
      <c r="AO22" s="34"/>
      <c r="AP22" s="29"/>
      <c r="AQ22" s="61" t="s">
        <v>528</v>
      </c>
    </row>
    <row r="23" spans="1:43" ht="13.5" customHeight="1" x14ac:dyDescent="0.3">
      <c r="A23" s="61" t="s">
        <v>335</v>
      </c>
      <c r="B23" s="29"/>
      <c r="C23" s="62">
        <f t="shared" si="0"/>
        <v>9706.2500230000005</v>
      </c>
      <c r="D23" s="62"/>
      <c r="E23" s="62"/>
      <c r="F23" s="29"/>
      <c r="G23" s="34"/>
      <c r="H23" s="62"/>
      <c r="I23" s="34"/>
      <c r="J23" s="29"/>
      <c r="K23" s="62">
        <v>7661.4766140000011</v>
      </c>
      <c r="L23" s="62"/>
      <c r="M23" s="62"/>
      <c r="N23" s="29"/>
      <c r="O23" s="34"/>
      <c r="P23" s="62"/>
      <c r="Q23" s="34"/>
      <c r="R23" s="29"/>
      <c r="S23" s="62">
        <v>2044.7734089999994</v>
      </c>
      <c r="T23" s="62"/>
      <c r="U23" s="62"/>
      <c r="V23" s="29"/>
      <c r="W23" s="34"/>
      <c r="X23" s="62"/>
      <c r="Y23" s="34"/>
      <c r="Z23" s="29"/>
      <c r="AA23" s="62">
        <v>7562.6185590000014</v>
      </c>
      <c r="AB23" s="62"/>
      <c r="AC23" s="62"/>
      <c r="AD23" s="29"/>
      <c r="AE23" s="34"/>
      <c r="AF23" s="62"/>
      <c r="AG23" s="34"/>
      <c r="AH23" s="29"/>
      <c r="AI23" s="62">
        <v>2143.6314639999996</v>
      </c>
      <c r="AJ23" s="62"/>
      <c r="AK23" s="62"/>
      <c r="AL23" s="29"/>
      <c r="AM23" s="34"/>
      <c r="AN23" s="62"/>
      <c r="AO23" s="34"/>
      <c r="AP23" s="29"/>
      <c r="AQ23" s="61" t="s">
        <v>529</v>
      </c>
    </row>
    <row r="24" spans="1:43" ht="13.5" customHeight="1" x14ac:dyDescent="0.3">
      <c r="A24" s="61" t="s">
        <v>336</v>
      </c>
      <c r="B24" s="29"/>
      <c r="C24" s="62">
        <f t="shared" si="0"/>
        <v>8754.8212149999999</v>
      </c>
      <c r="D24" s="62"/>
      <c r="E24" s="62"/>
      <c r="F24" s="29"/>
      <c r="G24" s="34"/>
      <c r="H24" s="62"/>
      <c r="I24" s="34"/>
      <c r="J24" s="29"/>
      <c r="K24" s="62">
        <v>7103.0148010000003</v>
      </c>
      <c r="L24" s="62"/>
      <c r="M24" s="62"/>
      <c r="N24" s="29"/>
      <c r="O24" s="34"/>
      <c r="P24" s="62"/>
      <c r="Q24" s="34"/>
      <c r="R24" s="29"/>
      <c r="S24" s="62">
        <v>1651.806413999999</v>
      </c>
      <c r="T24" s="62"/>
      <c r="U24" s="62"/>
      <c r="V24" s="29"/>
      <c r="W24" s="34"/>
      <c r="X24" s="62"/>
      <c r="Y24" s="34"/>
      <c r="Z24" s="29"/>
      <c r="AA24" s="62">
        <v>7006.9280829999998</v>
      </c>
      <c r="AB24" s="62"/>
      <c r="AC24" s="62"/>
      <c r="AD24" s="29"/>
      <c r="AE24" s="34"/>
      <c r="AF24" s="62"/>
      <c r="AG24" s="34"/>
      <c r="AH24" s="29"/>
      <c r="AI24" s="62">
        <v>1747.893131999999</v>
      </c>
      <c r="AJ24" s="62"/>
      <c r="AK24" s="62"/>
      <c r="AL24" s="29"/>
      <c r="AM24" s="34"/>
      <c r="AN24" s="62"/>
      <c r="AO24" s="34"/>
      <c r="AP24" s="29"/>
      <c r="AQ24" s="61" t="s">
        <v>530</v>
      </c>
    </row>
    <row r="25" spans="1:43" ht="13.5" customHeight="1" x14ac:dyDescent="0.3">
      <c r="A25" s="61" t="s">
        <v>337</v>
      </c>
      <c r="B25" s="29"/>
      <c r="C25" s="62">
        <f t="shared" si="0"/>
        <v>8534.0689600000005</v>
      </c>
      <c r="D25" s="62"/>
      <c r="E25" s="62"/>
      <c r="F25" s="29"/>
      <c r="G25" s="34"/>
      <c r="H25" s="62"/>
      <c r="I25" s="34"/>
      <c r="J25" s="29"/>
      <c r="K25" s="62">
        <v>6719.0444609999995</v>
      </c>
      <c r="L25" s="62"/>
      <c r="M25" s="62"/>
      <c r="N25" s="29"/>
      <c r="O25" s="34"/>
      <c r="P25" s="62"/>
      <c r="Q25" s="34"/>
      <c r="R25" s="29"/>
      <c r="S25" s="62">
        <v>1815.0244990000006</v>
      </c>
      <c r="T25" s="62"/>
      <c r="U25" s="62"/>
      <c r="V25" s="29"/>
      <c r="W25" s="34"/>
      <c r="X25" s="62"/>
      <c r="Y25" s="34"/>
      <c r="Z25" s="29"/>
      <c r="AA25" s="62">
        <v>6640.8080509999991</v>
      </c>
      <c r="AB25" s="62"/>
      <c r="AC25" s="62"/>
      <c r="AD25" s="29"/>
      <c r="AE25" s="34"/>
      <c r="AF25" s="62"/>
      <c r="AG25" s="34"/>
      <c r="AH25" s="29"/>
      <c r="AI25" s="62">
        <v>1893.2609090000003</v>
      </c>
      <c r="AJ25" s="62"/>
      <c r="AK25" s="62"/>
      <c r="AL25" s="29"/>
      <c r="AM25" s="34"/>
      <c r="AN25" s="62"/>
      <c r="AO25" s="34"/>
      <c r="AP25" s="29"/>
      <c r="AQ25" s="61" t="s">
        <v>531</v>
      </c>
    </row>
    <row r="26" spans="1:43" ht="3.75" customHeight="1" thickBot="1" x14ac:dyDescent="0.35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4"/>
      <c r="AJ26" s="63"/>
      <c r="AK26" s="64"/>
      <c r="AL26" s="63"/>
      <c r="AM26" s="63"/>
      <c r="AN26" s="63"/>
      <c r="AO26" s="63"/>
      <c r="AP26" s="63"/>
      <c r="AQ26" s="63"/>
    </row>
    <row r="27" spans="1:43" ht="14.4" thickTop="1" x14ac:dyDescent="0.3"/>
    <row r="38" spans="27:30" x14ac:dyDescent="0.3">
      <c r="AA38" s="65"/>
      <c r="AB38" s="65"/>
      <c r="AC38" s="65"/>
      <c r="AD38" s="65"/>
    </row>
  </sheetData>
  <mergeCells count="24">
    <mergeCell ref="AQ5:AQ11"/>
    <mergeCell ref="A1:AQ1"/>
    <mergeCell ref="A2:AQ2"/>
    <mergeCell ref="A5:A11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  <mergeCell ref="AA5:AG5"/>
    <mergeCell ref="AI5:AO5"/>
    <mergeCell ref="AA7:AC9"/>
    <mergeCell ref="AE7:AG7"/>
    <mergeCell ref="AI7:AK9"/>
    <mergeCell ref="AM7:AO7"/>
    <mergeCell ref="AE9:AG9"/>
    <mergeCell ref="AM9:AO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F44"/>
  <sheetViews>
    <sheetView showGridLines="0" zoomScale="90" zoomScaleNormal="90" workbookViewId="0">
      <pane ySplit="8" topLeftCell="A9" activePane="bottomLeft" state="frozen"/>
      <selection activeCell="G9" sqref="G9:I9"/>
      <selection pane="bottomLeft" sqref="A1:AA1"/>
    </sheetView>
  </sheetViews>
  <sheetFormatPr defaultColWidth="9.109375" defaultRowHeight="13.8" x14ac:dyDescent="0.3"/>
  <cols>
    <col min="1" max="1" width="9.109375" style="7"/>
    <col min="2" max="2" width="0.5546875" style="7" customWidth="1"/>
    <col min="3" max="3" width="11.6640625" style="7" customWidth="1"/>
    <col min="4" max="4" width="0.5546875" style="7" customWidth="1"/>
    <col min="5" max="5" width="10.6640625" style="7" customWidth="1"/>
    <col min="6" max="6" width="0.5546875" style="7" customWidth="1"/>
    <col min="7" max="7" width="11.6640625" style="7" customWidth="1"/>
    <col min="8" max="8" width="0.5546875" style="7" customWidth="1"/>
    <col min="9" max="9" width="11.6640625" style="7" customWidth="1"/>
    <col min="10" max="10" width="0.5546875" style="7" customWidth="1"/>
    <col min="11" max="11" width="10.88671875" style="7" customWidth="1"/>
    <col min="12" max="12" width="0.5546875" style="7" customWidth="1"/>
    <col min="13" max="13" width="11.6640625" style="7" customWidth="1"/>
    <col min="14" max="14" width="0.5546875" style="7" customWidth="1"/>
    <col min="15" max="15" width="11.6640625" style="7" customWidth="1"/>
    <col min="16" max="16" width="0.5546875" style="7" customWidth="1"/>
    <col min="17" max="17" width="10.88671875" style="7" customWidth="1"/>
    <col min="18" max="18" width="0.5546875" style="7" customWidth="1"/>
    <col min="19" max="19" width="11.6640625" style="7" customWidth="1"/>
    <col min="20" max="20" width="0.5546875" style="7" customWidth="1"/>
    <col min="21" max="21" width="11.6640625" style="7" customWidth="1"/>
    <col min="22" max="22" width="0.5546875" style="7" customWidth="1"/>
    <col min="23" max="23" width="28.77734375" style="7" customWidth="1"/>
    <col min="24" max="24" width="0.5546875" style="7" customWidth="1"/>
    <col min="25" max="25" width="11.6640625" style="7" customWidth="1"/>
    <col min="26" max="26" width="0.5546875" style="7" customWidth="1"/>
    <col min="27" max="27" width="9.109375" style="7"/>
    <col min="28" max="28" width="4.6640625" style="7" customWidth="1"/>
    <col min="29" max="16384" width="9.109375" style="7"/>
  </cols>
  <sheetData>
    <row r="1" spans="1:32" ht="26.25" customHeight="1" x14ac:dyDescent="0.3">
      <c r="A1" s="198" t="s">
        <v>653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P1" s="199"/>
      <c r="Q1" s="199"/>
      <c r="R1" s="199"/>
      <c r="S1" s="199"/>
      <c r="T1" s="199"/>
      <c r="U1" s="199"/>
      <c r="V1" s="199"/>
      <c r="W1" s="199"/>
      <c r="X1" s="199"/>
      <c r="Y1" s="199"/>
      <c r="Z1" s="199"/>
      <c r="AA1" s="199"/>
    </row>
    <row r="2" spans="1:32" ht="3" customHeight="1" x14ac:dyDescent="0.3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</row>
    <row r="3" spans="1:32" ht="3.75" customHeight="1" x14ac:dyDescent="0.3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</row>
    <row r="4" spans="1:32" ht="38.25" customHeight="1" x14ac:dyDescent="0.3">
      <c r="A4" s="194" t="s">
        <v>162</v>
      </c>
      <c r="B4" s="66"/>
      <c r="C4" s="194" t="s">
        <v>163</v>
      </c>
      <c r="D4" s="66"/>
      <c r="E4" s="194" t="s">
        <v>654</v>
      </c>
      <c r="F4" s="195"/>
      <c r="G4" s="195"/>
      <c r="H4" s="195"/>
      <c r="I4" s="195"/>
      <c r="J4" s="66"/>
      <c r="K4" s="194" t="s">
        <v>655</v>
      </c>
      <c r="L4" s="194"/>
      <c r="M4" s="194"/>
      <c r="N4" s="194"/>
      <c r="O4" s="194"/>
      <c r="P4" s="67"/>
      <c r="Q4" s="194" t="s">
        <v>708</v>
      </c>
      <c r="R4" s="194"/>
      <c r="S4" s="194"/>
      <c r="T4" s="194"/>
      <c r="U4" s="194"/>
      <c r="V4" s="67"/>
      <c r="W4" s="27" t="s">
        <v>656</v>
      </c>
      <c r="X4" s="66"/>
      <c r="Y4" s="194" t="s">
        <v>519</v>
      </c>
      <c r="Z4" s="66"/>
      <c r="AA4" s="194" t="s">
        <v>532</v>
      </c>
    </row>
    <row r="5" spans="1:32" ht="3" customHeight="1" x14ac:dyDescent="0.3">
      <c r="A5" s="194"/>
      <c r="B5" s="66"/>
      <c r="C5" s="194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66"/>
      <c r="T5" s="66"/>
      <c r="U5" s="66"/>
      <c r="V5" s="67"/>
      <c r="W5" s="66"/>
      <c r="X5" s="66"/>
      <c r="Y5" s="194"/>
      <c r="Z5" s="66"/>
      <c r="AA5" s="194"/>
    </row>
    <row r="6" spans="1:32" ht="26.25" customHeight="1" x14ac:dyDescent="0.3">
      <c r="A6" s="194"/>
      <c r="B6" s="66"/>
      <c r="C6" s="194"/>
      <c r="D6" s="66"/>
      <c r="E6" s="194" t="s">
        <v>642</v>
      </c>
      <c r="F6" s="66"/>
      <c r="G6" s="194" t="s">
        <v>657</v>
      </c>
      <c r="H6" s="195"/>
      <c r="I6" s="195"/>
      <c r="J6" s="66"/>
      <c r="K6" s="194" t="s">
        <v>642</v>
      </c>
      <c r="L6" s="66"/>
      <c r="M6" s="194" t="s">
        <v>657</v>
      </c>
      <c r="N6" s="195"/>
      <c r="O6" s="195"/>
      <c r="P6" s="67"/>
      <c r="Q6" s="194" t="s">
        <v>642</v>
      </c>
      <c r="R6" s="66"/>
      <c r="S6" s="194" t="s">
        <v>657</v>
      </c>
      <c r="T6" s="195"/>
      <c r="U6" s="195"/>
      <c r="V6" s="67"/>
      <c r="W6" s="27" t="s">
        <v>658</v>
      </c>
      <c r="X6" s="66"/>
      <c r="Y6" s="194"/>
      <c r="Z6" s="66"/>
      <c r="AA6" s="194"/>
      <c r="AE6" s="28"/>
      <c r="AF6" s="28"/>
    </row>
    <row r="7" spans="1:32" ht="3" customHeight="1" x14ac:dyDescent="0.3">
      <c r="A7" s="194"/>
      <c r="B7" s="66"/>
      <c r="C7" s="194"/>
      <c r="D7" s="66"/>
      <c r="E7" s="194"/>
      <c r="F7" s="66"/>
      <c r="G7" s="66"/>
      <c r="H7" s="66"/>
      <c r="I7" s="66"/>
      <c r="J7" s="66"/>
      <c r="K7" s="194"/>
      <c r="L7" s="66"/>
      <c r="M7" s="66"/>
      <c r="N7" s="66"/>
      <c r="O7" s="66"/>
      <c r="P7" s="67"/>
      <c r="Q7" s="194"/>
      <c r="R7" s="66"/>
      <c r="S7" s="66"/>
      <c r="T7" s="66"/>
      <c r="U7" s="66"/>
      <c r="V7" s="67"/>
      <c r="W7" s="66"/>
      <c r="X7" s="66"/>
      <c r="Y7" s="194"/>
      <c r="Z7" s="66"/>
      <c r="AA7" s="194"/>
    </row>
    <row r="8" spans="1:32" ht="37.5" customHeight="1" x14ac:dyDescent="0.3">
      <c r="A8" s="194"/>
      <c r="B8" s="66"/>
      <c r="C8" s="194"/>
      <c r="D8" s="66"/>
      <c r="E8" s="194"/>
      <c r="F8" s="66"/>
      <c r="G8" s="27" t="s">
        <v>651</v>
      </c>
      <c r="H8" s="66"/>
      <c r="I8" s="27" t="s">
        <v>652</v>
      </c>
      <c r="J8" s="66"/>
      <c r="K8" s="194"/>
      <c r="L8" s="66"/>
      <c r="M8" s="27" t="s">
        <v>651</v>
      </c>
      <c r="N8" s="66"/>
      <c r="O8" s="27" t="s">
        <v>652</v>
      </c>
      <c r="P8" s="67"/>
      <c r="Q8" s="194"/>
      <c r="R8" s="66"/>
      <c r="S8" s="27" t="s">
        <v>651</v>
      </c>
      <c r="T8" s="66"/>
      <c r="U8" s="27" t="s">
        <v>652</v>
      </c>
      <c r="V8" s="67"/>
      <c r="W8" s="27" t="s">
        <v>651</v>
      </c>
      <c r="X8" s="66"/>
      <c r="Y8" s="194"/>
      <c r="Z8" s="66"/>
      <c r="AA8" s="194"/>
      <c r="AE8" s="28"/>
      <c r="AF8" s="28"/>
    </row>
    <row r="9" spans="1:32" ht="6.75" customHeight="1" x14ac:dyDescent="0.3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  <c r="U9" s="29"/>
      <c r="V9" s="68"/>
      <c r="W9" s="29"/>
      <c r="X9" s="29"/>
      <c r="Y9" s="29"/>
      <c r="Z9" s="29"/>
    </row>
    <row r="10" spans="1:32" ht="12.75" customHeight="1" x14ac:dyDescent="0.3">
      <c r="A10" s="197">
        <v>2024</v>
      </c>
      <c r="B10" s="29"/>
      <c r="C10" s="69" t="s">
        <v>296</v>
      </c>
      <c r="D10" s="66"/>
      <c r="E10" s="71">
        <f>SUM(E11:E22)</f>
        <v>107243.44983099999</v>
      </c>
      <c r="F10" s="72"/>
      <c r="G10" s="73">
        <v>1.9924603779147816</v>
      </c>
      <c r="H10" s="74"/>
      <c r="I10" s="75"/>
      <c r="J10" s="70"/>
      <c r="K10" s="71">
        <f>SUM(K11:K22)</f>
        <v>95850.271380000006</v>
      </c>
      <c r="L10" s="72"/>
      <c r="M10" s="73">
        <v>3.0606876478724558</v>
      </c>
      <c r="N10" s="74"/>
      <c r="O10" s="75"/>
      <c r="P10" s="76"/>
      <c r="Q10" s="71">
        <f>SUM(Q11:Q22)</f>
        <v>104268.39567699999</v>
      </c>
      <c r="R10" s="72"/>
      <c r="S10" s="73">
        <v>1.1669222912851467</v>
      </c>
      <c r="T10" s="70"/>
      <c r="U10" s="75"/>
      <c r="V10" s="76"/>
      <c r="W10" s="75"/>
      <c r="X10" s="29"/>
      <c r="Y10" s="69" t="s">
        <v>296</v>
      </c>
      <c r="Z10" s="29"/>
      <c r="AA10" s="197">
        <v>2024</v>
      </c>
      <c r="AE10" s="200"/>
      <c r="AF10" s="200"/>
    </row>
    <row r="11" spans="1:32" ht="13.5" customHeight="1" x14ac:dyDescent="0.3">
      <c r="A11" s="197"/>
      <c r="B11" s="29"/>
      <c r="C11" s="61" t="s">
        <v>326</v>
      </c>
      <c r="D11" s="29"/>
      <c r="E11" s="62">
        <v>8091.0031000000008</v>
      </c>
      <c r="F11" s="62"/>
      <c r="G11" s="77">
        <v>-4.0495939455260697</v>
      </c>
      <c r="H11" s="78"/>
      <c r="I11" s="77">
        <v>-1.6910963307654754</v>
      </c>
      <c r="J11" s="29"/>
      <c r="K11" s="62">
        <v>7301.9711750000015</v>
      </c>
      <c r="L11" s="62"/>
      <c r="M11" s="77">
        <v>-0.10669283455186473</v>
      </c>
      <c r="N11" s="78"/>
      <c r="O11" s="77">
        <v>-0.19461487252053189</v>
      </c>
      <c r="P11" s="68"/>
      <c r="Q11" s="62">
        <v>7976.5506960000012</v>
      </c>
      <c r="R11" s="78"/>
      <c r="S11" s="77">
        <v>-4.0727809310167231</v>
      </c>
      <c r="T11" s="78"/>
      <c r="U11" s="77">
        <v>-1.9421778128528047</v>
      </c>
      <c r="V11" s="68"/>
      <c r="W11" s="77">
        <v>-6.0006915728996972</v>
      </c>
      <c r="X11" s="78"/>
      <c r="Y11" s="61" t="s">
        <v>520</v>
      </c>
      <c r="Z11" s="29"/>
      <c r="AA11" s="197"/>
    </row>
    <row r="12" spans="1:32" ht="13.5" customHeight="1" x14ac:dyDescent="0.3">
      <c r="A12" s="197"/>
      <c r="B12" s="29"/>
      <c r="C12" s="61" t="s">
        <v>327</v>
      </c>
      <c r="D12" s="29"/>
      <c r="E12" s="62">
        <v>8949.4404009999998</v>
      </c>
      <c r="F12" s="62"/>
      <c r="G12" s="77">
        <v>2.24226485792245</v>
      </c>
      <c r="H12" s="78"/>
      <c r="I12" s="77">
        <f>E12/E11*100-100</f>
        <v>10.609775949783028</v>
      </c>
      <c r="J12" s="29"/>
      <c r="K12" s="62">
        <v>8017.6064409999999</v>
      </c>
      <c r="L12" s="62"/>
      <c r="M12" s="77">
        <v>3.5422958543133092</v>
      </c>
      <c r="N12" s="78"/>
      <c r="O12" s="77">
        <f>K12/K11*100-100</f>
        <v>9.8005764313360118</v>
      </c>
      <c r="P12" s="68"/>
      <c r="Q12" s="62">
        <v>8489.976971</v>
      </c>
      <c r="R12" s="29"/>
      <c r="S12" s="77">
        <v>1.2502290311139177</v>
      </c>
      <c r="T12" s="29"/>
      <c r="U12" s="77">
        <v>6.4366954410189692</v>
      </c>
      <c r="V12" s="68"/>
      <c r="W12" s="77">
        <v>-2.2381740486062967</v>
      </c>
      <c r="X12" s="29"/>
      <c r="Y12" s="61" t="s">
        <v>521</v>
      </c>
      <c r="Z12" s="29"/>
      <c r="AA12" s="197"/>
    </row>
    <row r="13" spans="1:32" ht="13.5" customHeight="1" x14ac:dyDescent="0.3">
      <c r="A13" s="197"/>
      <c r="B13" s="29"/>
      <c r="C13" s="61" t="s">
        <v>328</v>
      </c>
      <c r="D13" s="29"/>
      <c r="E13" s="62">
        <v>8471.9994889999998</v>
      </c>
      <c r="F13" s="62"/>
      <c r="G13" s="77">
        <v>-15.095396095780416</v>
      </c>
      <c r="H13" s="78"/>
      <c r="I13" s="77">
        <f t="shared" ref="I13:I22" si="0">E13/E12*100-100</f>
        <v>-5.3348688924354661</v>
      </c>
      <c r="J13" s="29"/>
      <c r="K13" s="62">
        <v>7692.5696280000002</v>
      </c>
      <c r="L13" s="62"/>
      <c r="M13" s="77">
        <v>-12.415630270645579</v>
      </c>
      <c r="N13" s="78"/>
      <c r="O13" s="77">
        <f t="shared" ref="O13:O22" si="1">K13/K12*100-100</f>
        <v>-4.0540380148599553</v>
      </c>
      <c r="P13" s="68"/>
      <c r="Q13" s="62">
        <v>8372.9221589999997</v>
      </c>
      <c r="R13" s="29"/>
      <c r="S13" s="77">
        <v>-12.246697810416947</v>
      </c>
      <c r="T13" s="29"/>
      <c r="U13" s="77">
        <v>-1.3787412192027659</v>
      </c>
      <c r="V13" s="68"/>
      <c r="W13" s="77">
        <v>-6.0796452001764152</v>
      </c>
      <c r="X13" s="29"/>
      <c r="Y13" s="61" t="s">
        <v>522</v>
      </c>
      <c r="Z13" s="29"/>
      <c r="AA13" s="197"/>
    </row>
    <row r="14" spans="1:32" ht="13.5" customHeight="1" x14ac:dyDescent="0.3">
      <c r="A14" s="197"/>
      <c r="B14" s="29"/>
      <c r="C14" s="61" t="s">
        <v>329</v>
      </c>
      <c r="D14" s="29"/>
      <c r="E14" s="62">
        <v>9221.9901869999994</v>
      </c>
      <c r="F14" s="62"/>
      <c r="G14" s="77">
        <v>13.776144856279984</v>
      </c>
      <c r="H14" s="78"/>
      <c r="I14" s="77">
        <f t="shared" si="0"/>
        <v>8.8525819551073397</v>
      </c>
      <c r="J14" s="29"/>
      <c r="K14" s="62">
        <v>8182.0325259999981</v>
      </c>
      <c r="L14" s="62"/>
      <c r="M14" s="77">
        <v>13.053005389465639</v>
      </c>
      <c r="N14" s="78"/>
      <c r="O14" s="77">
        <f t="shared" si="1"/>
        <v>6.3628010101905801</v>
      </c>
      <c r="P14" s="68"/>
      <c r="Q14" s="62">
        <v>9087.1575099999991</v>
      </c>
      <c r="R14" s="29"/>
      <c r="S14" s="77">
        <v>13.727523825014515</v>
      </c>
      <c r="T14" s="29"/>
      <c r="U14" s="77">
        <v>8.5302996664345301</v>
      </c>
      <c r="V14" s="68"/>
      <c r="W14" s="77">
        <v>-0.72057401799123966</v>
      </c>
      <c r="X14" s="29"/>
      <c r="Y14" s="61" t="s">
        <v>523</v>
      </c>
      <c r="Z14" s="29"/>
      <c r="AA14" s="197"/>
    </row>
    <row r="15" spans="1:32" ht="13.5" customHeight="1" x14ac:dyDescent="0.3">
      <c r="A15" s="197"/>
      <c r="B15" s="29"/>
      <c r="C15" s="61" t="s">
        <v>330</v>
      </c>
      <c r="D15" s="29"/>
      <c r="E15" s="62">
        <v>9046.535020999996</v>
      </c>
      <c r="F15" s="62"/>
      <c r="G15" s="77">
        <v>-3.812256058960017</v>
      </c>
      <c r="H15" s="78"/>
      <c r="I15" s="77">
        <f t="shared" si="0"/>
        <v>-1.902573765989672</v>
      </c>
      <c r="J15" s="29"/>
      <c r="K15" s="62">
        <v>8012.7063549999975</v>
      </c>
      <c r="L15" s="62"/>
      <c r="M15" s="77">
        <v>-4.555176302925787</v>
      </c>
      <c r="N15" s="78"/>
      <c r="O15" s="77">
        <f t="shared" si="1"/>
        <v>-2.0694878743384777</v>
      </c>
      <c r="P15" s="68"/>
      <c r="Q15" s="62">
        <v>8921.0150049999957</v>
      </c>
      <c r="R15" s="29"/>
      <c r="S15" s="77">
        <v>-4.0789867870589092</v>
      </c>
      <c r="T15" s="29"/>
      <c r="U15" s="77">
        <v>-1.8283220557932651</v>
      </c>
      <c r="V15" s="68"/>
      <c r="W15" s="77">
        <v>-2.7218224359229453</v>
      </c>
      <c r="X15" s="29"/>
      <c r="Y15" s="61" t="s">
        <v>524</v>
      </c>
      <c r="Z15" s="29"/>
      <c r="AA15" s="197"/>
    </row>
    <row r="16" spans="1:32" ht="13.5" customHeight="1" x14ac:dyDescent="0.3">
      <c r="A16" s="197"/>
      <c r="B16" s="29"/>
      <c r="C16" s="61" t="s">
        <v>331</v>
      </c>
      <c r="D16" s="29"/>
      <c r="E16" s="62">
        <v>8562.9508029999997</v>
      </c>
      <c r="F16" s="62"/>
      <c r="G16" s="77">
        <v>-5.9112354337821529</v>
      </c>
      <c r="H16" s="78"/>
      <c r="I16" s="77">
        <f t="shared" si="0"/>
        <v>-5.3455186640789805</v>
      </c>
      <c r="J16" s="29"/>
      <c r="K16" s="62">
        <v>7747.8855309999999</v>
      </c>
      <c r="L16" s="62"/>
      <c r="M16" s="77">
        <v>-3.7116436810104005</v>
      </c>
      <c r="N16" s="78"/>
      <c r="O16" s="77">
        <f t="shared" si="1"/>
        <v>-3.3050109696675349</v>
      </c>
      <c r="P16" s="68"/>
      <c r="Q16" s="62">
        <v>8343.1963830000004</v>
      </c>
      <c r="R16" s="29"/>
      <c r="S16" s="77">
        <v>-7.4645810215569242</v>
      </c>
      <c r="T16" s="29"/>
      <c r="U16" s="77">
        <v>-6.4770502199149149</v>
      </c>
      <c r="V16" s="68"/>
      <c r="W16" s="77">
        <v>0.82703683986724741</v>
      </c>
      <c r="X16" s="29"/>
      <c r="Y16" s="61" t="s">
        <v>525</v>
      </c>
      <c r="Z16" s="29"/>
      <c r="AA16" s="197"/>
    </row>
    <row r="17" spans="1:27" ht="13.5" customHeight="1" x14ac:dyDescent="0.3">
      <c r="A17" s="197"/>
      <c r="B17" s="29"/>
      <c r="C17" s="61" t="s">
        <v>332</v>
      </c>
      <c r="D17" s="29"/>
      <c r="E17" s="62">
        <v>10002.205205000002</v>
      </c>
      <c r="F17" s="62"/>
      <c r="G17" s="77">
        <v>15.523846834647273</v>
      </c>
      <c r="H17" s="78"/>
      <c r="I17" s="77">
        <f t="shared" si="0"/>
        <v>16.807925621805083</v>
      </c>
      <c r="J17" s="29"/>
      <c r="K17" s="62">
        <v>8795.9641070000016</v>
      </c>
      <c r="L17" s="62"/>
      <c r="M17" s="77">
        <v>12.613773451585629</v>
      </c>
      <c r="N17" s="78"/>
      <c r="O17" s="77">
        <f t="shared" si="1"/>
        <v>13.527285241973999</v>
      </c>
      <c r="P17" s="68"/>
      <c r="Q17" s="62">
        <v>9618.1446480000013</v>
      </c>
      <c r="R17" s="29"/>
      <c r="S17" s="77">
        <v>12.09833031499133</v>
      </c>
      <c r="T17" s="29"/>
      <c r="U17" s="77">
        <v>15.281292762062051</v>
      </c>
      <c r="V17" s="68"/>
      <c r="W17" s="77">
        <v>1.6475833741777706</v>
      </c>
      <c r="X17" s="29"/>
      <c r="Y17" s="61" t="s">
        <v>526</v>
      </c>
      <c r="Z17" s="29"/>
      <c r="AA17" s="197"/>
    </row>
    <row r="18" spans="1:27" ht="13.5" customHeight="1" x14ac:dyDescent="0.3">
      <c r="A18" s="197"/>
      <c r="B18" s="29"/>
      <c r="C18" s="61" t="s">
        <v>333</v>
      </c>
      <c r="D18" s="29"/>
      <c r="E18" s="62">
        <v>7834.7487010000004</v>
      </c>
      <c r="F18" s="62"/>
      <c r="G18" s="77">
        <v>0.89871411024434167</v>
      </c>
      <c r="H18" s="78"/>
      <c r="I18" s="77">
        <f t="shared" si="0"/>
        <v>-21.669786407866454</v>
      </c>
      <c r="J18" s="29"/>
      <c r="K18" s="62">
        <v>6694.6900130000004</v>
      </c>
      <c r="L18" s="62"/>
      <c r="M18" s="77">
        <v>1.3432882998830848</v>
      </c>
      <c r="N18" s="78"/>
      <c r="O18" s="77">
        <f t="shared" si="1"/>
        <v>-23.889070810643318</v>
      </c>
      <c r="P18" s="68"/>
      <c r="Q18" s="62">
        <v>7753.7723430000005</v>
      </c>
      <c r="R18" s="29"/>
      <c r="S18" s="77">
        <v>0.93128588829085857</v>
      </c>
      <c r="T18" s="29"/>
      <c r="U18" s="77">
        <v>-19.383907949312018</v>
      </c>
      <c r="V18" s="68"/>
      <c r="W18" s="77">
        <v>3.4316003151521954</v>
      </c>
      <c r="X18" s="29"/>
      <c r="Y18" s="61" t="s">
        <v>527</v>
      </c>
      <c r="Z18" s="29"/>
      <c r="AA18" s="197"/>
    </row>
    <row r="19" spans="1:27" ht="13.5" customHeight="1" x14ac:dyDescent="0.3">
      <c r="A19" s="197"/>
      <c r="B19" s="29"/>
      <c r="C19" s="61" t="s">
        <v>334</v>
      </c>
      <c r="D19" s="29"/>
      <c r="E19" s="62">
        <v>8980.7692100000004</v>
      </c>
      <c r="F19" s="62"/>
      <c r="G19" s="77">
        <v>4.6927926600911292</v>
      </c>
      <c r="H19" s="78"/>
      <c r="I19" s="77">
        <f t="shared" si="0"/>
        <v>14.627406094770151</v>
      </c>
      <c r="J19" s="29"/>
      <c r="K19" s="62">
        <v>8279.0600709999999</v>
      </c>
      <c r="L19" s="62"/>
      <c r="M19" s="77">
        <v>11.427317877360693</v>
      </c>
      <c r="N19" s="78"/>
      <c r="O19" s="77">
        <f t="shared" si="1"/>
        <v>23.666070496519026</v>
      </c>
      <c r="P19" s="68"/>
      <c r="Q19" s="62">
        <v>8578.1493100000007</v>
      </c>
      <c r="R19" s="29"/>
      <c r="S19" s="77">
        <v>1.1171280554662388</v>
      </c>
      <c r="T19" s="29"/>
      <c r="U19" s="77">
        <v>10.631947012788373</v>
      </c>
      <c r="V19" s="68"/>
      <c r="W19" s="77">
        <v>7.2652901266150565</v>
      </c>
      <c r="X19" s="29"/>
      <c r="Y19" s="61" t="s">
        <v>528</v>
      </c>
      <c r="Z19" s="29"/>
      <c r="AA19" s="197"/>
    </row>
    <row r="20" spans="1:27" ht="13.5" customHeight="1" x14ac:dyDescent="0.3">
      <c r="A20" s="197"/>
      <c r="B20" s="29"/>
      <c r="C20" s="61" t="s">
        <v>335</v>
      </c>
      <c r="D20" s="29"/>
      <c r="E20" s="62">
        <v>9973.048906</v>
      </c>
      <c r="F20" s="62"/>
      <c r="G20" s="77">
        <v>7.6837626075000287</v>
      </c>
      <c r="H20" s="78"/>
      <c r="I20" s="77">
        <f t="shared" si="0"/>
        <v>11.048938824695625</v>
      </c>
      <c r="J20" s="29"/>
      <c r="K20" s="62">
        <v>8878.5333369999989</v>
      </c>
      <c r="L20" s="62"/>
      <c r="M20" s="77">
        <v>7.3570260076134275</v>
      </c>
      <c r="N20" s="78"/>
      <c r="O20" s="77">
        <f t="shared" si="1"/>
        <v>7.2408372551836067</v>
      </c>
      <c r="P20" s="68"/>
      <c r="Q20" s="62">
        <v>9821.7495099999996</v>
      </c>
      <c r="R20" s="29"/>
      <c r="S20" s="77">
        <v>11.205359333399699</v>
      </c>
      <c r="T20" s="29"/>
      <c r="U20" s="77">
        <v>14.497301866152739</v>
      </c>
      <c r="V20" s="68"/>
      <c r="W20" s="77">
        <v>4.6240454544050067</v>
      </c>
      <c r="X20" s="29"/>
      <c r="Y20" s="61" t="s">
        <v>529</v>
      </c>
      <c r="Z20" s="29"/>
      <c r="AA20" s="197"/>
    </row>
    <row r="21" spans="1:27" ht="13.5" customHeight="1" x14ac:dyDescent="0.3">
      <c r="A21" s="197"/>
      <c r="B21" s="29"/>
      <c r="C21" s="61" t="s">
        <v>336</v>
      </c>
      <c r="D21" s="29"/>
      <c r="E21" s="62">
        <v>9401.9095859999998</v>
      </c>
      <c r="F21" s="62"/>
      <c r="G21" s="77">
        <v>5.8750395005277625</v>
      </c>
      <c r="H21" s="78"/>
      <c r="I21" s="77">
        <f t="shared" si="0"/>
        <v>-5.7268276269696372</v>
      </c>
      <c r="J21" s="29"/>
      <c r="K21" s="62">
        <v>8649.9504839999991</v>
      </c>
      <c r="L21" s="62"/>
      <c r="M21" s="77">
        <v>7.3783631741223985</v>
      </c>
      <c r="N21" s="78"/>
      <c r="O21" s="77">
        <f t="shared" si="1"/>
        <v>-2.5745564534562675</v>
      </c>
      <c r="P21" s="68"/>
      <c r="Q21" s="62">
        <v>8716.5914319999993</v>
      </c>
      <c r="R21" s="29"/>
      <c r="S21" s="77">
        <v>-1.0007307458464112</v>
      </c>
      <c r="T21" s="29"/>
      <c r="U21" s="77">
        <v>-11.252150921531694</v>
      </c>
      <c r="V21" s="68"/>
      <c r="W21" s="77">
        <v>6.1224133321381942</v>
      </c>
      <c r="X21" s="29"/>
      <c r="Y21" s="61" t="s">
        <v>530</v>
      </c>
      <c r="Z21" s="29"/>
      <c r="AA21" s="197"/>
    </row>
    <row r="22" spans="1:27" ht="13.5" customHeight="1" x14ac:dyDescent="0.3">
      <c r="A22" s="197"/>
      <c r="B22" s="29"/>
      <c r="C22" s="61" t="s">
        <v>337</v>
      </c>
      <c r="D22" s="29"/>
      <c r="E22" s="62">
        <v>8706.8492220000007</v>
      </c>
      <c r="F22" s="62"/>
      <c r="G22" s="77">
        <v>5.7916788374667192</v>
      </c>
      <c r="H22" s="78"/>
      <c r="I22" s="77">
        <f t="shared" si="0"/>
        <v>-7.3927573717044197</v>
      </c>
      <c r="J22" s="29"/>
      <c r="K22" s="62">
        <v>7597.3017120000013</v>
      </c>
      <c r="L22" s="62"/>
      <c r="M22" s="77">
        <v>3.8420455413286589</v>
      </c>
      <c r="N22" s="78"/>
      <c r="O22" s="77">
        <f t="shared" si="1"/>
        <v>-12.169419627859199</v>
      </c>
      <c r="P22" s="68"/>
      <c r="Q22" s="62">
        <v>8589.1697100000001</v>
      </c>
      <c r="R22" s="29"/>
      <c r="S22" s="77">
        <v>5.5889078196125581</v>
      </c>
      <c r="T22" s="29"/>
      <c r="U22" s="77">
        <v>-1.4618296956332415</v>
      </c>
      <c r="V22" s="68"/>
      <c r="W22" s="77">
        <v>6.4842233919416117</v>
      </c>
      <c r="X22" s="29"/>
      <c r="Y22" s="61" t="s">
        <v>531</v>
      </c>
      <c r="Z22" s="29"/>
      <c r="AA22" s="197"/>
    </row>
    <row r="23" spans="1:27" ht="6.75" customHeight="1" x14ac:dyDescent="0.3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29"/>
      <c r="V23" s="68"/>
      <c r="W23" s="29"/>
      <c r="X23" s="29"/>
      <c r="Y23" s="29"/>
      <c r="Z23" s="29"/>
      <c r="AA23" s="79"/>
    </row>
    <row r="24" spans="1:27" ht="13.5" customHeight="1" x14ac:dyDescent="0.3">
      <c r="A24" s="197">
        <v>2025</v>
      </c>
      <c r="B24" s="29"/>
      <c r="C24" s="69" t="s">
        <v>296</v>
      </c>
      <c r="D24" s="66"/>
      <c r="E24" s="71">
        <f>SUM(E25:E36)</f>
        <v>111516.11745200002</v>
      </c>
      <c r="F24" s="72"/>
      <c r="G24" s="73">
        <f t="shared" ref="G24:G36" si="2">E24/E10*100-100</f>
        <v>3.9840825968701381</v>
      </c>
      <c r="H24" s="74"/>
      <c r="I24" s="75"/>
      <c r="J24" s="70"/>
      <c r="K24" s="71">
        <f>SUM(K25:K36)</f>
        <v>102183.037782</v>
      </c>
      <c r="L24" s="72"/>
      <c r="M24" s="73">
        <f t="shared" ref="M24:M36" si="3">K24/K10*100-100</f>
        <v>6.6069363297821297</v>
      </c>
      <c r="N24" s="74"/>
      <c r="O24" s="75"/>
      <c r="P24" s="76"/>
      <c r="Q24" s="71">
        <f>SUM(Q25:Q36)</f>
        <v>106735.49702000001</v>
      </c>
      <c r="R24" s="72"/>
      <c r="S24" s="73">
        <v>2.367624444560775</v>
      </c>
      <c r="T24" s="70"/>
      <c r="U24" s="75"/>
      <c r="V24" s="76"/>
      <c r="W24" s="75"/>
      <c r="X24" s="29"/>
      <c r="Y24" s="69" t="s">
        <v>296</v>
      </c>
      <c r="Z24" s="29"/>
      <c r="AA24" s="197">
        <v>2025</v>
      </c>
    </row>
    <row r="25" spans="1:27" ht="13.5" customHeight="1" x14ac:dyDescent="0.3">
      <c r="A25" s="197"/>
      <c r="B25" s="29"/>
      <c r="C25" s="61" t="s">
        <v>326</v>
      </c>
      <c r="D25" s="29"/>
      <c r="E25" s="62">
        <v>8783.0690979999999</v>
      </c>
      <c r="F25" s="62"/>
      <c r="G25" s="77">
        <f t="shared" si="2"/>
        <v>8.5535253101064654</v>
      </c>
      <c r="H25" s="78"/>
      <c r="I25" s="77">
        <f>E25/E22*100-100</f>
        <v>0.87540135422823084</v>
      </c>
      <c r="J25" s="29"/>
      <c r="K25" s="62">
        <v>8024.9012319999983</v>
      </c>
      <c r="L25" s="62"/>
      <c r="M25" s="77">
        <f t="shared" si="3"/>
        <v>9.9004780993263211</v>
      </c>
      <c r="N25" s="78"/>
      <c r="O25" s="77">
        <f>K25/K22*100-100</f>
        <v>5.6283077362137703</v>
      </c>
      <c r="P25" s="68"/>
      <c r="Q25" s="62">
        <v>8302.0706859999991</v>
      </c>
      <c r="R25" s="29"/>
      <c r="S25" s="77">
        <v>4.0809618393478786</v>
      </c>
      <c r="T25" s="78">
        <v>4.0809618393478786</v>
      </c>
      <c r="U25" s="77">
        <v>-3.3425701632806692</v>
      </c>
      <c r="V25" s="68"/>
      <c r="W25" s="77">
        <v>6.7077543147162686</v>
      </c>
      <c r="X25" s="29"/>
      <c r="Y25" s="61" t="s">
        <v>520</v>
      </c>
      <c r="Z25" s="29"/>
      <c r="AA25" s="197"/>
    </row>
    <row r="26" spans="1:27" ht="13.5" customHeight="1" x14ac:dyDescent="0.3">
      <c r="A26" s="197"/>
      <c r="B26" s="29"/>
      <c r="C26" s="61" t="s">
        <v>327</v>
      </c>
      <c r="D26" s="29"/>
      <c r="E26" s="62">
        <v>9309.8832610000027</v>
      </c>
      <c r="F26" s="62"/>
      <c r="G26" s="77">
        <f t="shared" si="2"/>
        <v>4.0275463475875739</v>
      </c>
      <c r="H26" s="78"/>
      <c r="I26" s="77">
        <f>E26/E25*100-100</f>
        <v>5.9980646528212418</v>
      </c>
      <c r="J26" s="29"/>
      <c r="K26" s="62">
        <v>8317.579020000001</v>
      </c>
      <c r="L26" s="62"/>
      <c r="M26" s="77">
        <f t="shared" si="3"/>
        <v>3.7414230943791011</v>
      </c>
      <c r="N26" s="78"/>
      <c r="O26" s="77">
        <f>K26/K25*100-100</f>
        <v>3.6471201269484084</v>
      </c>
      <c r="P26" s="68"/>
      <c r="Q26" s="62">
        <v>8972.4639650000026</v>
      </c>
      <c r="R26" s="29"/>
      <c r="S26" s="77">
        <v>5.6830188780025992</v>
      </c>
      <c r="T26" s="29"/>
      <c r="U26" s="77">
        <v>8.0750129016668808</v>
      </c>
      <c r="V26" s="68"/>
      <c r="W26" s="77">
        <v>6.0511939580103302</v>
      </c>
      <c r="X26" s="29"/>
      <c r="Y26" s="61" t="s">
        <v>521</v>
      </c>
      <c r="Z26" s="29"/>
      <c r="AA26" s="197"/>
    </row>
    <row r="27" spans="1:27" ht="13.5" customHeight="1" x14ac:dyDescent="0.3">
      <c r="A27" s="197"/>
      <c r="B27" s="29"/>
      <c r="C27" s="61" t="s">
        <v>328</v>
      </c>
      <c r="D27" s="29"/>
      <c r="E27" s="62">
        <v>9289.2476010000028</v>
      </c>
      <c r="F27" s="62"/>
      <c r="G27" s="77">
        <f t="shared" si="2"/>
        <v>9.6464608273538488</v>
      </c>
      <c r="H27" s="78"/>
      <c r="I27" s="77">
        <f t="shared" ref="I27:I36" si="4">E27/E26*100-100</f>
        <v>-0.22165326268316221</v>
      </c>
      <c r="J27" s="29"/>
      <c r="K27" s="62">
        <v>8436.0297260000025</v>
      </c>
      <c r="L27" s="62"/>
      <c r="M27" s="77">
        <f t="shared" si="3"/>
        <v>9.664652176743374</v>
      </c>
      <c r="N27" s="78"/>
      <c r="O27" s="77">
        <f t="shared" ref="O27:O36" si="5">K27/K26*100-100</f>
        <v>1.4241007595501287</v>
      </c>
      <c r="P27" s="68"/>
      <c r="Q27" s="62">
        <v>9138.2086800000034</v>
      </c>
      <c r="R27" s="29"/>
      <c r="S27" s="77">
        <v>9.1400171465514148</v>
      </c>
      <c r="T27" s="29"/>
      <c r="U27" s="77">
        <v>1.8472597454449726</v>
      </c>
      <c r="V27" s="68"/>
      <c r="W27" s="77">
        <v>7.3288041083830393</v>
      </c>
      <c r="X27" s="29"/>
      <c r="Y27" s="61" t="s">
        <v>522</v>
      </c>
      <c r="Z27" s="29"/>
      <c r="AA27" s="197"/>
    </row>
    <row r="28" spans="1:27" ht="13.5" customHeight="1" x14ac:dyDescent="0.3">
      <c r="A28" s="197"/>
      <c r="B28" s="29"/>
      <c r="C28" s="61" t="s">
        <v>329</v>
      </c>
      <c r="D28" s="29"/>
      <c r="E28" s="62">
        <v>9439.7483710000015</v>
      </c>
      <c r="F28" s="62"/>
      <c r="G28" s="77">
        <f t="shared" si="2"/>
        <v>2.3612927316597023</v>
      </c>
      <c r="H28" s="78"/>
      <c r="I28" s="77">
        <f t="shared" si="4"/>
        <v>1.620161034181038</v>
      </c>
      <c r="J28" s="29"/>
      <c r="K28" s="62">
        <v>8637.340212000001</v>
      </c>
      <c r="L28" s="62"/>
      <c r="M28" s="77">
        <f t="shared" si="3"/>
        <v>5.5647259351899976</v>
      </c>
      <c r="N28" s="78"/>
      <c r="O28" s="77">
        <f t="shared" si="5"/>
        <v>2.3863178833943124</v>
      </c>
      <c r="P28" s="68"/>
      <c r="Q28" s="62">
        <v>8799.8121800000008</v>
      </c>
      <c r="R28" s="29"/>
      <c r="S28" s="77">
        <v>-3.1621035476031807</v>
      </c>
      <c r="T28" s="29"/>
      <c r="U28" s="77">
        <v>-3.7030944668687766</v>
      </c>
      <c r="V28" s="68"/>
      <c r="W28" s="77">
        <v>5.2374981448226805</v>
      </c>
      <c r="X28" s="29"/>
      <c r="Y28" s="61" t="s">
        <v>523</v>
      </c>
      <c r="Z28" s="29"/>
      <c r="AA28" s="197"/>
    </row>
    <row r="29" spans="1:27" ht="13.5" customHeight="1" x14ac:dyDescent="0.3">
      <c r="A29" s="197"/>
      <c r="B29" s="29"/>
      <c r="C29" s="61" t="s">
        <v>330</v>
      </c>
      <c r="D29" s="29"/>
      <c r="E29" s="62">
        <v>10289.530817999999</v>
      </c>
      <c r="F29" s="62"/>
      <c r="G29" s="77">
        <f t="shared" si="2"/>
        <v>13.740020837973873</v>
      </c>
      <c r="H29" s="78"/>
      <c r="I29" s="77">
        <f t="shared" si="4"/>
        <v>9.0021726597143896</v>
      </c>
      <c r="J29" s="29"/>
      <c r="K29" s="62">
        <v>9545.4561990000002</v>
      </c>
      <c r="L29" s="62"/>
      <c r="M29" s="77">
        <f t="shared" si="3"/>
        <v>19.128990581859441</v>
      </c>
      <c r="N29" s="78"/>
      <c r="O29" s="77">
        <f t="shared" si="5"/>
        <v>10.513838342715019</v>
      </c>
      <c r="P29" s="68"/>
      <c r="Q29" s="62">
        <v>9379.7232299999996</v>
      </c>
      <c r="R29" s="29"/>
      <c r="S29" s="77">
        <v>5.1418837962150121</v>
      </c>
      <c r="T29" s="29"/>
      <c r="U29" s="77">
        <v>6.5900389478539978</v>
      </c>
      <c r="V29" s="68"/>
      <c r="W29" s="77">
        <v>8.5189132180924645</v>
      </c>
      <c r="X29" s="29"/>
      <c r="Y29" s="61" t="s">
        <v>524</v>
      </c>
      <c r="Z29" s="29"/>
      <c r="AA29" s="197"/>
    </row>
    <row r="30" spans="1:27" ht="13.5" customHeight="1" x14ac:dyDescent="0.3">
      <c r="A30" s="197"/>
      <c r="B30" s="29"/>
      <c r="C30" s="61" t="s">
        <v>331</v>
      </c>
      <c r="D30" s="29"/>
      <c r="E30" s="62">
        <v>8952.6726409999992</v>
      </c>
      <c r="F30" s="62"/>
      <c r="G30" s="77">
        <f t="shared" si="2"/>
        <v>4.551256301314524</v>
      </c>
      <c r="H30" s="78"/>
      <c r="I30" s="77">
        <f t="shared" si="4"/>
        <v>-12.992411419394998</v>
      </c>
      <c r="J30" s="29"/>
      <c r="K30" s="62">
        <v>8135.8723449999998</v>
      </c>
      <c r="L30" s="62"/>
      <c r="M30" s="77">
        <f t="shared" si="3"/>
        <v>5.0076477310826135</v>
      </c>
      <c r="N30" s="78"/>
      <c r="O30" s="77">
        <f t="shared" si="5"/>
        <v>-14.767066388588859</v>
      </c>
      <c r="P30" s="68"/>
      <c r="Q30" s="62">
        <v>8838.3764719999999</v>
      </c>
      <c r="R30" s="29"/>
      <c r="S30" s="77">
        <v>5.9351364425386492</v>
      </c>
      <c r="T30" s="29"/>
      <c r="U30" s="77">
        <v>-5.7714576936402864</v>
      </c>
      <c r="V30" s="68"/>
      <c r="W30" s="77">
        <v>6.8966605424217704</v>
      </c>
      <c r="X30" s="29"/>
      <c r="Y30" s="61" t="s">
        <v>525</v>
      </c>
      <c r="Z30" s="29"/>
      <c r="AA30" s="197"/>
    </row>
    <row r="31" spans="1:27" ht="13.5" customHeight="1" x14ac:dyDescent="0.3">
      <c r="A31" s="197"/>
      <c r="B31" s="29"/>
      <c r="C31" s="61" t="s">
        <v>332</v>
      </c>
      <c r="D31" s="29"/>
      <c r="E31" s="62">
        <v>10366.052575000002</v>
      </c>
      <c r="F31" s="62"/>
      <c r="G31" s="77">
        <f t="shared" si="2"/>
        <v>3.6376715188578146</v>
      </c>
      <c r="H31" s="78"/>
      <c r="I31" s="77">
        <f t="shared" si="4"/>
        <v>15.78724019827591</v>
      </c>
      <c r="J31" s="29"/>
      <c r="K31" s="62">
        <v>9520.300385999999</v>
      </c>
      <c r="L31" s="62"/>
      <c r="M31" s="77">
        <f t="shared" si="3"/>
        <v>8.2348707906112963</v>
      </c>
      <c r="N31" s="78"/>
      <c r="O31" s="77">
        <f t="shared" si="5"/>
        <v>17.016344188964766</v>
      </c>
      <c r="P31" s="68"/>
      <c r="Q31" s="62">
        <v>9712.5994290000017</v>
      </c>
      <c r="R31" s="29"/>
      <c r="S31" s="77">
        <v>0.98204783205918034</v>
      </c>
      <c r="T31" s="29"/>
      <c r="U31" s="77">
        <v>9.8912165573569126</v>
      </c>
      <c r="V31" s="68"/>
      <c r="W31" s="77">
        <v>7.2308682684557368</v>
      </c>
      <c r="X31" s="29"/>
      <c r="Y31" s="61" t="s">
        <v>526</v>
      </c>
      <c r="Z31" s="29"/>
      <c r="AA31" s="197"/>
    </row>
    <row r="32" spans="1:27" ht="13.5" customHeight="1" x14ac:dyDescent="0.3">
      <c r="A32" s="197"/>
      <c r="B32" s="29"/>
      <c r="C32" s="61" t="s">
        <v>333</v>
      </c>
      <c r="D32" s="29"/>
      <c r="E32" s="62">
        <v>8100.7015069999998</v>
      </c>
      <c r="F32" s="62"/>
      <c r="G32" s="77">
        <f t="shared" si="2"/>
        <v>3.3945288630132353</v>
      </c>
      <c r="H32" s="78"/>
      <c r="I32" s="77">
        <f t="shared" si="4"/>
        <v>-21.853555648206822</v>
      </c>
      <c r="J32" s="29"/>
      <c r="K32" s="62">
        <v>7291.4605959999999</v>
      </c>
      <c r="L32" s="62"/>
      <c r="M32" s="77">
        <f t="shared" si="3"/>
        <v>8.9140883572079872</v>
      </c>
      <c r="N32" s="78"/>
      <c r="O32" s="77">
        <f t="shared" si="5"/>
        <v>-23.411443963234618</v>
      </c>
      <c r="P32" s="68"/>
      <c r="Q32" s="62">
        <v>7624.1865229999994</v>
      </c>
      <c r="R32" s="29"/>
      <c r="S32" s="77">
        <v>-1.6712616036114269</v>
      </c>
      <c r="T32" s="29"/>
      <c r="U32" s="77">
        <v>-21.50210066076022</v>
      </c>
      <c r="V32" s="68"/>
      <c r="W32" s="77">
        <v>3.8618397499458723</v>
      </c>
      <c r="X32" s="29"/>
      <c r="Y32" s="61" t="s">
        <v>527</v>
      </c>
      <c r="Z32" s="29"/>
      <c r="AA32" s="197"/>
    </row>
    <row r="33" spans="1:27" ht="13.5" customHeight="1" x14ac:dyDescent="0.3">
      <c r="A33" s="197"/>
      <c r="B33" s="29"/>
      <c r="C33" s="61" t="s">
        <v>334</v>
      </c>
      <c r="D33" s="29"/>
      <c r="E33" s="62">
        <v>9990.0713819999983</v>
      </c>
      <c r="F33" s="62"/>
      <c r="G33" s="77">
        <f t="shared" si="2"/>
        <v>11.238482455112518</v>
      </c>
      <c r="H33" s="78"/>
      <c r="I33" s="77">
        <f t="shared" si="4"/>
        <v>23.323534058962053</v>
      </c>
      <c r="J33" s="29"/>
      <c r="K33" s="62">
        <v>9014.8236869999982</v>
      </c>
      <c r="L33" s="62"/>
      <c r="M33" s="77">
        <f t="shared" si="3"/>
        <v>8.8870428489490081</v>
      </c>
      <c r="N33" s="78"/>
      <c r="O33" s="77">
        <f t="shared" si="5"/>
        <v>23.635361781224091</v>
      </c>
      <c r="P33" s="68"/>
      <c r="Q33" s="62">
        <v>9612.3051499999983</v>
      </c>
      <c r="R33" s="29"/>
      <c r="S33" s="77">
        <v>12.055698760039405</v>
      </c>
      <c r="T33" s="29"/>
      <c r="U33" s="77">
        <v>26.076468892811207</v>
      </c>
      <c r="V33" s="68"/>
      <c r="W33" s="77">
        <v>6.1120116010970236</v>
      </c>
      <c r="X33" s="29"/>
      <c r="Y33" s="61" t="s">
        <v>528</v>
      </c>
      <c r="Z33" s="29"/>
      <c r="AA33" s="197"/>
    </row>
    <row r="34" spans="1:27" ht="13.5" customHeight="1" x14ac:dyDescent="0.3">
      <c r="A34" s="197"/>
      <c r="B34" s="29"/>
      <c r="C34" s="61" t="s">
        <v>335</v>
      </c>
      <c r="D34" s="29"/>
      <c r="E34" s="62">
        <v>9706.2500230000005</v>
      </c>
      <c r="F34" s="62"/>
      <c r="G34" s="77">
        <f t="shared" si="2"/>
        <v>-2.6751987833879838</v>
      </c>
      <c r="H34" s="78"/>
      <c r="I34" s="77">
        <f t="shared" si="4"/>
        <v>-2.841034344473087</v>
      </c>
      <c r="J34" s="29"/>
      <c r="K34" s="62">
        <v>9080.7797730000002</v>
      </c>
      <c r="L34" s="62"/>
      <c r="M34" s="77">
        <f t="shared" si="3"/>
        <v>2.2779261880694719</v>
      </c>
      <c r="N34" s="78"/>
      <c r="O34" s="77">
        <f t="shared" si="5"/>
        <v>0.7316403325238241</v>
      </c>
      <c r="P34" s="68"/>
      <c r="Q34" s="62">
        <v>9504.2055490000002</v>
      </c>
      <c r="R34" s="29"/>
      <c r="S34" s="77">
        <v>-3.2330692273987722</v>
      </c>
      <c r="T34" s="29"/>
      <c r="U34" s="77">
        <v>-1.1245960184690773</v>
      </c>
      <c r="V34" s="68"/>
      <c r="W34" s="77">
        <v>3.764501855918752</v>
      </c>
      <c r="X34" s="29"/>
      <c r="Y34" s="61" t="s">
        <v>529</v>
      </c>
      <c r="Z34" s="29"/>
      <c r="AA34" s="197"/>
    </row>
    <row r="35" spans="1:27" ht="13.5" customHeight="1" x14ac:dyDescent="0.3">
      <c r="A35" s="197"/>
      <c r="B35" s="29"/>
      <c r="C35" s="61" t="s">
        <v>336</v>
      </c>
      <c r="D35" s="29"/>
      <c r="E35" s="62">
        <v>8754.8212149999981</v>
      </c>
      <c r="F35" s="62"/>
      <c r="G35" s="77">
        <f t="shared" si="2"/>
        <v>-6.8825206739230254</v>
      </c>
      <c r="H35" s="78"/>
      <c r="I35" s="77">
        <f t="shared" si="4"/>
        <v>-9.8022285202368522</v>
      </c>
      <c r="J35" s="29"/>
      <c r="K35" s="62">
        <v>8179.9391619999988</v>
      </c>
      <c r="L35" s="62"/>
      <c r="M35" s="77">
        <f t="shared" si="3"/>
        <v>-5.433688006300045</v>
      </c>
      <c r="N35" s="78"/>
      <c r="O35" s="77">
        <f t="shared" si="5"/>
        <v>-9.9203001671561566</v>
      </c>
      <c r="P35" s="68"/>
      <c r="Q35" s="62">
        <v>8553.6261729999987</v>
      </c>
      <c r="R35" s="29"/>
      <c r="S35" s="77">
        <v>-1.8695984579675127</v>
      </c>
      <c r="T35" s="29"/>
      <c r="U35" s="77">
        <v>-10.001671061291589</v>
      </c>
      <c r="V35" s="68"/>
      <c r="W35" s="77">
        <v>0.33649257392632137</v>
      </c>
      <c r="X35" s="29"/>
      <c r="Y35" s="61" t="s">
        <v>530</v>
      </c>
      <c r="Z35" s="29"/>
      <c r="AA35" s="197"/>
    </row>
    <row r="36" spans="1:27" ht="13.5" customHeight="1" x14ac:dyDescent="0.3">
      <c r="A36" s="197"/>
      <c r="B36" s="29"/>
      <c r="C36" s="61" t="s">
        <v>337</v>
      </c>
      <c r="D36" s="29"/>
      <c r="E36" s="62">
        <v>8534.0689599999987</v>
      </c>
      <c r="F36" s="62"/>
      <c r="G36" s="77">
        <f t="shared" si="2"/>
        <v>-1.9844177565798446</v>
      </c>
      <c r="H36" s="78"/>
      <c r="I36" s="77">
        <f t="shared" si="4"/>
        <v>-2.5214935814083361</v>
      </c>
      <c r="J36" s="29"/>
      <c r="K36" s="62">
        <v>7998.5554439999996</v>
      </c>
      <c r="L36" s="62"/>
      <c r="M36" s="77">
        <f t="shared" si="3"/>
        <v>5.2815295115398015</v>
      </c>
      <c r="N36" s="78"/>
      <c r="O36" s="77">
        <f t="shared" si="5"/>
        <v>-2.2174213573937038</v>
      </c>
      <c r="P36" s="68"/>
      <c r="Q36" s="62">
        <v>8297.9189829999996</v>
      </c>
      <c r="R36" s="29"/>
      <c r="S36" s="77">
        <v>-3.3909066514416395</v>
      </c>
      <c r="T36" s="29"/>
      <c r="U36" s="77">
        <v>-2.9894594973901718</v>
      </c>
      <c r="V36" s="68"/>
      <c r="W36" s="77">
        <v>-3.8696494437509159</v>
      </c>
      <c r="X36" s="29"/>
      <c r="Y36" s="61" t="s">
        <v>531</v>
      </c>
      <c r="Z36" s="29"/>
      <c r="AA36" s="197"/>
    </row>
    <row r="37" spans="1:27" ht="6.75" customHeight="1" x14ac:dyDescent="0.3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29"/>
      <c r="V37" s="68"/>
      <c r="W37" s="29"/>
      <c r="X37" s="29"/>
      <c r="Y37" s="29"/>
      <c r="Z37" s="29"/>
      <c r="AA37" s="79"/>
    </row>
    <row r="38" spans="1:27" ht="13.5" customHeight="1" x14ac:dyDescent="0.3">
      <c r="A38" s="197">
        <v>2026</v>
      </c>
      <c r="B38" s="29"/>
      <c r="C38" s="69" t="s">
        <v>296</v>
      </c>
      <c r="D38" s="66"/>
      <c r="E38" s="71"/>
      <c r="F38" s="72"/>
      <c r="G38" s="73"/>
      <c r="H38" s="74"/>
      <c r="I38" s="75"/>
      <c r="J38" s="70"/>
      <c r="K38" s="71"/>
      <c r="L38" s="72"/>
      <c r="M38" s="73"/>
      <c r="N38" s="74"/>
      <c r="O38" s="75"/>
      <c r="P38" s="76"/>
      <c r="Q38" s="75"/>
      <c r="R38" s="70"/>
      <c r="S38" s="70"/>
      <c r="T38" s="70"/>
      <c r="U38" s="75"/>
      <c r="V38" s="76"/>
      <c r="W38" s="75"/>
      <c r="X38" s="29"/>
      <c r="Y38" s="69" t="s">
        <v>296</v>
      </c>
      <c r="Z38" s="29"/>
      <c r="AA38" s="197">
        <v>2026</v>
      </c>
    </row>
    <row r="39" spans="1:27" ht="13.5" customHeight="1" x14ac:dyDescent="0.3">
      <c r="A39" s="197"/>
      <c r="B39" s="29"/>
      <c r="C39" s="61" t="s">
        <v>326</v>
      </c>
      <c r="D39" s="29"/>
      <c r="E39" s="62">
        <v>8585.3866769999986</v>
      </c>
      <c r="F39" s="62"/>
      <c r="G39" s="77">
        <f t="shared" ref="G39:G40" si="6">E39/E25*100-100</f>
        <v>-2.2507214595979406</v>
      </c>
      <c r="H39" s="78"/>
      <c r="I39" s="77">
        <f>E39/E36*100-100</f>
        <v>0.60132765789133202</v>
      </c>
      <c r="J39" s="29"/>
      <c r="K39" s="62">
        <v>7843.6463929999991</v>
      </c>
      <c r="L39" s="62"/>
      <c r="M39" s="77">
        <f t="shared" ref="M39:M40" si="7">K39/K25*100-100</f>
        <v>-2.2586550757438602</v>
      </c>
      <c r="N39" s="78"/>
      <c r="O39" s="77">
        <f>K39/K36*100-100</f>
        <v>-1.9367128487707532</v>
      </c>
      <c r="P39" s="68"/>
      <c r="Q39" s="62">
        <v>8263.2644589999982</v>
      </c>
      <c r="R39" s="29"/>
      <c r="S39" s="77">
        <v>-0.46742828949217596</v>
      </c>
      <c r="T39" s="78">
        <v>-0.46742828949217596</v>
      </c>
      <c r="U39" s="77">
        <v>-0.41762909557201056</v>
      </c>
      <c r="V39" s="68"/>
      <c r="W39" s="77">
        <v>-3.7838671939923074</v>
      </c>
      <c r="X39" s="29"/>
      <c r="Y39" s="61" t="s">
        <v>520</v>
      </c>
      <c r="Z39" s="29"/>
      <c r="AA39" s="197"/>
    </row>
    <row r="40" spans="1:27" ht="13.5" customHeight="1" x14ac:dyDescent="0.3">
      <c r="A40" s="197"/>
      <c r="B40" s="29"/>
      <c r="C40" s="61" t="s">
        <v>327</v>
      </c>
      <c r="D40" s="29"/>
      <c r="E40" s="62">
        <v>8720.0368290000006</v>
      </c>
      <c r="F40" s="62"/>
      <c r="G40" s="77">
        <f t="shared" si="6"/>
        <v>-6.3357016996220068</v>
      </c>
      <c r="H40" s="78"/>
      <c r="I40" s="77">
        <f t="shared" ref="I40" si="8">E40/E39*100-100</f>
        <v>1.5683644437440023</v>
      </c>
      <c r="J40" s="29"/>
      <c r="K40" s="62">
        <v>8061.2600779999993</v>
      </c>
      <c r="L40" s="62"/>
      <c r="M40" s="77">
        <f t="shared" si="7"/>
        <v>-3.0816532236564456</v>
      </c>
      <c r="N40" s="78"/>
      <c r="O40" s="77">
        <f t="shared" ref="O40" si="9">K40/K39*100-100</f>
        <v>2.7743943836403275</v>
      </c>
      <c r="P40" s="68"/>
      <c r="Q40" s="62">
        <v>8594.2810180000015</v>
      </c>
      <c r="R40" s="29"/>
      <c r="S40" s="77">
        <v>-4.2149285689552585</v>
      </c>
      <c r="T40" s="29"/>
      <c r="U40" s="77">
        <v>4.0058812185234274</v>
      </c>
      <c r="V40" s="68"/>
      <c r="W40" s="77">
        <v>-3.5832694958488958</v>
      </c>
      <c r="X40" s="29"/>
      <c r="Y40" s="61" t="s">
        <v>521</v>
      </c>
      <c r="Z40" s="29"/>
      <c r="AA40" s="197"/>
    </row>
    <row r="41" spans="1:27" ht="6.75" customHeight="1" thickBot="1" x14ac:dyDescent="0.35">
      <c r="A41" s="63"/>
      <c r="B41" s="80"/>
      <c r="C41" s="80"/>
      <c r="D41" s="80"/>
      <c r="E41" s="80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1"/>
      <c r="Q41" s="80"/>
      <c r="R41" s="80"/>
      <c r="S41" s="80"/>
      <c r="T41" s="80"/>
      <c r="U41" s="80"/>
      <c r="V41" s="81"/>
      <c r="W41" s="80"/>
      <c r="X41" s="80"/>
      <c r="Y41" s="80"/>
      <c r="Z41" s="80"/>
      <c r="AA41" s="63"/>
    </row>
    <row r="42" spans="1:27" ht="14.4" thickTop="1" x14ac:dyDescent="0.3"/>
    <row r="43" spans="1:27" x14ac:dyDescent="0.3">
      <c r="C43" s="7" t="s">
        <v>710</v>
      </c>
    </row>
    <row r="44" spans="1:27" x14ac:dyDescent="0.3">
      <c r="C44" s="7" t="s">
        <v>709</v>
      </c>
    </row>
  </sheetData>
  <mergeCells count="21">
    <mergeCell ref="AE10:AF10"/>
    <mergeCell ref="Y4:Y8"/>
    <mergeCell ref="AA4:AA8"/>
    <mergeCell ref="AA10:AA22"/>
    <mergeCell ref="AA24:AA36"/>
    <mergeCell ref="AA38:AA40"/>
    <mergeCell ref="A1:AA1"/>
    <mergeCell ref="A38:A40"/>
    <mergeCell ref="A10:A22"/>
    <mergeCell ref="A24:A36"/>
    <mergeCell ref="A4:A8"/>
    <mergeCell ref="C4:C8"/>
    <mergeCell ref="E4:I4"/>
    <mergeCell ref="K4:O4"/>
    <mergeCell ref="E6:E8"/>
    <mergeCell ref="G6:I6"/>
    <mergeCell ref="K6:K8"/>
    <mergeCell ref="M6:O6"/>
    <mergeCell ref="Q4:U4"/>
    <mergeCell ref="Q6:Q8"/>
    <mergeCell ref="S6:U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T27"/>
  <sheetViews>
    <sheetView showGridLines="0" zoomScale="90" zoomScaleNormal="90" workbookViewId="0">
      <selection sqref="A1:AQ1"/>
    </sheetView>
  </sheetViews>
  <sheetFormatPr defaultColWidth="9.109375" defaultRowHeight="13.8" x14ac:dyDescent="0.3"/>
  <cols>
    <col min="1" max="1" width="11.6640625" style="7" customWidth="1"/>
    <col min="2" max="2" width="0.5546875" style="7" customWidth="1"/>
    <col min="3" max="3" width="8" style="7" customWidth="1"/>
    <col min="4" max="4" width="0.5546875" style="7" customWidth="1"/>
    <col min="5" max="5" width="8" style="7" customWidth="1"/>
    <col min="6" max="6" width="0.5546875" style="7" customWidth="1"/>
    <col min="7" max="7" width="10.88671875" style="7" customWidth="1"/>
    <col min="8" max="8" width="0.5546875" style="7" customWidth="1"/>
    <col min="9" max="9" width="10.88671875" style="7" customWidth="1"/>
    <col min="10" max="10" width="0.5546875" style="7" customWidth="1"/>
    <col min="11" max="11" width="8" style="7" customWidth="1"/>
    <col min="12" max="12" width="0.5546875" style="7" customWidth="1"/>
    <col min="13" max="13" width="8" style="7" customWidth="1"/>
    <col min="14" max="14" width="0.5546875" style="7" customWidth="1"/>
    <col min="15" max="15" width="10.88671875" style="7" customWidth="1"/>
    <col min="16" max="16" width="0.5546875" style="7" customWidth="1"/>
    <col min="17" max="17" width="10.88671875" style="7" customWidth="1"/>
    <col min="18" max="18" width="0.5546875" style="7" customWidth="1"/>
    <col min="19" max="19" width="8" style="7" customWidth="1"/>
    <col min="20" max="20" width="0.5546875" style="7" customWidth="1"/>
    <col min="21" max="21" width="8" style="7" customWidth="1"/>
    <col min="22" max="22" width="0.5546875" style="7" customWidth="1"/>
    <col min="23" max="23" width="10.88671875" style="7" customWidth="1"/>
    <col min="24" max="24" width="0.5546875" style="7" customWidth="1"/>
    <col min="25" max="25" width="10.88671875" style="7" customWidth="1"/>
    <col min="26" max="26" width="0.5546875" style="7" customWidth="1"/>
    <col min="27" max="27" width="8" style="7" customWidth="1"/>
    <col min="28" max="28" width="0.5546875" style="7" customWidth="1"/>
    <col min="29" max="29" width="8" style="7" customWidth="1"/>
    <col min="30" max="30" width="0.5546875" style="7" customWidth="1"/>
    <col min="31" max="31" width="10.88671875" style="7" customWidth="1"/>
    <col min="32" max="32" width="0.5546875" style="7" customWidth="1"/>
    <col min="33" max="33" width="10.88671875" style="7" customWidth="1"/>
    <col min="34" max="34" width="0.5546875" style="7" customWidth="1"/>
    <col min="35" max="35" width="8" style="7" customWidth="1"/>
    <col min="36" max="36" width="0.5546875" style="7" customWidth="1"/>
    <col min="37" max="37" width="8" style="7" customWidth="1"/>
    <col min="38" max="38" width="0.5546875" style="7" customWidth="1"/>
    <col min="39" max="39" width="10.88671875" style="7" customWidth="1"/>
    <col min="40" max="40" width="0.5546875" style="7" customWidth="1"/>
    <col min="41" max="41" width="10.88671875" style="7" customWidth="1"/>
    <col min="42" max="42" width="0.5546875" style="7" customWidth="1"/>
    <col min="43" max="43" width="11.6640625" style="7" customWidth="1"/>
    <col min="44" max="16384" width="9.109375" style="7"/>
  </cols>
  <sheetData>
    <row r="1" spans="1:46" ht="14.25" customHeight="1" x14ac:dyDescent="0.3">
      <c r="A1" s="196" t="s">
        <v>356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P1" s="196"/>
      <c r="Q1" s="196"/>
      <c r="R1" s="196"/>
      <c r="S1" s="196"/>
      <c r="T1" s="196"/>
      <c r="U1" s="196"/>
      <c r="V1" s="196"/>
      <c r="W1" s="196"/>
      <c r="X1" s="196"/>
      <c r="Y1" s="196"/>
      <c r="Z1" s="196"/>
      <c r="AA1" s="196"/>
      <c r="AB1" s="196"/>
      <c r="AC1" s="196"/>
      <c r="AD1" s="196"/>
      <c r="AE1" s="196"/>
      <c r="AF1" s="196"/>
      <c r="AG1" s="196"/>
      <c r="AH1" s="196"/>
      <c r="AI1" s="196"/>
      <c r="AJ1" s="196"/>
      <c r="AK1" s="196"/>
      <c r="AL1" s="196"/>
      <c r="AM1" s="196"/>
      <c r="AN1" s="196"/>
      <c r="AO1" s="196"/>
      <c r="AP1" s="196"/>
      <c r="AQ1" s="196"/>
    </row>
    <row r="2" spans="1:46" ht="14.25" customHeight="1" x14ac:dyDescent="0.3">
      <c r="A2" s="196" t="s">
        <v>534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6"/>
      <c r="U2" s="196"/>
      <c r="V2" s="196"/>
      <c r="W2" s="196"/>
      <c r="X2" s="196"/>
      <c r="Y2" s="196"/>
      <c r="Z2" s="196"/>
      <c r="AA2" s="196"/>
      <c r="AB2" s="196"/>
      <c r="AC2" s="196"/>
      <c r="AD2" s="196"/>
      <c r="AE2" s="196"/>
      <c r="AF2" s="196"/>
      <c r="AG2" s="196"/>
      <c r="AH2" s="196"/>
      <c r="AI2" s="196"/>
      <c r="AJ2" s="196"/>
      <c r="AK2" s="196"/>
      <c r="AL2" s="196"/>
      <c r="AM2" s="196"/>
      <c r="AN2" s="196"/>
      <c r="AO2" s="196"/>
      <c r="AP2" s="196"/>
      <c r="AQ2" s="196"/>
    </row>
    <row r="3" spans="1:46" ht="3" customHeigh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</row>
    <row r="4" spans="1:46" ht="3.75" customHeight="1" x14ac:dyDescent="0.3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</row>
    <row r="5" spans="1:46" ht="26.25" customHeight="1" x14ac:dyDescent="0.3">
      <c r="A5" s="194" t="s">
        <v>163</v>
      </c>
      <c r="B5" s="53"/>
      <c r="C5" s="194" t="s">
        <v>645</v>
      </c>
      <c r="D5" s="195"/>
      <c r="E5" s="195"/>
      <c r="F5" s="195"/>
      <c r="G5" s="195"/>
      <c r="H5" s="195"/>
      <c r="I5" s="195"/>
      <c r="J5" s="53"/>
      <c r="K5" s="194" t="s">
        <v>646</v>
      </c>
      <c r="L5" s="195"/>
      <c r="M5" s="195"/>
      <c r="N5" s="195"/>
      <c r="O5" s="195"/>
      <c r="P5" s="195"/>
      <c r="Q5" s="195"/>
      <c r="R5" s="53"/>
      <c r="S5" s="194" t="s">
        <v>647</v>
      </c>
      <c r="T5" s="195"/>
      <c r="U5" s="195"/>
      <c r="V5" s="195"/>
      <c r="W5" s="195"/>
      <c r="X5" s="195"/>
      <c r="Y5" s="195"/>
      <c r="Z5" s="53"/>
      <c r="AA5" s="194" t="s">
        <v>648</v>
      </c>
      <c r="AB5" s="195"/>
      <c r="AC5" s="195"/>
      <c r="AD5" s="195"/>
      <c r="AE5" s="195"/>
      <c r="AF5" s="195"/>
      <c r="AG5" s="195"/>
      <c r="AH5" s="53"/>
      <c r="AI5" s="194" t="s">
        <v>649</v>
      </c>
      <c r="AJ5" s="195"/>
      <c r="AK5" s="195"/>
      <c r="AL5" s="195"/>
      <c r="AM5" s="195"/>
      <c r="AN5" s="195"/>
      <c r="AO5" s="195"/>
      <c r="AP5" s="53"/>
      <c r="AQ5" s="194" t="s">
        <v>519</v>
      </c>
      <c r="AS5" s="28"/>
      <c r="AT5" s="28"/>
    </row>
    <row r="6" spans="1:46" ht="2.25" customHeight="1" x14ac:dyDescent="0.3">
      <c r="A6" s="194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194"/>
    </row>
    <row r="7" spans="1:46" ht="27" customHeight="1" x14ac:dyDescent="0.3">
      <c r="A7" s="194"/>
      <c r="B7" s="53"/>
      <c r="C7" s="195" t="s">
        <v>642</v>
      </c>
      <c r="D7" s="195"/>
      <c r="E7" s="195"/>
      <c r="F7" s="53"/>
      <c r="G7" s="194" t="s">
        <v>650</v>
      </c>
      <c r="H7" s="195"/>
      <c r="I7" s="195"/>
      <c r="J7" s="53"/>
      <c r="K7" s="195" t="s">
        <v>642</v>
      </c>
      <c r="L7" s="195"/>
      <c r="M7" s="195"/>
      <c r="N7" s="53"/>
      <c r="O7" s="194" t="s">
        <v>650</v>
      </c>
      <c r="P7" s="195"/>
      <c r="Q7" s="195"/>
      <c r="R7" s="53"/>
      <c r="S7" s="195" t="s">
        <v>642</v>
      </c>
      <c r="T7" s="195"/>
      <c r="U7" s="195"/>
      <c r="V7" s="53"/>
      <c r="W7" s="194" t="s">
        <v>650</v>
      </c>
      <c r="X7" s="195"/>
      <c r="Y7" s="195"/>
      <c r="Z7" s="53"/>
      <c r="AA7" s="195" t="s">
        <v>642</v>
      </c>
      <c r="AB7" s="195"/>
      <c r="AC7" s="195"/>
      <c r="AD7" s="53"/>
      <c r="AE7" s="194" t="s">
        <v>650</v>
      </c>
      <c r="AF7" s="195"/>
      <c r="AG7" s="195"/>
      <c r="AH7" s="53"/>
      <c r="AI7" s="195" t="s">
        <v>642</v>
      </c>
      <c r="AJ7" s="195"/>
      <c r="AK7" s="195"/>
      <c r="AL7" s="53"/>
      <c r="AM7" s="194" t="s">
        <v>650</v>
      </c>
      <c r="AN7" s="195"/>
      <c r="AO7" s="195"/>
      <c r="AP7" s="53"/>
      <c r="AQ7" s="194"/>
    </row>
    <row r="8" spans="1:46" ht="3" customHeight="1" x14ac:dyDescent="0.3">
      <c r="A8" s="194"/>
      <c r="B8" s="53"/>
      <c r="C8" s="195"/>
      <c r="D8" s="195"/>
      <c r="E8" s="195"/>
      <c r="F8" s="53"/>
      <c r="G8" s="53"/>
      <c r="H8" s="53"/>
      <c r="I8" s="53"/>
      <c r="J8" s="53"/>
      <c r="K8" s="195"/>
      <c r="L8" s="195"/>
      <c r="M8" s="195"/>
      <c r="N8" s="53"/>
      <c r="O8" s="53"/>
      <c r="P8" s="53"/>
      <c r="Q8" s="53"/>
      <c r="R8" s="53"/>
      <c r="S8" s="195"/>
      <c r="T8" s="195"/>
      <c r="U8" s="195"/>
      <c r="V8" s="53"/>
      <c r="W8" s="53"/>
      <c r="X8" s="53"/>
      <c r="Y8" s="53"/>
      <c r="Z8" s="53"/>
      <c r="AA8" s="195"/>
      <c r="AB8" s="195"/>
      <c r="AC8" s="195"/>
      <c r="AD8" s="53"/>
      <c r="AE8" s="53"/>
      <c r="AF8" s="53"/>
      <c r="AG8" s="53"/>
      <c r="AH8" s="53"/>
      <c r="AI8" s="195"/>
      <c r="AJ8" s="195"/>
      <c r="AK8" s="195"/>
      <c r="AL8" s="53"/>
      <c r="AM8" s="53"/>
      <c r="AN8" s="53"/>
      <c r="AO8" s="53"/>
      <c r="AP8" s="53"/>
      <c r="AQ8" s="194"/>
    </row>
    <row r="9" spans="1:46" x14ac:dyDescent="0.3">
      <c r="A9" s="194"/>
      <c r="B9" s="53"/>
      <c r="C9" s="195"/>
      <c r="D9" s="195"/>
      <c r="E9" s="195"/>
      <c r="F9" s="53"/>
      <c r="G9" s="195" t="s">
        <v>295</v>
      </c>
      <c r="H9" s="195"/>
      <c r="I9" s="195"/>
      <c r="J9" s="53"/>
      <c r="K9" s="195"/>
      <c r="L9" s="195"/>
      <c r="M9" s="195"/>
      <c r="N9" s="53"/>
      <c r="O9" s="195" t="s">
        <v>295</v>
      </c>
      <c r="P9" s="195"/>
      <c r="Q9" s="195"/>
      <c r="R9" s="53"/>
      <c r="S9" s="195"/>
      <c r="T9" s="195"/>
      <c r="U9" s="195"/>
      <c r="V9" s="53"/>
      <c r="W9" s="195" t="s">
        <v>295</v>
      </c>
      <c r="X9" s="195"/>
      <c r="Y9" s="195"/>
      <c r="Z9" s="53"/>
      <c r="AA9" s="195"/>
      <c r="AB9" s="195"/>
      <c r="AC9" s="195"/>
      <c r="AD9" s="53"/>
      <c r="AE9" s="195" t="s">
        <v>295</v>
      </c>
      <c r="AF9" s="195"/>
      <c r="AG9" s="195"/>
      <c r="AH9" s="53"/>
      <c r="AI9" s="195"/>
      <c r="AJ9" s="195"/>
      <c r="AK9" s="195"/>
      <c r="AL9" s="53"/>
      <c r="AM9" s="195" t="s">
        <v>295</v>
      </c>
      <c r="AN9" s="195"/>
      <c r="AO9" s="195"/>
      <c r="AP9" s="53"/>
      <c r="AQ9" s="194"/>
      <c r="AS9" s="28"/>
      <c r="AT9" s="28"/>
    </row>
    <row r="10" spans="1:46" ht="3" customHeight="1" x14ac:dyDescent="0.3">
      <c r="A10" s="194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194"/>
    </row>
    <row r="11" spans="1:46" ht="55.5" customHeight="1" x14ac:dyDescent="0.3">
      <c r="A11" s="194"/>
      <c r="B11" s="53"/>
      <c r="C11" s="54">
        <v>2025</v>
      </c>
      <c r="D11" s="53"/>
      <c r="E11" s="54">
        <v>2026</v>
      </c>
      <c r="F11" s="53"/>
      <c r="G11" s="27" t="s">
        <v>651</v>
      </c>
      <c r="H11" s="53"/>
      <c r="I11" s="27" t="s">
        <v>652</v>
      </c>
      <c r="J11" s="53"/>
      <c r="K11" s="54">
        <v>2025</v>
      </c>
      <c r="L11" s="53"/>
      <c r="M11" s="54">
        <v>2026</v>
      </c>
      <c r="N11" s="53"/>
      <c r="O11" s="27" t="s">
        <v>651</v>
      </c>
      <c r="P11" s="53"/>
      <c r="Q11" s="27" t="s">
        <v>652</v>
      </c>
      <c r="R11" s="53"/>
      <c r="S11" s="54">
        <v>2025</v>
      </c>
      <c r="T11" s="53"/>
      <c r="U11" s="54">
        <v>2026</v>
      </c>
      <c r="V11" s="53"/>
      <c r="W11" s="27" t="s">
        <v>651</v>
      </c>
      <c r="X11" s="53"/>
      <c r="Y11" s="27" t="s">
        <v>652</v>
      </c>
      <c r="Z11" s="53"/>
      <c r="AA11" s="54">
        <v>2025</v>
      </c>
      <c r="AB11" s="53"/>
      <c r="AC11" s="54">
        <v>2026</v>
      </c>
      <c r="AD11" s="53"/>
      <c r="AE11" s="27" t="s">
        <v>651</v>
      </c>
      <c r="AF11" s="53"/>
      <c r="AG11" s="27" t="s">
        <v>652</v>
      </c>
      <c r="AH11" s="53"/>
      <c r="AI11" s="54">
        <v>2025</v>
      </c>
      <c r="AJ11" s="53"/>
      <c r="AK11" s="54">
        <v>2026</v>
      </c>
      <c r="AL11" s="53"/>
      <c r="AM11" s="27" t="s">
        <v>651</v>
      </c>
      <c r="AN11" s="53"/>
      <c r="AO11" s="27" t="s">
        <v>652</v>
      </c>
      <c r="AP11" s="53"/>
      <c r="AQ11" s="194"/>
    </row>
    <row r="12" spans="1:46" ht="6.75" customHeight="1" x14ac:dyDescent="0.3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</row>
    <row r="13" spans="1:46" ht="13.5" customHeight="1" x14ac:dyDescent="0.3">
      <c r="A13" s="55" t="s">
        <v>296</v>
      </c>
      <c r="B13" s="56"/>
      <c r="C13" s="57">
        <f>SUM(C14:C25)</f>
        <v>79352.911082000006</v>
      </c>
      <c r="D13" s="58"/>
      <c r="E13" s="57">
        <f>SUM(E14:E25)</f>
        <v>12234.308639999999</v>
      </c>
      <c r="F13" s="58"/>
      <c r="G13" s="59"/>
      <c r="H13" s="58"/>
      <c r="I13" s="58"/>
      <c r="J13" s="58"/>
      <c r="K13" s="57">
        <f>SUM(K14:K25)</f>
        <v>60955.964295999991</v>
      </c>
      <c r="L13" s="58"/>
      <c r="M13" s="57">
        <f>SUM(M14:M25)</f>
        <v>9545.9065149999988</v>
      </c>
      <c r="N13" s="58"/>
      <c r="O13" s="59"/>
      <c r="P13" s="58"/>
      <c r="Q13" s="58"/>
      <c r="R13" s="58"/>
      <c r="S13" s="57">
        <f>SUM(S14:S25)</f>
        <v>18396.946785999993</v>
      </c>
      <c r="T13" s="58"/>
      <c r="U13" s="57">
        <f>SUM(U14:U25)</f>
        <v>2688.4021249999987</v>
      </c>
      <c r="V13" s="58"/>
      <c r="W13" s="59"/>
      <c r="X13" s="58"/>
      <c r="Y13" s="58"/>
      <c r="Z13" s="58"/>
      <c r="AA13" s="57">
        <f>SUM(AA14:AA25)</f>
        <v>57378.041846</v>
      </c>
      <c r="AB13" s="58"/>
      <c r="AC13" s="57">
        <f>SUM(AC14:AC25)</f>
        <v>9060.8714039999995</v>
      </c>
      <c r="AD13" s="58"/>
      <c r="AE13" s="59"/>
      <c r="AF13" s="58"/>
      <c r="AG13" s="58"/>
      <c r="AH13" s="58"/>
      <c r="AI13" s="57">
        <f>SUM(AI14:AI25)</f>
        <v>21974.869235999999</v>
      </c>
      <c r="AJ13" s="58"/>
      <c r="AK13" s="57">
        <f>SUM(AK14:AK25)</f>
        <v>3173.4372359999993</v>
      </c>
      <c r="AL13" s="58"/>
      <c r="AM13" s="59"/>
      <c r="AN13" s="58"/>
      <c r="AO13" s="58"/>
      <c r="AP13" s="56"/>
      <c r="AQ13" s="55" t="s">
        <v>296</v>
      </c>
      <c r="AT13" s="60"/>
    </row>
    <row r="14" spans="1:46" ht="13.5" customHeight="1" x14ac:dyDescent="0.3">
      <c r="A14" s="61" t="s">
        <v>326</v>
      </c>
      <c r="B14" s="29"/>
      <c r="C14" s="62">
        <f>K14+S14</f>
        <v>7051.122808000001</v>
      </c>
      <c r="D14" s="62"/>
      <c r="E14" s="62">
        <f>M14+U14</f>
        <v>6059.8640800000003</v>
      </c>
      <c r="F14" s="29"/>
      <c r="G14" s="34">
        <f>E14/C14*100-100</f>
        <v>-14.058168535589061</v>
      </c>
      <c r="H14" s="62"/>
      <c r="I14" s="34">
        <f>E14/C25*100-100</f>
        <v>7.1659400280703665</v>
      </c>
      <c r="J14" s="29"/>
      <c r="K14" s="62">
        <v>5579.6693810000006</v>
      </c>
      <c r="L14" s="62"/>
      <c r="M14" s="62">
        <v>4727.0718000000006</v>
      </c>
      <c r="N14" s="29"/>
      <c r="O14" s="34">
        <f>M14/K14*100-100</f>
        <v>-15.28043191776348</v>
      </c>
      <c r="P14" s="62"/>
      <c r="Q14" s="34">
        <f>M14/K25*100-100</f>
        <v>10.988676100925574</v>
      </c>
      <c r="R14" s="29"/>
      <c r="S14" s="62">
        <v>1471.4534270000004</v>
      </c>
      <c r="T14" s="62"/>
      <c r="U14" s="62">
        <v>1332.7922799999994</v>
      </c>
      <c r="V14" s="29"/>
      <c r="W14" s="34">
        <f>U14/S14*100-100</f>
        <v>-9.4234139154987275</v>
      </c>
      <c r="X14" s="62"/>
      <c r="Y14" s="34">
        <f>U14/S25*100-100</f>
        <v>-4.5002155890742728</v>
      </c>
      <c r="Z14" s="29"/>
      <c r="AA14" s="62">
        <v>5278.7006700000011</v>
      </c>
      <c r="AB14" s="62"/>
      <c r="AC14" s="62">
        <v>4500.2985020000006</v>
      </c>
      <c r="AD14" s="29"/>
      <c r="AE14" s="34">
        <f>AC14/AA14*100-100</f>
        <v>-14.746094098948035</v>
      </c>
      <c r="AF14" s="62"/>
      <c r="AG14" s="34">
        <f>AC14/AA25*100-100</f>
        <v>12.032249113138931</v>
      </c>
      <c r="AH14" s="29"/>
      <c r="AI14" s="62">
        <v>1772.4221380000006</v>
      </c>
      <c r="AJ14" s="62"/>
      <c r="AK14" s="62">
        <v>1559.5655779999995</v>
      </c>
      <c r="AL14" s="29"/>
      <c r="AM14" s="34">
        <f>AK14/AI14*100-100</f>
        <v>-12.009360266747066</v>
      </c>
      <c r="AN14" s="62"/>
      <c r="AO14" s="34">
        <f>AK14/AI25*100-100</f>
        <v>-4.7702801644599901</v>
      </c>
      <c r="AP14" s="29"/>
      <c r="AQ14" s="61" t="s">
        <v>520</v>
      </c>
    </row>
    <row r="15" spans="1:46" ht="13.5" customHeight="1" x14ac:dyDescent="0.3">
      <c r="A15" s="61" t="s">
        <v>327</v>
      </c>
      <c r="B15" s="29"/>
      <c r="C15" s="62">
        <f t="shared" ref="C15:C25" si="0">K15+S15</f>
        <v>7253.1330189999971</v>
      </c>
      <c r="D15" s="62"/>
      <c r="E15" s="62">
        <f t="shared" ref="E15" si="1">M15+U15</f>
        <v>6174.4445599999981</v>
      </c>
      <c r="F15" s="29"/>
      <c r="G15" s="34">
        <f t="shared" ref="G15" si="2">E15/C15*100-100</f>
        <v>-14.872034694170267</v>
      </c>
      <c r="H15" s="62"/>
      <c r="I15" s="34">
        <f t="shared" ref="I15" si="3">E15/E14*100-100</f>
        <v>1.8908094057449034</v>
      </c>
      <c r="J15" s="29"/>
      <c r="K15" s="62">
        <v>5640.936037999998</v>
      </c>
      <c r="L15" s="62"/>
      <c r="M15" s="62">
        <v>4818.8347149999991</v>
      </c>
      <c r="N15" s="29"/>
      <c r="O15" s="34">
        <f t="shared" ref="O15" si="4">M15/K15*100-100</f>
        <v>-14.573845855757583</v>
      </c>
      <c r="P15" s="62"/>
      <c r="Q15" s="34">
        <f t="shared" ref="Q15" si="5">M15/M14*100-100</f>
        <v>1.9412210959012413</v>
      </c>
      <c r="R15" s="29"/>
      <c r="S15" s="62">
        <v>1612.1969809999991</v>
      </c>
      <c r="T15" s="62"/>
      <c r="U15" s="62">
        <v>1355.6098449999995</v>
      </c>
      <c r="V15" s="29"/>
      <c r="W15" s="34">
        <f t="shared" ref="W15" si="6">U15/S15*100-100</f>
        <v>-15.915371323970973</v>
      </c>
      <c r="X15" s="62"/>
      <c r="Y15" s="34">
        <f t="shared" ref="Y15" si="7">U15/U14*100-100</f>
        <v>1.7120120923869848</v>
      </c>
      <c r="Z15" s="29"/>
      <c r="AA15" s="62">
        <v>5312.8057579999986</v>
      </c>
      <c r="AB15" s="62"/>
      <c r="AC15" s="62">
        <v>4560.572901999999</v>
      </c>
      <c r="AD15" s="29"/>
      <c r="AE15" s="34">
        <f t="shared" ref="AE15" si="8">AC15/AA15*100-100</f>
        <v>-14.158862383916272</v>
      </c>
      <c r="AF15" s="62"/>
      <c r="AG15" s="34">
        <f t="shared" ref="AG15" si="9">AC15/AC14*100-100</f>
        <v>1.3393422674787416</v>
      </c>
      <c r="AH15" s="29"/>
      <c r="AI15" s="62">
        <v>1940.3272609999983</v>
      </c>
      <c r="AJ15" s="62"/>
      <c r="AK15" s="62">
        <v>1613.8716579999998</v>
      </c>
      <c r="AL15" s="29"/>
      <c r="AM15" s="34">
        <f t="shared" ref="AM15" si="10">AK15/AI15*100-100</f>
        <v>-16.824770210760789</v>
      </c>
      <c r="AN15" s="62"/>
      <c r="AO15" s="34">
        <f t="shared" ref="AO15" si="11">AK15/AK14*100-100</f>
        <v>3.4821286623703855</v>
      </c>
      <c r="AP15" s="29"/>
      <c r="AQ15" s="61" t="s">
        <v>521</v>
      </c>
    </row>
    <row r="16" spans="1:46" ht="13.5" customHeight="1" x14ac:dyDescent="0.3">
      <c r="A16" s="61" t="s">
        <v>328</v>
      </c>
      <c r="B16" s="29"/>
      <c r="C16" s="62">
        <f t="shared" si="0"/>
        <v>6782.3269250000012</v>
      </c>
      <c r="D16" s="62"/>
      <c r="E16" s="62"/>
      <c r="F16" s="29"/>
      <c r="G16" s="34"/>
      <c r="H16" s="62"/>
      <c r="I16" s="34"/>
      <c r="J16" s="29"/>
      <c r="K16" s="62">
        <v>5079.5882960000017</v>
      </c>
      <c r="L16" s="62"/>
      <c r="M16" s="62"/>
      <c r="N16" s="29"/>
      <c r="O16" s="34"/>
      <c r="P16" s="62"/>
      <c r="Q16" s="34"/>
      <c r="R16" s="29"/>
      <c r="S16" s="62">
        <v>1702.738628999999</v>
      </c>
      <c r="T16" s="62"/>
      <c r="U16" s="62"/>
      <c r="V16" s="29"/>
      <c r="W16" s="34"/>
      <c r="X16" s="62"/>
      <c r="Y16" s="34"/>
      <c r="Z16" s="29"/>
      <c r="AA16" s="62">
        <v>4796.0718590000015</v>
      </c>
      <c r="AB16" s="62"/>
      <c r="AC16" s="62"/>
      <c r="AD16" s="29"/>
      <c r="AE16" s="34"/>
      <c r="AF16" s="62"/>
      <c r="AG16" s="34"/>
      <c r="AH16" s="29"/>
      <c r="AI16" s="62">
        <v>1986.255065999999</v>
      </c>
      <c r="AJ16" s="62"/>
      <c r="AK16" s="62"/>
      <c r="AL16" s="29"/>
      <c r="AM16" s="34"/>
      <c r="AN16" s="62"/>
      <c r="AO16" s="34"/>
      <c r="AP16" s="29"/>
      <c r="AQ16" s="61" t="s">
        <v>522</v>
      </c>
    </row>
    <row r="17" spans="1:43" ht="13.5" customHeight="1" x14ac:dyDescent="0.3">
      <c r="A17" s="61" t="s">
        <v>329</v>
      </c>
      <c r="B17" s="29"/>
      <c r="C17" s="62">
        <f t="shared" si="0"/>
        <v>6408.2377609999976</v>
      </c>
      <c r="D17" s="62"/>
      <c r="E17" s="62"/>
      <c r="F17" s="29"/>
      <c r="G17" s="34"/>
      <c r="H17" s="62"/>
      <c r="I17" s="34"/>
      <c r="J17" s="29"/>
      <c r="K17" s="62">
        <v>4856.8066059999992</v>
      </c>
      <c r="L17" s="62"/>
      <c r="M17" s="62"/>
      <c r="N17" s="29"/>
      <c r="O17" s="34"/>
      <c r="P17" s="62"/>
      <c r="Q17" s="34"/>
      <c r="R17" s="29"/>
      <c r="S17" s="62">
        <v>1551.4311549999986</v>
      </c>
      <c r="T17" s="62"/>
      <c r="U17" s="62"/>
      <c r="V17" s="29"/>
      <c r="W17" s="34"/>
      <c r="X17" s="62"/>
      <c r="Y17" s="34"/>
      <c r="Z17" s="29"/>
      <c r="AA17" s="62">
        <v>4572.912816</v>
      </c>
      <c r="AB17" s="62"/>
      <c r="AC17" s="62"/>
      <c r="AD17" s="29"/>
      <c r="AE17" s="34"/>
      <c r="AF17" s="62"/>
      <c r="AG17" s="34"/>
      <c r="AH17" s="29"/>
      <c r="AI17" s="62">
        <v>1835.324944999998</v>
      </c>
      <c r="AJ17" s="62"/>
      <c r="AK17" s="62"/>
      <c r="AL17" s="29"/>
      <c r="AM17" s="34"/>
      <c r="AN17" s="62"/>
      <c r="AO17" s="34"/>
      <c r="AP17" s="29"/>
      <c r="AQ17" s="61" t="s">
        <v>523</v>
      </c>
    </row>
    <row r="18" spans="1:43" ht="13.5" customHeight="1" x14ac:dyDescent="0.3">
      <c r="A18" s="61" t="s">
        <v>330</v>
      </c>
      <c r="B18" s="29"/>
      <c r="C18" s="62">
        <f t="shared" si="0"/>
        <v>6964.9695580000025</v>
      </c>
      <c r="D18" s="62"/>
      <c r="E18" s="62"/>
      <c r="F18" s="29"/>
      <c r="G18" s="34"/>
      <c r="H18" s="62"/>
      <c r="I18" s="34"/>
      <c r="J18" s="29"/>
      <c r="K18" s="62">
        <v>5328.8480470000013</v>
      </c>
      <c r="L18" s="62"/>
      <c r="M18" s="62"/>
      <c r="N18" s="29"/>
      <c r="O18" s="34"/>
      <c r="P18" s="62"/>
      <c r="Q18" s="34"/>
      <c r="R18" s="29"/>
      <c r="S18" s="62">
        <v>1636.121511000001</v>
      </c>
      <c r="T18" s="62"/>
      <c r="U18" s="62"/>
      <c r="V18" s="29"/>
      <c r="W18" s="34"/>
      <c r="X18" s="62"/>
      <c r="Y18" s="34"/>
      <c r="Z18" s="29"/>
      <c r="AA18" s="62">
        <v>5034.2279610000005</v>
      </c>
      <c r="AB18" s="62"/>
      <c r="AC18" s="62"/>
      <c r="AD18" s="29"/>
      <c r="AE18" s="34"/>
      <c r="AF18" s="62"/>
      <c r="AG18" s="34"/>
      <c r="AH18" s="29"/>
      <c r="AI18" s="62">
        <v>1930.7415970000013</v>
      </c>
      <c r="AJ18" s="62"/>
      <c r="AK18" s="62"/>
      <c r="AL18" s="29"/>
      <c r="AM18" s="34"/>
      <c r="AN18" s="62"/>
      <c r="AO18" s="34"/>
      <c r="AP18" s="29"/>
      <c r="AQ18" s="61" t="s">
        <v>524</v>
      </c>
    </row>
    <row r="19" spans="1:43" ht="13.5" customHeight="1" x14ac:dyDescent="0.3">
      <c r="A19" s="61" t="s">
        <v>331</v>
      </c>
      <c r="B19" s="29"/>
      <c r="C19" s="62">
        <f t="shared" si="0"/>
        <v>6529.1469400000005</v>
      </c>
      <c r="D19" s="62"/>
      <c r="E19" s="62"/>
      <c r="F19" s="29"/>
      <c r="G19" s="34"/>
      <c r="H19" s="62"/>
      <c r="I19" s="34"/>
      <c r="J19" s="29"/>
      <c r="K19" s="62">
        <v>5100.9350260000001</v>
      </c>
      <c r="L19" s="62"/>
      <c r="M19" s="62"/>
      <c r="N19" s="29"/>
      <c r="O19" s="34"/>
      <c r="P19" s="62"/>
      <c r="Q19" s="34"/>
      <c r="R19" s="29"/>
      <c r="S19" s="62">
        <v>1428.211914</v>
      </c>
      <c r="T19" s="62"/>
      <c r="U19" s="62"/>
      <c r="V19" s="29"/>
      <c r="W19" s="34"/>
      <c r="X19" s="62"/>
      <c r="Y19" s="34"/>
      <c r="Z19" s="29"/>
      <c r="AA19" s="62">
        <v>4772.5810099999999</v>
      </c>
      <c r="AB19" s="62"/>
      <c r="AC19" s="62"/>
      <c r="AD19" s="29"/>
      <c r="AE19" s="34"/>
      <c r="AF19" s="62"/>
      <c r="AG19" s="34"/>
      <c r="AH19" s="29"/>
      <c r="AI19" s="62">
        <v>1756.5659299999995</v>
      </c>
      <c r="AJ19" s="62"/>
      <c r="AK19" s="62"/>
      <c r="AL19" s="29"/>
      <c r="AM19" s="34"/>
      <c r="AN19" s="62"/>
      <c r="AO19" s="34"/>
      <c r="AP19" s="29"/>
      <c r="AQ19" s="61" t="s">
        <v>525</v>
      </c>
    </row>
    <row r="20" spans="1:43" ht="13.5" customHeight="1" x14ac:dyDescent="0.3">
      <c r="A20" s="61" t="s">
        <v>332</v>
      </c>
      <c r="B20" s="29"/>
      <c r="C20" s="62">
        <f t="shared" si="0"/>
        <v>6969.0102799999986</v>
      </c>
      <c r="D20" s="62"/>
      <c r="E20" s="62"/>
      <c r="F20" s="29"/>
      <c r="G20" s="34"/>
      <c r="H20" s="62"/>
      <c r="I20" s="34"/>
      <c r="J20" s="29"/>
      <c r="K20" s="62">
        <v>5307.2647159999988</v>
      </c>
      <c r="L20" s="62"/>
      <c r="M20" s="62"/>
      <c r="N20" s="29"/>
      <c r="O20" s="34"/>
      <c r="P20" s="62"/>
      <c r="Q20" s="34"/>
      <c r="R20" s="29"/>
      <c r="S20" s="62">
        <v>1661.7455639999996</v>
      </c>
      <c r="T20" s="62"/>
      <c r="U20" s="62"/>
      <c r="V20" s="29"/>
      <c r="W20" s="34"/>
      <c r="X20" s="62"/>
      <c r="Y20" s="34"/>
      <c r="Z20" s="29"/>
      <c r="AA20" s="62">
        <v>4948.2326559999992</v>
      </c>
      <c r="AB20" s="62"/>
      <c r="AC20" s="62"/>
      <c r="AD20" s="29"/>
      <c r="AE20" s="34"/>
      <c r="AF20" s="62"/>
      <c r="AG20" s="34"/>
      <c r="AH20" s="29"/>
      <c r="AI20" s="62">
        <v>2020.7776240000001</v>
      </c>
      <c r="AJ20" s="62"/>
      <c r="AK20" s="62"/>
      <c r="AL20" s="29"/>
      <c r="AM20" s="34"/>
      <c r="AN20" s="62"/>
      <c r="AO20" s="34"/>
      <c r="AP20" s="29"/>
      <c r="AQ20" s="61" t="s">
        <v>526</v>
      </c>
    </row>
    <row r="21" spans="1:43" ht="13.5" customHeight="1" x14ac:dyDescent="0.3">
      <c r="A21" s="61" t="s">
        <v>333</v>
      </c>
      <c r="B21" s="29"/>
      <c r="C21" s="62">
        <f t="shared" si="0"/>
        <v>5038.4739149999996</v>
      </c>
      <c r="D21" s="62"/>
      <c r="E21" s="62"/>
      <c r="F21" s="29"/>
      <c r="G21" s="34"/>
      <c r="H21" s="62"/>
      <c r="I21" s="34"/>
      <c r="J21" s="29"/>
      <c r="K21" s="62">
        <v>3548.1104970000006</v>
      </c>
      <c r="L21" s="62"/>
      <c r="M21" s="62"/>
      <c r="N21" s="29"/>
      <c r="O21" s="34"/>
      <c r="P21" s="62"/>
      <c r="Q21" s="34"/>
      <c r="R21" s="29"/>
      <c r="S21" s="62">
        <v>1490.3634179999988</v>
      </c>
      <c r="T21" s="62"/>
      <c r="U21" s="62"/>
      <c r="V21" s="29"/>
      <c r="W21" s="34"/>
      <c r="X21" s="62"/>
      <c r="Y21" s="34"/>
      <c r="Z21" s="29"/>
      <c r="AA21" s="62">
        <v>3319.7257750000003</v>
      </c>
      <c r="AB21" s="62"/>
      <c r="AC21" s="62"/>
      <c r="AD21" s="29"/>
      <c r="AE21" s="34"/>
      <c r="AF21" s="62"/>
      <c r="AG21" s="34"/>
      <c r="AH21" s="29"/>
      <c r="AI21" s="62">
        <v>1718.7481399999988</v>
      </c>
      <c r="AJ21" s="62"/>
      <c r="AK21" s="62"/>
      <c r="AL21" s="29"/>
      <c r="AM21" s="34"/>
      <c r="AN21" s="62"/>
      <c r="AO21" s="34"/>
      <c r="AP21" s="29"/>
      <c r="AQ21" s="61" t="s">
        <v>527</v>
      </c>
    </row>
    <row r="22" spans="1:43" ht="13.5" customHeight="1" x14ac:dyDescent="0.3">
      <c r="A22" s="61" t="s">
        <v>334</v>
      </c>
      <c r="B22" s="29"/>
      <c r="C22" s="62">
        <f t="shared" si="0"/>
        <v>7192.3449950000013</v>
      </c>
      <c r="D22" s="62"/>
      <c r="E22" s="62"/>
      <c r="F22" s="29"/>
      <c r="G22" s="34"/>
      <c r="H22" s="62"/>
      <c r="I22" s="34"/>
      <c r="J22" s="29"/>
      <c r="K22" s="62">
        <v>5672.6905800000013</v>
      </c>
      <c r="L22" s="62"/>
      <c r="M22" s="62"/>
      <c r="N22" s="29"/>
      <c r="O22" s="34"/>
      <c r="P22" s="62"/>
      <c r="Q22" s="34"/>
      <c r="R22" s="29"/>
      <c r="S22" s="62">
        <v>1519.6544149999997</v>
      </c>
      <c r="T22" s="62"/>
      <c r="U22" s="62"/>
      <c r="V22" s="29"/>
      <c r="W22" s="34"/>
      <c r="X22" s="62"/>
      <c r="Y22" s="34"/>
      <c r="Z22" s="29"/>
      <c r="AA22" s="62">
        <v>5411.0092440000008</v>
      </c>
      <c r="AB22" s="62"/>
      <c r="AC22" s="62"/>
      <c r="AD22" s="29"/>
      <c r="AE22" s="34"/>
      <c r="AF22" s="62"/>
      <c r="AG22" s="34"/>
      <c r="AH22" s="29"/>
      <c r="AI22" s="62">
        <v>1781.3357510000001</v>
      </c>
      <c r="AJ22" s="62"/>
      <c r="AK22" s="62"/>
      <c r="AL22" s="29"/>
      <c r="AM22" s="34"/>
      <c r="AN22" s="62"/>
      <c r="AO22" s="34"/>
      <c r="AP22" s="29"/>
      <c r="AQ22" s="61" t="s">
        <v>528</v>
      </c>
    </row>
    <row r="23" spans="1:43" ht="13.5" customHeight="1" x14ac:dyDescent="0.3">
      <c r="A23" s="61" t="s">
        <v>335</v>
      </c>
      <c r="B23" s="29"/>
      <c r="C23" s="62">
        <f t="shared" si="0"/>
        <v>6827.6357720000015</v>
      </c>
      <c r="D23" s="62"/>
      <c r="E23" s="62"/>
      <c r="F23" s="29"/>
      <c r="G23" s="34"/>
      <c r="H23" s="62"/>
      <c r="I23" s="34"/>
      <c r="J23" s="29"/>
      <c r="K23" s="62">
        <v>5252.4735360000004</v>
      </c>
      <c r="L23" s="62"/>
      <c r="M23" s="62"/>
      <c r="N23" s="29"/>
      <c r="O23" s="34"/>
      <c r="P23" s="62"/>
      <c r="Q23" s="34"/>
      <c r="R23" s="29"/>
      <c r="S23" s="62">
        <v>1575.1622360000006</v>
      </c>
      <c r="T23" s="62"/>
      <c r="U23" s="62"/>
      <c r="V23" s="29"/>
      <c r="W23" s="34"/>
      <c r="X23" s="62"/>
      <c r="Y23" s="34"/>
      <c r="Z23" s="29"/>
      <c r="AA23" s="62">
        <v>4911.590357</v>
      </c>
      <c r="AB23" s="62"/>
      <c r="AC23" s="62"/>
      <c r="AD23" s="29"/>
      <c r="AE23" s="34"/>
      <c r="AF23" s="62"/>
      <c r="AG23" s="34"/>
      <c r="AH23" s="29"/>
      <c r="AI23" s="62">
        <v>1916.045415</v>
      </c>
      <c r="AJ23" s="62"/>
      <c r="AK23" s="62"/>
      <c r="AL23" s="29"/>
      <c r="AM23" s="34"/>
      <c r="AN23" s="62"/>
      <c r="AO23" s="34"/>
      <c r="AP23" s="29"/>
      <c r="AQ23" s="61" t="s">
        <v>529</v>
      </c>
    </row>
    <row r="24" spans="1:43" ht="13.5" customHeight="1" x14ac:dyDescent="0.3">
      <c r="A24" s="61" t="s">
        <v>336</v>
      </c>
      <c r="B24" s="29"/>
      <c r="C24" s="62">
        <f t="shared" si="0"/>
        <v>6681.8542079999988</v>
      </c>
      <c r="D24" s="62"/>
      <c r="E24" s="62"/>
      <c r="F24" s="29"/>
      <c r="G24" s="34"/>
      <c r="H24" s="62"/>
      <c r="I24" s="34"/>
      <c r="J24" s="29"/>
      <c r="K24" s="62">
        <v>5329.5838329999997</v>
      </c>
      <c r="L24" s="62"/>
      <c r="M24" s="62"/>
      <c r="N24" s="29"/>
      <c r="O24" s="34"/>
      <c r="P24" s="62"/>
      <c r="Q24" s="34"/>
      <c r="R24" s="29"/>
      <c r="S24" s="62">
        <v>1352.2703749999996</v>
      </c>
      <c r="T24" s="62"/>
      <c r="U24" s="62"/>
      <c r="V24" s="29"/>
      <c r="W24" s="34"/>
      <c r="X24" s="62"/>
      <c r="Y24" s="34"/>
      <c r="Z24" s="29"/>
      <c r="AA24" s="62">
        <v>5003.2167170000002</v>
      </c>
      <c r="AB24" s="62"/>
      <c r="AC24" s="62"/>
      <c r="AD24" s="29"/>
      <c r="AE24" s="34"/>
      <c r="AF24" s="62"/>
      <c r="AG24" s="34"/>
      <c r="AH24" s="29"/>
      <c r="AI24" s="62">
        <v>1678.6374909999997</v>
      </c>
      <c r="AJ24" s="62"/>
      <c r="AK24" s="62"/>
      <c r="AL24" s="29"/>
      <c r="AM24" s="34"/>
      <c r="AN24" s="62"/>
      <c r="AO24" s="34"/>
      <c r="AP24" s="29"/>
      <c r="AQ24" s="61" t="s">
        <v>530</v>
      </c>
    </row>
    <row r="25" spans="1:43" ht="13.5" customHeight="1" x14ac:dyDescent="0.3">
      <c r="A25" s="61" t="s">
        <v>337</v>
      </c>
      <c r="B25" s="29"/>
      <c r="C25" s="62">
        <f t="shared" si="0"/>
        <v>5654.654900999999</v>
      </c>
      <c r="D25" s="62"/>
      <c r="E25" s="62"/>
      <c r="F25" s="29"/>
      <c r="G25" s="34"/>
      <c r="H25" s="62"/>
      <c r="I25" s="34"/>
      <c r="J25" s="29"/>
      <c r="K25" s="62">
        <v>4259.0577399999993</v>
      </c>
      <c r="L25" s="62"/>
      <c r="M25" s="62"/>
      <c r="N25" s="29"/>
      <c r="O25" s="34"/>
      <c r="P25" s="62"/>
      <c r="Q25" s="34"/>
      <c r="R25" s="29"/>
      <c r="S25" s="62">
        <v>1395.5971609999995</v>
      </c>
      <c r="T25" s="62"/>
      <c r="U25" s="62"/>
      <c r="V25" s="29"/>
      <c r="W25" s="34"/>
      <c r="X25" s="62"/>
      <c r="Y25" s="34"/>
      <c r="Z25" s="29"/>
      <c r="AA25" s="62">
        <v>4016.9670229999997</v>
      </c>
      <c r="AB25" s="62"/>
      <c r="AC25" s="62"/>
      <c r="AD25" s="29"/>
      <c r="AE25" s="34"/>
      <c r="AF25" s="62"/>
      <c r="AG25" s="34"/>
      <c r="AH25" s="29"/>
      <c r="AI25" s="62">
        <v>1637.6878779999993</v>
      </c>
      <c r="AJ25" s="62"/>
      <c r="AK25" s="62"/>
      <c r="AL25" s="29"/>
      <c r="AM25" s="34"/>
      <c r="AN25" s="62"/>
      <c r="AO25" s="34"/>
      <c r="AP25" s="29"/>
      <c r="AQ25" s="61" t="s">
        <v>531</v>
      </c>
    </row>
    <row r="26" spans="1:43" ht="3.75" customHeight="1" thickBot="1" x14ac:dyDescent="0.35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3"/>
      <c r="AJ26" s="63"/>
      <c r="AK26" s="63"/>
      <c r="AL26" s="63"/>
      <c r="AM26" s="63"/>
      <c r="AN26" s="63"/>
      <c r="AO26" s="63"/>
      <c r="AP26" s="63"/>
      <c r="AQ26" s="63"/>
    </row>
    <row r="27" spans="1:43" ht="14.4" thickTop="1" x14ac:dyDescent="0.3"/>
  </sheetData>
  <mergeCells count="24">
    <mergeCell ref="A5:A11"/>
    <mergeCell ref="A1:AQ1"/>
    <mergeCell ref="A2:AQ2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  <mergeCell ref="AQ5:AQ11"/>
    <mergeCell ref="AA5:AG5"/>
    <mergeCell ref="AI5:AO5"/>
    <mergeCell ref="AA7:AC9"/>
    <mergeCell ref="AE7:AG7"/>
    <mergeCell ref="AI7:AK9"/>
    <mergeCell ref="AM7:AO7"/>
    <mergeCell ref="AE9:AG9"/>
    <mergeCell ref="AM9:AO9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F44"/>
  <sheetViews>
    <sheetView showGridLines="0" zoomScale="90" zoomScaleNormal="90" workbookViewId="0">
      <pane ySplit="8" topLeftCell="A9" activePane="bottomLeft" state="frozen"/>
      <selection activeCell="G9" sqref="G9:I9"/>
      <selection pane="bottomLeft" sqref="A1:AA1"/>
    </sheetView>
  </sheetViews>
  <sheetFormatPr defaultColWidth="9.109375" defaultRowHeight="13.8" x14ac:dyDescent="0.3"/>
  <cols>
    <col min="1" max="1" width="9.109375" style="7"/>
    <col min="2" max="2" width="0.5546875" style="7" customWidth="1"/>
    <col min="3" max="3" width="11.6640625" style="7" customWidth="1"/>
    <col min="4" max="4" width="0.5546875" style="7" customWidth="1"/>
    <col min="5" max="5" width="10.6640625" style="7" customWidth="1"/>
    <col min="6" max="6" width="0.5546875" style="7" customWidth="1"/>
    <col min="7" max="7" width="11.6640625" style="7" customWidth="1"/>
    <col min="8" max="8" width="0.5546875" style="7" customWidth="1"/>
    <col min="9" max="9" width="11.6640625" style="7" customWidth="1"/>
    <col min="10" max="10" width="0.5546875" style="7" customWidth="1"/>
    <col min="11" max="11" width="10.88671875" style="7" customWidth="1"/>
    <col min="12" max="12" width="0.5546875" style="7" customWidth="1"/>
    <col min="13" max="13" width="11.6640625" style="7" customWidth="1"/>
    <col min="14" max="14" width="0.5546875" style="7" customWidth="1"/>
    <col min="15" max="15" width="11.6640625" style="7" customWidth="1"/>
    <col min="16" max="16" width="0.5546875" style="7" customWidth="1"/>
    <col min="17" max="17" width="10.88671875" style="7" customWidth="1"/>
    <col min="18" max="18" width="0.5546875" style="7" customWidth="1"/>
    <col min="19" max="19" width="11.6640625" style="7" customWidth="1"/>
    <col min="20" max="20" width="0.5546875" style="7" customWidth="1"/>
    <col min="21" max="21" width="11.6640625" style="7" customWidth="1"/>
    <col min="22" max="22" width="0.5546875" style="7" customWidth="1"/>
    <col min="23" max="23" width="28.77734375" style="7" customWidth="1"/>
    <col min="24" max="24" width="0.5546875" style="7" customWidth="1"/>
    <col min="25" max="25" width="11.6640625" style="7" customWidth="1"/>
    <col min="26" max="26" width="0.5546875" style="7" customWidth="1"/>
    <col min="27" max="27" width="9.109375" style="7"/>
    <col min="28" max="28" width="4.6640625" style="7" customWidth="1"/>
    <col min="29" max="16384" width="9.109375" style="7"/>
  </cols>
  <sheetData>
    <row r="1" spans="1:32" ht="26.25" customHeight="1" x14ac:dyDescent="0.3">
      <c r="A1" s="198" t="s">
        <v>659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P1" s="199"/>
      <c r="Q1" s="199"/>
      <c r="R1" s="199"/>
      <c r="S1" s="199"/>
      <c r="T1" s="199"/>
      <c r="U1" s="199"/>
      <c r="V1" s="199"/>
      <c r="W1" s="199"/>
      <c r="X1" s="199"/>
      <c r="Y1" s="199"/>
      <c r="Z1" s="199"/>
      <c r="AA1" s="199"/>
    </row>
    <row r="2" spans="1:32" ht="3" customHeight="1" x14ac:dyDescent="0.3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</row>
    <row r="3" spans="1:32" ht="3.75" customHeight="1" x14ac:dyDescent="0.3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</row>
    <row r="4" spans="1:32" ht="38.25" customHeight="1" x14ac:dyDescent="0.3">
      <c r="A4" s="194" t="s">
        <v>162</v>
      </c>
      <c r="B4" s="66"/>
      <c r="C4" s="194" t="s">
        <v>163</v>
      </c>
      <c r="D4" s="66"/>
      <c r="E4" s="194" t="s">
        <v>654</v>
      </c>
      <c r="F4" s="195"/>
      <c r="G4" s="195"/>
      <c r="H4" s="195"/>
      <c r="I4" s="195"/>
      <c r="J4" s="66"/>
      <c r="K4" s="194" t="s">
        <v>655</v>
      </c>
      <c r="L4" s="194"/>
      <c r="M4" s="194"/>
      <c r="N4" s="194"/>
      <c r="O4" s="194"/>
      <c r="P4" s="67"/>
      <c r="Q4" s="194" t="s">
        <v>708</v>
      </c>
      <c r="R4" s="194"/>
      <c r="S4" s="194"/>
      <c r="T4" s="194"/>
      <c r="U4" s="194"/>
      <c r="V4" s="67"/>
      <c r="W4" s="27" t="s">
        <v>656</v>
      </c>
      <c r="X4" s="66"/>
      <c r="Y4" s="194" t="s">
        <v>519</v>
      </c>
      <c r="Z4" s="66"/>
      <c r="AA4" s="194" t="s">
        <v>532</v>
      </c>
    </row>
    <row r="5" spans="1:32" ht="3" customHeight="1" x14ac:dyDescent="0.3">
      <c r="A5" s="194"/>
      <c r="B5" s="66"/>
      <c r="C5" s="194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66"/>
      <c r="T5" s="66"/>
      <c r="U5" s="66"/>
      <c r="V5" s="67"/>
      <c r="W5" s="66"/>
      <c r="X5" s="66"/>
      <c r="Y5" s="194"/>
      <c r="Z5" s="66"/>
      <c r="AA5" s="194"/>
    </row>
    <row r="6" spans="1:32" ht="26.25" customHeight="1" x14ac:dyDescent="0.3">
      <c r="A6" s="194"/>
      <c r="B6" s="66"/>
      <c r="C6" s="194"/>
      <c r="D6" s="66"/>
      <c r="E6" s="194" t="s">
        <v>642</v>
      </c>
      <c r="F6" s="66"/>
      <c r="G6" s="194" t="s">
        <v>657</v>
      </c>
      <c r="H6" s="195"/>
      <c r="I6" s="195"/>
      <c r="J6" s="66"/>
      <c r="K6" s="194" t="s">
        <v>642</v>
      </c>
      <c r="L6" s="66"/>
      <c r="M6" s="194" t="s">
        <v>657</v>
      </c>
      <c r="N6" s="195"/>
      <c r="O6" s="195"/>
      <c r="P6" s="67"/>
      <c r="Q6" s="194" t="s">
        <v>642</v>
      </c>
      <c r="R6" s="66"/>
      <c r="S6" s="194" t="s">
        <v>657</v>
      </c>
      <c r="T6" s="195"/>
      <c r="U6" s="195"/>
      <c r="V6" s="67"/>
      <c r="W6" s="27" t="s">
        <v>658</v>
      </c>
      <c r="X6" s="66"/>
      <c r="Y6" s="194"/>
      <c r="Z6" s="66"/>
      <c r="AA6" s="194"/>
      <c r="AE6" s="28"/>
      <c r="AF6" s="28"/>
    </row>
    <row r="7" spans="1:32" ht="3" customHeight="1" x14ac:dyDescent="0.3">
      <c r="A7" s="194"/>
      <c r="B7" s="66"/>
      <c r="C7" s="194"/>
      <c r="D7" s="66"/>
      <c r="E7" s="194"/>
      <c r="F7" s="66"/>
      <c r="G7" s="66"/>
      <c r="H7" s="66"/>
      <c r="I7" s="66"/>
      <c r="J7" s="66"/>
      <c r="K7" s="194"/>
      <c r="L7" s="66"/>
      <c r="M7" s="66"/>
      <c r="N7" s="66"/>
      <c r="O7" s="66"/>
      <c r="P7" s="67"/>
      <c r="Q7" s="194"/>
      <c r="R7" s="66"/>
      <c r="S7" s="66"/>
      <c r="T7" s="66"/>
      <c r="U7" s="66"/>
      <c r="V7" s="67"/>
      <c r="W7" s="66"/>
      <c r="X7" s="66"/>
      <c r="Y7" s="194"/>
      <c r="Z7" s="66"/>
      <c r="AA7" s="194"/>
    </row>
    <row r="8" spans="1:32" ht="37.5" customHeight="1" x14ac:dyDescent="0.3">
      <c r="A8" s="194"/>
      <c r="B8" s="66"/>
      <c r="C8" s="194"/>
      <c r="D8" s="66"/>
      <c r="E8" s="194"/>
      <c r="F8" s="66"/>
      <c r="G8" s="27" t="s">
        <v>651</v>
      </c>
      <c r="H8" s="66"/>
      <c r="I8" s="27" t="s">
        <v>652</v>
      </c>
      <c r="J8" s="66"/>
      <c r="K8" s="194"/>
      <c r="L8" s="66"/>
      <c r="M8" s="27" t="s">
        <v>651</v>
      </c>
      <c r="N8" s="66"/>
      <c r="O8" s="27" t="s">
        <v>652</v>
      </c>
      <c r="P8" s="67"/>
      <c r="Q8" s="194"/>
      <c r="R8" s="66"/>
      <c r="S8" s="27" t="s">
        <v>651</v>
      </c>
      <c r="T8" s="66"/>
      <c r="U8" s="27" t="s">
        <v>652</v>
      </c>
      <c r="V8" s="67"/>
      <c r="W8" s="27" t="s">
        <v>651</v>
      </c>
      <c r="X8" s="66"/>
      <c r="Y8" s="194"/>
      <c r="Z8" s="66"/>
      <c r="AA8" s="194"/>
      <c r="AE8" s="28"/>
      <c r="AF8" s="28"/>
    </row>
    <row r="9" spans="1:32" ht="6.75" customHeight="1" x14ac:dyDescent="0.3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  <c r="U9" s="29"/>
      <c r="V9" s="68"/>
      <c r="W9" s="29"/>
      <c r="X9" s="29"/>
      <c r="Y9" s="29"/>
      <c r="Z9" s="29"/>
    </row>
    <row r="10" spans="1:32" ht="12.75" customHeight="1" x14ac:dyDescent="0.3">
      <c r="A10" s="197">
        <v>2024</v>
      </c>
      <c r="B10" s="29"/>
      <c r="C10" s="69" t="s">
        <v>296</v>
      </c>
      <c r="D10" s="66"/>
      <c r="E10" s="71">
        <f>SUM(E11:E22)</f>
        <v>78895.068759999995</v>
      </c>
      <c r="F10" s="72"/>
      <c r="G10" s="73">
        <v>2.0104785650741235</v>
      </c>
      <c r="H10" s="74"/>
      <c r="I10" s="75"/>
      <c r="J10" s="70"/>
      <c r="K10" s="71">
        <f>SUM(K11:K22)</f>
        <v>73490.273198999988</v>
      </c>
      <c r="L10" s="72"/>
      <c r="M10" s="73">
        <v>1.4742084943152918</v>
      </c>
      <c r="N10" s="74"/>
      <c r="O10" s="75"/>
      <c r="P10" s="76"/>
      <c r="Q10" s="71">
        <f>SUM(Q11:Q22)</f>
        <v>75502.8891</v>
      </c>
      <c r="R10" s="72"/>
      <c r="S10" s="73">
        <v>1.1046800067929752</v>
      </c>
      <c r="T10" s="70"/>
      <c r="U10" s="75"/>
      <c r="V10" s="76"/>
      <c r="W10" s="75"/>
      <c r="X10" s="29"/>
      <c r="Y10" s="69" t="s">
        <v>296</v>
      </c>
      <c r="Z10" s="29"/>
      <c r="AA10" s="197">
        <v>2024</v>
      </c>
      <c r="AE10" s="200"/>
      <c r="AF10" s="200"/>
    </row>
    <row r="11" spans="1:32" ht="13.5" customHeight="1" x14ac:dyDescent="0.3">
      <c r="A11" s="197"/>
      <c r="B11" s="29"/>
      <c r="C11" s="61" t="s">
        <v>326</v>
      </c>
      <c r="D11" s="29"/>
      <c r="E11" s="62">
        <v>6323.1797489999981</v>
      </c>
      <c r="F11" s="62"/>
      <c r="G11" s="77">
        <v>-0.90109654243869386</v>
      </c>
      <c r="H11" s="78"/>
      <c r="I11" s="77">
        <v>9.0995253869721466</v>
      </c>
      <c r="J11" s="29"/>
      <c r="K11" s="62">
        <v>5859.6497039999986</v>
      </c>
      <c r="L11" s="62"/>
      <c r="M11" s="77">
        <v>-0.56713148473116348</v>
      </c>
      <c r="N11" s="78"/>
      <c r="O11" s="77">
        <v>9.0901263571561799</v>
      </c>
      <c r="P11" s="68"/>
      <c r="Q11" s="62">
        <v>6212.8186699999978</v>
      </c>
      <c r="R11" s="78"/>
      <c r="S11" s="77">
        <v>-0.48789320483385268</v>
      </c>
      <c r="T11" s="78"/>
      <c r="U11" s="77">
        <v>15.627905895460373</v>
      </c>
      <c r="V11" s="68"/>
      <c r="W11" s="77">
        <v>-1.3881635640826175</v>
      </c>
      <c r="X11" s="29"/>
      <c r="Y11" s="61" t="s">
        <v>520</v>
      </c>
      <c r="Z11" s="29"/>
      <c r="AA11" s="197"/>
    </row>
    <row r="12" spans="1:32" ht="13.5" customHeight="1" x14ac:dyDescent="0.3">
      <c r="A12" s="197"/>
      <c r="B12" s="29"/>
      <c r="C12" s="61" t="s">
        <v>327</v>
      </c>
      <c r="D12" s="29"/>
      <c r="E12" s="62">
        <v>6504.7796069999986</v>
      </c>
      <c r="F12" s="62"/>
      <c r="G12" s="77">
        <v>1.5406107014614463</v>
      </c>
      <c r="H12" s="78"/>
      <c r="I12" s="77">
        <f>E12/E11*100-100</f>
        <v>2.8719705149726309</v>
      </c>
      <c r="J12" s="29"/>
      <c r="K12" s="62">
        <v>6055.2570319999995</v>
      </c>
      <c r="L12" s="62"/>
      <c r="M12" s="77">
        <v>0.73166589499058432</v>
      </c>
      <c r="N12" s="78"/>
      <c r="O12" s="77">
        <f>K12/K11*100-100</f>
        <v>3.338208559915671</v>
      </c>
      <c r="P12" s="68"/>
      <c r="Q12" s="62">
        <v>6344.1434269999982</v>
      </c>
      <c r="R12" s="78"/>
      <c r="S12" s="77">
        <v>1.7279192606247022</v>
      </c>
      <c r="T12" s="78"/>
      <c r="U12" s="77">
        <v>2.1137709625122625</v>
      </c>
      <c r="V12" s="68"/>
      <c r="W12" s="77">
        <v>0.30151276940608795</v>
      </c>
      <c r="X12" s="29"/>
      <c r="Y12" s="61" t="s">
        <v>521</v>
      </c>
      <c r="Z12" s="29"/>
      <c r="AA12" s="197"/>
    </row>
    <row r="13" spans="1:32" ht="13.5" customHeight="1" x14ac:dyDescent="0.3">
      <c r="A13" s="197"/>
      <c r="B13" s="29"/>
      <c r="C13" s="61" t="s">
        <v>328</v>
      </c>
      <c r="D13" s="29"/>
      <c r="E13" s="62">
        <v>6777.0391930000023</v>
      </c>
      <c r="F13" s="62"/>
      <c r="G13" s="77">
        <v>-13.532499151867995</v>
      </c>
      <c r="H13" s="78"/>
      <c r="I13" s="77">
        <f t="shared" ref="I13:I22" si="0">E13/E12*100-100</f>
        <v>4.1855312931281503</v>
      </c>
      <c r="J13" s="29"/>
      <c r="K13" s="62">
        <v>6423.3762520000018</v>
      </c>
      <c r="L13" s="62"/>
      <c r="M13" s="77">
        <v>-13.595510028490054</v>
      </c>
      <c r="N13" s="78"/>
      <c r="O13" s="77">
        <f t="shared" ref="O13:O22" si="1">K13/K12*100-100</f>
        <v>6.0793326865336184</v>
      </c>
      <c r="P13" s="68"/>
      <c r="Q13" s="62">
        <v>6320.5043960000021</v>
      </c>
      <c r="R13" s="78"/>
      <c r="S13" s="77">
        <v>-13.716488925130463</v>
      </c>
      <c r="T13" s="78"/>
      <c r="U13" s="77">
        <v>-0.37261186276764136</v>
      </c>
      <c r="V13" s="68"/>
      <c r="W13" s="77">
        <v>-4.9428559824817881</v>
      </c>
      <c r="X13" s="29"/>
      <c r="Y13" s="61" t="s">
        <v>522</v>
      </c>
      <c r="Z13" s="29"/>
      <c r="AA13" s="197"/>
    </row>
    <row r="14" spans="1:32" ht="13.5" customHeight="1" x14ac:dyDescent="0.3">
      <c r="A14" s="197"/>
      <c r="B14" s="29"/>
      <c r="C14" s="61" t="s">
        <v>329</v>
      </c>
      <c r="D14" s="29"/>
      <c r="E14" s="62">
        <v>6853.8846340000009</v>
      </c>
      <c r="F14" s="62"/>
      <c r="G14" s="77">
        <v>14.949688928771906</v>
      </c>
      <c r="H14" s="78"/>
      <c r="I14" s="77">
        <f t="shared" si="0"/>
        <v>1.1339087588481362</v>
      </c>
      <c r="J14" s="29"/>
      <c r="K14" s="62">
        <v>6230.0485680000002</v>
      </c>
      <c r="L14" s="62"/>
      <c r="M14" s="77">
        <v>12.155669490369547</v>
      </c>
      <c r="N14" s="78"/>
      <c r="O14" s="77">
        <f t="shared" si="1"/>
        <v>-3.0097518254485891</v>
      </c>
      <c r="P14" s="68"/>
      <c r="Q14" s="62">
        <v>6703.0385620000006</v>
      </c>
      <c r="R14" s="78"/>
      <c r="S14" s="77">
        <v>15.792527220971493</v>
      </c>
      <c r="T14" s="78"/>
      <c r="U14" s="77">
        <v>6.0522727623145016</v>
      </c>
      <c r="V14" s="68"/>
      <c r="W14" s="77">
        <v>-0.34921652672136361</v>
      </c>
      <c r="X14" s="29"/>
      <c r="Y14" s="61" t="s">
        <v>523</v>
      </c>
      <c r="Z14" s="29"/>
      <c r="AA14" s="197"/>
    </row>
    <row r="15" spans="1:32" ht="13.5" customHeight="1" x14ac:dyDescent="0.3">
      <c r="A15" s="197"/>
      <c r="B15" s="29"/>
      <c r="C15" s="61" t="s">
        <v>330</v>
      </c>
      <c r="D15" s="29"/>
      <c r="E15" s="62">
        <v>6831.9199859999981</v>
      </c>
      <c r="F15" s="62"/>
      <c r="G15" s="77">
        <v>-1.209379842314533</v>
      </c>
      <c r="H15" s="78"/>
      <c r="I15" s="77">
        <f t="shared" si="0"/>
        <v>-0.32047005709789289</v>
      </c>
      <c r="J15" s="29"/>
      <c r="K15" s="62">
        <v>6343.495904999997</v>
      </c>
      <c r="L15" s="62"/>
      <c r="M15" s="77">
        <v>-1.9175111276125136</v>
      </c>
      <c r="N15" s="78"/>
      <c r="O15" s="77">
        <f t="shared" si="1"/>
        <v>1.8209703465669236</v>
      </c>
      <c r="P15" s="68"/>
      <c r="Q15" s="62">
        <v>6655.1953839999978</v>
      </c>
      <c r="R15" s="78"/>
      <c r="S15" s="77">
        <v>-1.6366239046786717</v>
      </c>
      <c r="T15" s="78"/>
      <c r="U15" s="77">
        <v>-0.71375358440019454</v>
      </c>
      <c r="V15" s="68"/>
      <c r="W15" s="77">
        <v>-1.2207715842366014</v>
      </c>
      <c r="X15" s="29"/>
      <c r="Y15" s="61" t="s">
        <v>524</v>
      </c>
      <c r="Z15" s="29"/>
      <c r="AA15" s="197"/>
    </row>
    <row r="16" spans="1:32" ht="13.5" customHeight="1" x14ac:dyDescent="0.3">
      <c r="A16" s="197"/>
      <c r="B16" s="29"/>
      <c r="C16" s="61" t="s">
        <v>331</v>
      </c>
      <c r="D16" s="29"/>
      <c r="E16" s="62">
        <v>6551.5818259999996</v>
      </c>
      <c r="F16" s="62"/>
      <c r="G16" s="77">
        <v>-4.861284343687359</v>
      </c>
      <c r="H16" s="78"/>
      <c r="I16" s="77">
        <f t="shared" si="0"/>
        <v>-4.1033583615509031</v>
      </c>
      <c r="J16" s="29"/>
      <c r="K16" s="62">
        <v>6075.7005679999984</v>
      </c>
      <c r="L16" s="62"/>
      <c r="M16" s="77">
        <v>-5.7421629578336706</v>
      </c>
      <c r="N16" s="78"/>
      <c r="O16" s="77">
        <f t="shared" si="1"/>
        <v>-4.2215734196174139</v>
      </c>
      <c r="P16" s="68"/>
      <c r="Q16" s="62">
        <v>6207.7043809999996</v>
      </c>
      <c r="R16" s="78"/>
      <c r="S16" s="77">
        <v>-7.6687542032127567</v>
      </c>
      <c r="T16" s="78"/>
      <c r="U16" s="77">
        <v>-6.7239348686265146</v>
      </c>
      <c r="V16" s="68"/>
      <c r="W16" s="77">
        <v>2.3930701506440499</v>
      </c>
      <c r="X16" s="29"/>
      <c r="Y16" s="61" t="s">
        <v>525</v>
      </c>
      <c r="Z16" s="29"/>
      <c r="AA16" s="197"/>
    </row>
    <row r="17" spans="1:27" ht="13.5" customHeight="1" x14ac:dyDescent="0.3">
      <c r="A17" s="197"/>
      <c r="B17" s="29"/>
      <c r="C17" s="61" t="s">
        <v>332</v>
      </c>
      <c r="D17" s="29"/>
      <c r="E17" s="62">
        <v>7882.0410090000005</v>
      </c>
      <c r="F17" s="62"/>
      <c r="G17" s="77">
        <v>23.052705174152649</v>
      </c>
      <c r="H17" s="78"/>
      <c r="I17" s="77">
        <f t="shared" si="0"/>
        <v>20.307449686731587</v>
      </c>
      <c r="J17" s="29"/>
      <c r="K17" s="62">
        <v>7347.9882420000004</v>
      </c>
      <c r="L17" s="62"/>
      <c r="M17" s="77">
        <v>21.198179423615798</v>
      </c>
      <c r="N17" s="78"/>
      <c r="O17" s="77">
        <f t="shared" si="1"/>
        <v>20.940592113788355</v>
      </c>
      <c r="P17" s="68"/>
      <c r="Q17" s="62">
        <v>6773.6776270000009</v>
      </c>
      <c r="R17" s="78"/>
      <c r="S17" s="77">
        <v>7.9531893254960835</v>
      </c>
      <c r="T17" s="78"/>
      <c r="U17" s="77">
        <v>9.1172712368888398</v>
      </c>
      <c r="V17" s="68"/>
      <c r="W17" s="77">
        <v>5.2368251970553246</v>
      </c>
      <c r="X17" s="29"/>
      <c r="Y17" s="61" t="s">
        <v>526</v>
      </c>
      <c r="Z17" s="29"/>
      <c r="AA17" s="197"/>
    </row>
    <row r="18" spans="1:27" ht="13.5" customHeight="1" x14ac:dyDescent="0.3">
      <c r="A18" s="197"/>
      <c r="B18" s="29"/>
      <c r="C18" s="61" t="s">
        <v>333</v>
      </c>
      <c r="D18" s="29"/>
      <c r="E18" s="62">
        <v>5164.2700170000007</v>
      </c>
      <c r="F18" s="62"/>
      <c r="G18" s="77">
        <v>-2.8602715607614044</v>
      </c>
      <c r="H18" s="78"/>
      <c r="I18" s="77">
        <f t="shared" si="0"/>
        <v>-34.480548742346684</v>
      </c>
      <c r="J18" s="29"/>
      <c r="K18" s="62">
        <v>4706.0239050000009</v>
      </c>
      <c r="L18" s="62"/>
      <c r="M18" s="77">
        <v>-2.5731659639006921</v>
      </c>
      <c r="N18" s="78"/>
      <c r="O18" s="77">
        <f t="shared" si="1"/>
        <v>-35.954934194082227</v>
      </c>
      <c r="P18" s="68"/>
      <c r="Q18" s="62">
        <v>5037.8687960000007</v>
      </c>
      <c r="R18" s="78"/>
      <c r="S18" s="77">
        <v>-2.5988404316941143</v>
      </c>
      <c r="T18" s="78"/>
      <c r="U18" s="77">
        <v>-25.625796304226739</v>
      </c>
      <c r="V18" s="68"/>
      <c r="W18" s="77">
        <v>5.3191676686927565</v>
      </c>
      <c r="X18" s="29"/>
      <c r="Y18" s="61" t="s">
        <v>527</v>
      </c>
      <c r="Z18" s="29"/>
      <c r="AA18" s="197"/>
    </row>
    <row r="19" spans="1:27" ht="13.5" customHeight="1" x14ac:dyDescent="0.3">
      <c r="A19" s="197"/>
      <c r="B19" s="29"/>
      <c r="C19" s="61" t="s">
        <v>334</v>
      </c>
      <c r="D19" s="29"/>
      <c r="E19" s="62">
        <v>6333.358193</v>
      </c>
      <c r="F19" s="62"/>
      <c r="G19" s="77">
        <v>2.5679890895558941</v>
      </c>
      <c r="H19" s="78"/>
      <c r="I19" s="77">
        <f t="shared" si="0"/>
        <v>22.638014126905375</v>
      </c>
      <c r="J19" s="29"/>
      <c r="K19" s="62">
        <v>5950.5491590000011</v>
      </c>
      <c r="L19" s="62"/>
      <c r="M19" s="77">
        <v>2.4259345608848832</v>
      </c>
      <c r="N19" s="78"/>
      <c r="O19" s="77">
        <f t="shared" si="1"/>
        <v>26.445366175843944</v>
      </c>
      <c r="P19" s="68"/>
      <c r="Q19" s="62">
        <v>6208.9830250000005</v>
      </c>
      <c r="R19" s="78"/>
      <c r="S19" s="77">
        <v>5.5151994020252886</v>
      </c>
      <c r="T19" s="78"/>
      <c r="U19" s="77">
        <v>23.246223282548527</v>
      </c>
      <c r="V19" s="68"/>
      <c r="W19" s="77">
        <v>8.2872369243808492</v>
      </c>
      <c r="X19" s="29"/>
      <c r="Y19" s="61" t="s">
        <v>528</v>
      </c>
      <c r="Z19" s="29"/>
      <c r="AA19" s="197"/>
    </row>
    <row r="20" spans="1:27" ht="13.5" customHeight="1" x14ac:dyDescent="0.3">
      <c r="A20" s="197"/>
      <c r="B20" s="29"/>
      <c r="C20" s="61" t="s">
        <v>335</v>
      </c>
      <c r="D20" s="29"/>
      <c r="E20" s="62">
        <v>7245.7079819999981</v>
      </c>
      <c r="F20" s="62"/>
      <c r="G20" s="77">
        <v>14.36249522584221</v>
      </c>
      <c r="H20" s="78"/>
      <c r="I20" s="77">
        <f t="shared" si="0"/>
        <v>14.405466439721977</v>
      </c>
      <c r="J20" s="29"/>
      <c r="K20" s="62">
        <v>6830.2478519999986</v>
      </c>
      <c r="L20" s="62"/>
      <c r="M20" s="77">
        <v>13.808002286184134</v>
      </c>
      <c r="N20" s="78"/>
      <c r="O20" s="77">
        <f t="shared" si="1"/>
        <v>14.783487531894153</v>
      </c>
      <c r="P20" s="68"/>
      <c r="Q20" s="62">
        <v>6920.2641369999983</v>
      </c>
      <c r="R20" s="78"/>
      <c r="S20" s="77">
        <v>13.227491810008928</v>
      </c>
      <c r="T20" s="78"/>
      <c r="U20" s="77">
        <v>11.455678154314143</v>
      </c>
      <c r="V20" s="68"/>
      <c r="W20" s="77">
        <v>5.1409866499384691</v>
      </c>
      <c r="X20" s="29"/>
      <c r="Y20" s="61" t="s">
        <v>529</v>
      </c>
      <c r="Z20" s="29"/>
      <c r="AA20" s="197"/>
    </row>
    <row r="21" spans="1:27" ht="13.5" customHeight="1" x14ac:dyDescent="0.3">
      <c r="A21" s="197"/>
      <c r="B21" s="29"/>
      <c r="C21" s="61" t="s">
        <v>336</v>
      </c>
      <c r="D21" s="29"/>
      <c r="E21" s="62">
        <v>6781.7120499999992</v>
      </c>
      <c r="F21" s="62"/>
      <c r="G21" s="77">
        <v>-2.0443538422907181</v>
      </c>
      <c r="H21" s="78"/>
      <c r="I21" s="77">
        <f t="shared" si="0"/>
        <v>-6.4037349166247282</v>
      </c>
      <c r="J21" s="29"/>
      <c r="K21" s="62">
        <v>6356.0251679999983</v>
      </c>
      <c r="L21" s="62"/>
      <c r="M21" s="77">
        <v>-2.8186133298102192</v>
      </c>
      <c r="N21" s="78"/>
      <c r="O21" s="77">
        <f t="shared" si="1"/>
        <v>-6.94297914622733</v>
      </c>
      <c r="P21" s="68"/>
      <c r="Q21" s="62">
        <v>6638.4380189999993</v>
      </c>
      <c r="R21" s="78"/>
      <c r="S21" s="77">
        <v>-2.0680803251664059</v>
      </c>
      <c r="T21" s="78"/>
      <c r="U21" s="77">
        <v>-4.0724763162316719</v>
      </c>
      <c r="V21" s="68"/>
      <c r="W21" s="77">
        <v>4.7700576580729717</v>
      </c>
      <c r="X21" s="29"/>
      <c r="Y21" s="61" t="s">
        <v>530</v>
      </c>
      <c r="Z21" s="29"/>
      <c r="AA21" s="197"/>
    </row>
    <row r="22" spans="1:27" ht="13.5" customHeight="1" x14ac:dyDescent="0.3">
      <c r="A22" s="197"/>
      <c r="B22" s="29"/>
      <c r="C22" s="61" t="s">
        <v>337</v>
      </c>
      <c r="D22" s="29"/>
      <c r="E22" s="62">
        <v>5645.5945139999994</v>
      </c>
      <c r="F22" s="62"/>
      <c r="G22" s="77">
        <v>-2.5914640332496788</v>
      </c>
      <c r="H22" s="78"/>
      <c r="I22" s="77">
        <f t="shared" si="0"/>
        <v>-16.752665516077172</v>
      </c>
      <c r="J22" s="29"/>
      <c r="K22" s="62">
        <v>5311.910844</v>
      </c>
      <c r="L22" s="62"/>
      <c r="M22" s="77">
        <v>-1.1072240761530168</v>
      </c>
      <c r="N22" s="78"/>
      <c r="O22" s="77">
        <f t="shared" si="1"/>
        <v>-16.42715842688429</v>
      </c>
      <c r="P22" s="68"/>
      <c r="Q22" s="62">
        <v>5480.2526759999992</v>
      </c>
      <c r="R22" s="78"/>
      <c r="S22" s="77">
        <v>1.9939860411012091</v>
      </c>
      <c r="T22" s="78"/>
      <c r="U22" s="77">
        <v>-17.446654464275113</v>
      </c>
      <c r="V22" s="68"/>
      <c r="W22" s="77">
        <v>3.2445333089171839</v>
      </c>
      <c r="X22" s="29"/>
      <c r="Y22" s="61" t="s">
        <v>531</v>
      </c>
      <c r="Z22" s="29"/>
      <c r="AA22" s="197"/>
    </row>
    <row r="23" spans="1:27" ht="6.75" customHeight="1" x14ac:dyDescent="0.3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29"/>
      <c r="V23" s="68"/>
      <c r="W23" s="29"/>
      <c r="X23" s="29"/>
      <c r="Y23" s="29"/>
      <c r="Z23" s="29"/>
      <c r="AA23" s="79"/>
    </row>
    <row r="24" spans="1:27" ht="13.5" customHeight="1" x14ac:dyDescent="0.3">
      <c r="A24" s="197">
        <v>2025</v>
      </c>
      <c r="B24" s="29"/>
      <c r="C24" s="69" t="s">
        <v>296</v>
      </c>
      <c r="D24" s="66"/>
      <c r="E24" s="71">
        <f>SUM(E25:E36)</f>
        <v>79352.911082000006</v>
      </c>
      <c r="F24" s="72"/>
      <c r="G24" s="73">
        <f t="shared" ref="G24:G36" si="2">E24/E10*100-100</f>
        <v>0.58031804673721865</v>
      </c>
      <c r="H24" s="74"/>
      <c r="I24" s="75"/>
      <c r="J24" s="70"/>
      <c r="K24" s="71">
        <f>SUM(K25:K36)</f>
        <v>75330.83511700001</v>
      </c>
      <c r="L24" s="72"/>
      <c r="M24" s="73">
        <f t="shared" ref="M24:M36" si="3">K24/K10*100-100</f>
        <v>2.5044973135643005</v>
      </c>
      <c r="N24" s="74"/>
      <c r="O24" s="75"/>
      <c r="P24" s="76"/>
      <c r="Q24" s="71">
        <f>SUM(Q25:Q36)</f>
        <v>74348.311945000009</v>
      </c>
      <c r="R24" s="72"/>
      <c r="S24" s="73">
        <v>-1.5253906952813594</v>
      </c>
      <c r="T24" s="70"/>
      <c r="U24" s="75"/>
      <c r="V24" s="76"/>
      <c r="W24" s="75"/>
      <c r="X24" s="29"/>
      <c r="Y24" s="69" t="s">
        <v>296</v>
      </c>
      <c r="Z24" s="29"/>
      <c r="AA24" s="197">
        <v>2025</v>
      </c>
    </row>
    <row r="25" spans="1:27" ht="13.5" customHeight="1" x14ac:dyDescent="0.3">
      <c r="A25" s="197"/>
      <c r="B25" s="29"/>
      <c r="C25" s="61" t="s">
        <v>326</v>
      </c>
      <c r="D25" s="29"/>
      <c r="E25" s="62">
        <v>7051.1228080000019</v>
      </c>
      <c r="F25" s="62"/>
      <c r="G25" s="77">
        <f t="shared" si="2"/>
        <v>11.512294255356693</v>
      </c>
      <c r="H25" s="78"/>
      <c r="I25" s="77">
        <f>E25/E22*100-100</f>
        <v>24.896019197173302</v>
      </c>
      <c r="J25" s="29"/>
      <c r="K25" s="62">
        <v>6636.0804440000011</v>
      </c>
      <c r="L25" s="62"/>
      <c r="M25" s="77">
        <f t="shared" si="3"/>
        <v>13.25046341029541</v>
      </c>
      <c r="N25" s="78"/>
      <c r="O25" s="77">
        <f>K25/K22*100-100</f>
        <v>24.928309960166217</v>
      </c>
      <c r="P25" s="68"/>
      <c r="Q25" s="62">
        <v>6186.5835100000022</v>
      </c>
      <c r="R25" s="78">
        <v>8302.0706859999991</v>
      </c>
      <c r="S25" s="77">
        <v>-0.42227467746126024</v>
      </c>
      <c r="T25" s="78">
        <v>4.0809618393478786</v>
      </c>
      <c r="U25" s="77">
        <v>12.888654515754013</v>
      </c>
      <c r="V25" s="68"/>
      <c r="W25" s="77">
        <v>2.290760247650752</v>
      </c>
      <c r="X25" s="29"/>
      <c r="Y25" s="61" t="s">
        <v>520</v>
      </c>
      <c r="Z25" s="29"/>
      <c r="AA25" s="197"/>
    </row>
    <row r="26" spans="1:27" ht="13.5" customHeight="1" x14ac:dyDescent="0.3">
      <c r="A26" s="197"/>
      <c r="B26" s="29"/>
      <c r="C26" s="61" t="s">
        <v>327</v>
      </c>
      <c r="D26" s="29"/>
      <c r="E26" s="62">
        <v>7253.1330189999971</v>
      </c>
      <c r="F26" s="62"/>
      <c r="G26" s="77">
        <f t="shared" si="2"/>
        <v>11.504669753832573</v>
      </c>
      <c r="H26" s="78"/>
      <c r="I26" s="77">
        <f>E26/E25*100-100</f>
        <v>2.864936783838175</v>
      </c>
      <c r="J26" s="29"/>
      <c r="K26" s="62">
        <v>6843.2450999999965</v>
      </c>
      <c r="L26" s="62"/>
      <c r="M26" s="77">
        <f t="shared" si="3"/>
        <v>13.013288516668169</v>
      </c>
      <c r="N26" s="78"/>
      <c r="O26" s="77">
        <f>K26/K25*100-100</f>
        <v>3.1217924156917434</v>
      </c>
      <c r="P26" s="68"/>
      <c r="Q26" s="62">
        <v>6400.3592599999974</v>
      </c>
      <c r="R26" s="78">
        <v>8972.4639650000026</v>
      </c>
      <c r="S26" s="77">
        <v>0.88610595972265571</v>
      </c>
      <c r="T26" s="78">
        <v>5.6830188780025992</v>
      </c>
      <c r="U26" s="77">
        <v>3.455473439491243</v>
      </c>
      <c r="V26" s="68"/>
      <c r="W26" s="77">
        <v>7.1204814869781075</v>
      </c>
      <c r="X26" s="29"/>
      <c r="Y26" s="61" t="s">
        <v>521</v>
      </c>
      <c r="Z26" s="29"/>
      <c r="AA26" s="197"/>
    </row>
    <row r="27" spans="1:27" ht="13.5" customHeight="1" x14ac:dyDescent="0.3">
      <c r="A27" s="197"/>
      <c r="B27" s="29"/>
      <c r="C27" s="61" t="s">
        <v>328</v>
      </c>
      <c r="D27" s="29"/>
      <c r="E27" s="62">
        <v>6782.3269250000012</v>
      </c>
      <c r="F27" s="62"/>
      <c r="G27" s="77">
        <f t="shared" si="2"/>
        <v>7.8024220451027304E-2</v>
      </c>
      <c r="H27" s="78"/>
      <c r="I27" s="77">
        <f t="shared" ref="I27:I36" si="4">E27/E26*100-100</f>
        <v>-6.4910721031407093</v>
      </c>
      <c r="J27" s="29"/>
      <c r="K27" s="62">
        <v>6442.7835880000002</v>
      </c>
      <c r="L27" s="62"/>
      <c r="M27" s="77">
        <f t="shared" si="3"/>
        <v>0.30213606114004676</v>
      </c>
      <c r="N27" s="78"/>
      <c r="O27" s="77">
        <f t="shared" ref="O27:O36" si="5">K27/K26*100-100</f>
        <v>-5.8519241404928835</v>
      </c>
      <c r="P27" s="68"/>
      <c r="Q27" s="62">
        <v>6386.4404230000009</v>
      </c>
      <c r="R27" s="78">
        <v>9138.2086800000034</v>
      </c>
      <c r="S27" s="77">
        <v>1.0432083085287758</v>
      </c>
      <c r="T27" s="78">
        <v>9.1400171465514148</v>
      </c>
      <c r="U27" s="77">
        <v>-0.21746962060372255</v>
      </c>
      <c r="V27" s="68"/>
      <c r="W27" s="77">
        <v>7.5571757850274111</v>
      </c>
      <c r="X27" s="29"/>
      <c r="Y27" s="61" t="s">
        <v>522</v>
      </c>
      <c r="Z27" s="29"/>
      <c r="AA27" s="197"/>
    </row>
    <row r="28" spans="1:27" ht="13.5" customHeight="1" x14ac:dyDescent="0.3">
      <c r="A28" s="197"/>
      <c r="B28" s="29"/>
      <c r="C28" s="61" t="s">
        <v>329</v>
      </c>
      <c r="D28" s="29"/>
      <c r="E28" s="62">
        <v>6408.2377609999976</v>
      </c>
      <c r="F28" s="62"/>
      <c r="G28" s="77">
        <f t="shared" si="2"/>
        <v>-6.5021064228202476</v>
      </c>
      <c r="H28" s="78"/>
      <c r="I28" s="77">
        <f t="shared" si="4"/>
        <v>-5.5156462986337544</v>
      </c>
      <c r="J28" s="29"/>
      <c r="K28" s="62">
        <v>5990.8246529999988</v>
      </c>
      <c r="L28" s="62"/>
      <c r="M28" s="77">
        <f t="shared" si="3"/>
        <v>-3.8398402899898798</v>
      </c>
      <c r="N28" s="78"/>
      <c r="O28" s="77">
        <f t="shared" si="5"/>
        <v>-7.0149637781066758</v>
      </c>
      <c r="P28" s="68"/>
      <c r="Q28" s="62">
        <v>6148.386333999998</v>
      </c>
      <c r="R28" s="78">
        <v>8799.8121800000008</v>
      </c>
      <c r="S28" s="77">
        <v>-8.2746387756795059</v>
      </c>
      <c r="T28" s="78">
        <v>-3.1621035476031807</v>
      </c>
      <c r="U28" s="77">
        <v>-3.7274925190357919</v>
      </c>
      <c r="V28" s="68"/>
      <c r="W28" s="77">
        <v>1.5295928051857004</v>
      </c>
      <c r="X28" s="29"/>
      <c r="Y28" s="61" t="s">
        <v>523</v>
      </c>
      <c r="Z28" s="29"/>
      <c r="AA28" s="197"/>
    </row>
    <row r="29" spans="1:27" ht="13.5" customHeight="1" x14ac:dyDescent="0.3">
      <c r="A29" s="197"/>
      <c r="B29" s="29"/>
      <c r="C29" s="61" t="s">
        <v>330</v>
      </c>
      <c r="D29" s="29"/>
      <c r="E29" s="62">
        <v>6964.9695580000025</v>
      </c>
      <c r="F29" s="62"/>
      <c r="G29" s="77">
        <f t="shared" si="2"/>
        <v>1.9474697050411862</v>
      </c>
      <c r="H29" s="78"/>
      <c r="I29" s="77">
        <f t="shared" si="4"/>
        <v>8.6877518869263639</v>
      </c>
      <c r="J29" s="29"/>
      <c r="K29" s="62">
        <v>6633.2780150000035</v>
      </c>
      <c r="L29" s="62"/>
      <c r="M29" s="77">
        <f t="shared" si="3"/>
        <v>4.5681768277267736</v>
      </c>
      <c r="N29" s="78"/>
      <c r="O29" s="77">
        <f t="shared" si="5"/>
        <v>10.723955368620011</v>
      </c>
      <c r="P29" s="68"/>
      <c r="Q29" s="62">
        <v>6693.2773910000024</v>
      </c>
      <c r="R29" s="78">
        <v>9379.7232299999996</v>
      </c>
      <c r="S29" s="77">
        <v>0.5722147105035873</v>
      </c>
      <c r="T29" s="78">
        <v>5.1418837962150121</v>
      </c>
      <c r="U29" s="77">
        <v>8.8623425302149457</v>
      </c>
      <c r="V29" s="68"/>
      <c r="W29" s="77">
        <v>-1.5017930636051773</v>
      </c>
      <c r="X29" s="29"/>
      <c r="Y29" s="61" t="s">
        <v>524</v>
      </c>
      <c r="Z29" s="29"/>
      <c r="AA29" s="197"/>
    </row>
    <row r="30" spans="1:27" ht="13.5" customHeight="1" x14ac:dyDescent="0.3">
      <c r="A30" s="197"/>
      <c r="B30" s="29"/>
      <c r="C30" s="61" t="s">
        <v>331</v>
      </c>
      <c r="D30" s="29"/>
      <c r="E30" s="62">
        <v>6529.1469399999987</v>
      </c>
      <c r="F30" s="62"/>
      <c r="G30" s="77">
        <f t="shared" si="2"/>
        <v>-0.34243464549228975</v>
      </c>
      <c r="H30" s="78"/>
      <c r="I30" s="77">
        <f t="shared" si="4"/>
        <v>-6.257351369173108</v>
      </c>
      <c r="J30" s="29"/>
      <c r="K30" s="62">
        <v>6183.0211819999995</v>
      </c>
      <c r="L30" s="62"/>
      <c r="M30" s="77">
        <f t="shared" si="3"/>
        <v>1.766390769243074</v>
      </c>
      <c r="N30" s="78"/>
      <c r="O30" s="77">
        <f t="shared" si="5"/>
        <v>-6.7878480591621013</v>
      </c>
      <c r="P30" s="68"/>
      <c r="Q30" s="62">
        <v>6312.4427939999987</v>
      </c>
      <c r="R30" s="78">
        <v>8838.3764719999999</v>
      </c>
      <c r="S30" s="77">
        <v>1.6872326156601929</v>
      </c>
      <c r="T30" s="78">
        <v>5.9351364425386492</v>
      </c>
      <c r="U30" s="77">
        <v>-5.6898074702848191</v>
      </c>
      <c r="V30" s="68"/>
      <c r="W30" s="77">
        <v>-1.655511139711507</v>
      </c>
      <c r="X30" s="29"/>
      <c r="Y30" s="61" t="s">
        <v>525</v>
      </c>
      <c r="Z30" s="29"/>
      <c r="AA30" s="197"/>
    </row>
    <row r="31" spans="1:27" ht="13.5" customHeight="1" x14ac:dyDescent="0.3">
      <c r="A31" s="197"/>
      <c r="B31" s="29"/>
      <c r="C31" s="61" t="s">
        <v>332</v>
      </c>
      <c r="D31" s="29"/>
      <c r="E31" s="62">
        <v>6969.0102799999995</v>
      </c>
      <c r="F31" s="62"/>
      <c r="G31" s="77">
        <f t="shared" si="2"/>
        <v>-11.583684073166694</v>
      </c>
      <c r="H31" s="78"/>
      <c r="I31" s="77">
        <f t="shared" si="4"/>
        <v>6.7369189886849341</v>
      </c>
      <c r="J31" s="29"/>
      <c r="K31" s="62">
        <v>6579.5333790000004</v>
      </c>
      <c r="L31" s="62"/>
      <c r="M31" s="77">
        <f t="shared" si="3"/>
        <v>-10.458030656712637</v>
      </c>
      <c r="N31" s="78"/>
      <c r="O31" s="77">
        <f t="shared" si="5"/>
        <v>6.4129199193806272</v>
      </c>
      <c r="P31" s="68"/>
      <c r="Q31" s="62">
        <v>6766.5642479999997</v>
      </c>
      <c r="R31" s="78">
        <v>9712.5994290000017</v>
      </c>
      <c r="S31" s="77">
        <v>-0.10501502125886475</v>
      </c>
      <c r="T31" s="78">
        <v>0.98204783205918034</v>
      </c>
      <c r="U31" s="77">
        <v>7.1940684267530344</v>
      </c>
      <c r="V31" s="68"/>
      <c r="W31" s="77">
        <v>-3.7733155920553401</v>
      </c>
      <c r="X31" s="29"/>
      <c r="Y31" s="61" t="s">
        <v>526</v>
      </c>
      <c r="Z31" s="29"/>
      <c r="AA31" s="197"/>
    </row>
    <row r="32" spans="1:27" ht="13.5" customHeight="1" x14ac:dyDescent="0.3">
      <c r="A32" s="197"/>
      <c r="B32" s="29"/>
      <c r="C32" s="61" t="s">
        <v>333</v>
      </c>
      <c r="D32" s="29"/>
      <c r="E32" s="62">
        <v>5038.4739149999996</v>
      </c>
      <c r="F32" s="62"/>
      <c r="G32" s="77">
        <f t="shared" si="2"/>
        <v>-2.4358931966357176</v>
      </c>
      <c r="H32" s="78"/>
      <c r="I32" s="77">
        <f t="shared" si="4"/>
        <v>-27.701729333652239</v>
      </c>
      <c r="J32" s="29"/>
      <c r="K32" s="62">
        <v>4698.9641999999994</v>
      </c>
      <c r="L32" s="62"/>
      <c r="M32" s="77">
        <f t="shared" si="3"/>
        <v>-0.15001421885045829</v>
      </c>
      <c r="N32" s="78"/>
      <c r="O32" s="77">
        <f t="shared" si="5"/>
        <v>-28.582105609529137</v>
      </c>
      <c r="P32" s="68"/>
      <c r="Q32" s="62">
        <v>4693.8806379999996</v>
      </c>
      <c r="R32" s="78">
        <v>7624.1865229999994</v>
      </c>
      <c r="S32" s="77">
        <v>-6.8280491598574997</v>
      </c>
      <c r="T32" s="78">
        <v>-1.6712616036114269</v>
      </c>
      <c r="U32" s="77">
        <v>-30.631255893456199</v>
      </c>
      <c r="V32" s="68"/>
      <c r="W32" s="77">
        <v>-5.4151827699767239</v>
      </c>
      <c r="X32" s="29"/>
      <c r="Y32" s="61" t="s">
        <v>527</v>
      </c>
      <c r="Z32" s="29"/>
      <c r="AA32" s="197"/>
    </row>
    <row r="33" spans="1:27" ht="13.5" customHeight="1" x14ac:dyDescent="0.3">
      <c r="A33" s="197"/>
      <c r="B33" s="29"/>
      <c r="C33" s="61" t="s">
        <v>334</v>
      </c>
      <c r="D33" s="29"/>
      <c r="E33" s="62">
        <v>7192.3449950000004</v>
      </c>
      <c r="F33" s="62"/>
      <c r="G33" s="77">
        <f t="shared" si="2"/>
        <v>13.562896268039964</v>
      </c>
      <c r="H33" s="78"/>
      <c r="I33" s="77">
        <f t="shared" si="4"/>
        <v>42.748481312719093</v>
      </c>
      <c r="J33" s="29"/>
      <c r="K33" s="62">
        <v>6825.3486590000011</v>
      </c>
      <c r="L33" s="62"/>
      <c r="M33" s="77">
        <f t="shared" si="3"/>
        <v>14.701155752606397</v>
      </c>
      <c r="N33" s="78"/>
      <c r="O33" s="77">
        <f t="shared" si="5"/>
        <v>45.25219534551897</v>
      </c>
      <c r="P33" s="68"/>
      <c r="Q33" s="62">
        <v>6385.2830600000007</v>
      </c>
      <c r="R33" s="78">
        <v>9612.3051499999983</v>
      </c>
      <c r="S33" s="77">
        <v>2.8394349652775901</v>
      </c>
      <c r="T33" s="78">
        <v>12.055698760039405</v>
      </c>
      <c r="U33" s="77">
        <v>36.034201813889439</v>
      </c>
      <c r="V33" s="68"/>
      <c r="W33" s="77">
        <v>-0.92798296486755305</v>
      </c>
      <c r="X33" s="29"/>
      <c r="Y33" s="61" t="s">
        <v>528</v>
      </c>
      <c r="Z33" s="29"/>
      <c r="AA33" s="197"/>
    </row>
    <row r="34" spans="1:27" ht="13.5" customHeight="1" x14ac:dyDescent="0.3">
      <c r="A34" s="197"/>
      <c r="B34" s="29"/>
      <c r="C34" s="61" t="s">
        <v>335</v>
      </c>
      <c r="D34" s="29"/>
      <c r="E34" s="62">
        <v>6827.6357719999996</v>
      </c>
      <c r="F34" s="62"/>
      <c r="G34" s="77">
        <f t="shared" si="2"/>
        <v>-5.7699290537044305</v>
      </c>
      <c r="H34" s="78"/>
      <c r="I34" s="77">
        <f t="shared" si="4"/>
        <v>-5.0707971218502621</v>
      </c>
      <c r="J34" s="29"/>
      <c r="K34" s="62">
        <v>6589.0090219999993</v>
      </c>
      <c r="L34" s="62"/>
      <c r="M34" s="77">
        <f t="shared" si="3"/>
        <v>-3.5319191225156032</v>
      </c>
      <c r="N34" s="78"/>
      <c r="O34" s="77">
        <f t="shared" si="5"/>
        <v>-3.462674931460981</v>
      </c>
      <c r="P34" s="68"/>
      <c r="Q34" s="62">
        <v>6664.7738739999995</v>
      </c>
      <c r="R34" s="78">
        <v>9504.2055490000002</v>
      </c>
      <c r="S34" s="77">
        <v>-3.691914902987449</v>
      </c>
      <c r="T34" s="78">
        <v>-3.2330692273987722</v>
      </c>
      <c r="U34" s="77">
        <v>4.377109227167125</v>
      </c>
      <c r="V34" s="68"/>
      <c r="W34" s="77">
        <v>1.6812294608176614</v>
      </c>
      <c r="X34" s="29"/>
      <c r="Y34" s="61" t="s">
        <v>529</v>
      </c>
      <c r="Z34" s="29"/>
      <c r="AA34" s="197"/>
    </row>
    <row r="35" spans="1:27" ht="13.5" customHeight="1" x14ac:dyDescent="0.3">
      <c r="A35" s="197"/>
      <c r="B35" s="29"/>
      <c r="C35" s="61" t="s">
        <v>336</v>
      </c>
      <c r="D35" s="29"/>
      <c r="E35" s="62">
        <v>6681.8542079999997</v>
      </c>
      <c r="F35" s="62"/>
      <c r="G35" s="77">
        <f t="shared" si="2"/>
        <v>-1.4724577107339627</v>
      </c>
      <c r="H35" s="78"/>
      <c r="I35" s="77">
        <f t="shared" si="4"/>
        <v>-2.1351690228973155</v>
      </c>
      <c r="J35" s="29"/>
      <c r="K35" s="62">
        <v>6531.4716349999999</v>
      </c>
      <c r="L35" s="62"/>
      <c r="M35" s="77">
        <f t="shared" si="3"/>
        <v>2.7603173738723257</v>
      </c>
      <c r="N35" s="78"/>
      <c r="O35" s="77">
        <f t="shared" si="5"/>
        <v>-0.87323278520166525</v>
      </c>
      <c r="P35" s="68"/>
      <c r="Q35" s="62">
        <v>6229.2704459999995</v>
      </c>
      <c r="R35" s="78">
        <v>8553.6261729999987</v>
      </c>
      <c r="S35" s="77">
        <v>-6.1636121604045115</v>
      </c>
      <c r="T35" s="78">
        <v>-1.8695984579675127</v>
      </c>
      <c r="U35" s="77">
        <v>-6.5344066615515004</v>
      </c>
      <c r="V35" s="68"/>
      <c r="W35" s="77">
        <v>1.6750673585808045</v>
      </c>
      <c r="X35" s="29"/>
      <c r="Y35" s="61" t="s">
        <v>530</v>
      </c>
      <c r="Z35" s="29"/>
      <c r="AA35" s="197"/>
    </row>
    <row r="36" spans="1:27" ht="13.5" customHeight="1" x14ac:dyDescent="0.3">
      <c r="A36" s="197"/>
      <c r="B36" s="29"/>
      <c r="C36" s="61" t="s">
        <v>337</v>
      </c>
      <c r="D36" s="29"/>
      <c r="E36" s="62">
        <v>5654.654900999999</v>
      </c>
      <c r="F36" s="62"/>
      <c r="G36" s="77">
        <f t="shared" si="2"/>
        <v>0.1604859679088122</v>
      </c>
      <c r="H36" s="78"/>
      <c r="I36" s="77">
        <f t="shared" si="4"/>
        <v>-15.372967967037695</v>
      </c>
      <c r="J36" s="29"/>
      <c r="K36" s="62">
        <v>5377.275239999999</v>
      </c>
      <c r="L36" s="62"/>
      <c r="M36" s="77">
        <f t="shared" si="3"/>
        <v>1.2305250957634257</v>
      </c>
      <c r="N36" s="78"/>
      <c r="O36" s="77">
        <f t="shared" si="5"/>
        <v>-17.671306858549968</v>
      </c>
      <c r="P36" s="68"/>
      <c r="Q36" s="62">
        <v>5481.049966999999</v>
      </c>
      <c r="R36" s="78">
        <v>8297.9189829999996</v>
      </c>
      <c r="S36" s="77">
        <v>1.4548435029126949E-2</v>
      </c>
      <c r="T36" s="78">
        <v>-3.3909066514416395</v>
      </c>
      <c r="U36" s="77">
        <v>-12.011366105969202</v>
      </c>
      <c r="V36" s="68"/>
      <c r="W36" s="77">
        <v>-2.5866379746233008</v>
      </c>
      <c r="X36" s="29"/>
      <c r="Y36" s="61" t="s">
        <v>531</v>
      </c>
      <c r="Z36" s="29"/>
      <c r="AA36" s="197"/>
    </row>
    <row r="37" spans="1:27" ht="6.75" customHeight="1" x14ac:dyDescent="0.3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29"/>
      <c r="V37" s="68"/>
      <c r="W37" s="29"/>
      <c r="X37" s="29"/>
      <c r="Y37" s="29"/>
      <c r="Z37" s="29"/>
      <c r="AA37" s="79"/>
    </row>
    <row r="38" spans="1:27" ht="13.5" customHeight="1" x14ac:dyDescent="0.3">
      <c r="A38" s="197">
        <v>2026</v>
      </c>
      <c r="B38" s="29"/>
      <c r="C38" s="69" t="s">
        <v>296</v>
      </c>
      <c r="D38" s="66"/>
      <c r="E38" s="71"/>
      <c r="F38" s="72"/>
      <c r="G38" s="73"/>
      <c r="H38" s="74"/>
      <c r="I38" s="75"/>
      <c r="J38" s="70"/>
      <c r="K38" s="71"/>
      <c r="L38" s="72"/>
      <c r="M38" s="73"/>
      <c r="N38" s="74"/>
      <c r="O38" s="75"/>
      <c r="P38" s="76"/>
      <c r="Q38" s="75"/>
      <c r="R38" s="70"/>
      <c r="S38" s="75"/>
      <c r="T38" s="70"/>
      <c r="U38" s="75"/>
      <c r="V38" s="76"/>
      <c r="W38" s="75"/>
      <c r="X38" s="29"/>
      <c r="Y38" s="69" t="s">
        <v>296</v>
      </c>
      <c r="Z38" s="29"/>
      <c r="AA38" s="197">
        <v>2026</v>
      </c>
    </row>
    <row r="39" spans="1:27" ht="13.5" customHeight="1" x14ac:dyDescent="0.3">
      <c r="A39" s="197"/>
      <c r="B39" s="29"/>
      <c r="C39" s="61" t="s">
        <v>326</v>
      </c>
      <c r="D39" s="29"/>
      <c r="E39" s="62">
        <v>6059.8640800000012</v>
      </c>
      <c r="F39" s="62"/>
      <c r="G39" s="77">
        <f t="shared" ref="G39:G40" si="6">E39/E25*100-100</f>
        <v>-14.058168535589061</v>
      </c>
      <c r="H39" s="78"/>
      <c r="I39" s="77">
        <f>E39/E36*100-100</f>
        <v>7.1659400280703807</v>
      </c>
      <c r="J39" s="29"/>
      <c r="K39" s="62">
        <v>5739.0390299999999</v>
      </c>
      <c r="L39" s="62"/>
      <c r="M39" s="77">
        <f t="shared" ref="M39:M40" si="7">K39/K25*100-100</f>
        <v>-13.517639238551709</v>
      </c>
      <c r="N39" s="78"/>
      <c r="O39" s="77">
        <f>K39/K36*100-100</f>
        <v>6.7276413025865622</v>
      </c>
      <c r="P39" s="68"/>
      <c r="Q39" s="62">
        <v>5867.8968690000011</v>
      </c>
      <c r="R39" s="78">
        <v>8263.2644589999982</v>
      </c>
      <c r="S39" s="77">
        <v>-5.1512541693630425</v>
      </c>
      <c r="T39" s="78">
        <v>-0.46742828949217596</v>
      </c>
      <c r="U39" s="77">
        <v>7.0578977445764508</v>
      </c>
      <c r="V39" s="68"/>
      <c r="W39" s="77">
        <v>-5.5551510973232894</v>
      </c>
      <c r="X39" s="29"/>
      <c r="Y39" s="61" t="s">
        <v>520</v>
      </c>
      <c r="Z39" s="29"/>
      <c r="AA39" s="197"/>
    </row>
    <row r="40" spans="1:27" ht="13.5" customHeight="1" x14ac:dyDescent="0.3">
      <c r="A40" s="197"/>
      <c r="B40" s="29"/>
      <c r="C40" s="61" t="s">
        <v>327</v>
      </c>
      <c r="D40" s="29"/>
      <c r="E40" s="62">
        <v>6174.4445599999981</v>
      </c>
      <c r="F40" s="62"/>
      <c r="G40" s="77">
        <f t="shared" si="6"/>
        <v>-14.872034694170267</v>
      </c>
      <c r="H40" s="78"/>
      <c r="I40" s="77">
        <f t="shared" ref="I40" si="8">E40/E39*100-100</f>
        <v>1.8908094057449034</v>
      </c>
      <c r="J40" s="29"/>
      <c r="K40" s="62">
        <v>5948.1359959999982</v>
      </c>
      <c r="L40" s="62"/>
      <c r="M40" s="77">
        <f t="shared" si="7"/>
        <v>-13.080184779586503</v>
      </c>
      <c r="N40" s="78"/>
      <c r="O40" s="77">
        <f t="shared" ref="O40" si="9">K40/K39*100-100</f>
        <v>3.6434142529258651</v>
      </c>
      <c r="P40" s="68"/>
      <c r="Q40" s="62">
        <v>5984.3481509999983</v>
      </c>
      <c r="R40" s="78">
        <v>8594.2810180000015</v>
      </c>
      <c r="S40" s="77">
        <v>-6.4998087154251323</v>
      </c>
      <c r="T40" s="78">
        <v>-4.2149285689552585</v>
      </c>
      <c r="U40" s="77">
        <v>1.9845488869309804</v>
      </c>
      <c r="V40" s="68"/>
      <c r="W40" s="77">
        <v>-10.330337144256973</v>
      </c>
      <c r="X40" s="29"/>
      <c r="Y40" s="61" t="s">
        <v>521</v>
      </c>
      <c r="Z40" s="29"/>
      <c r="AA40" s="197"/>
    </row>
    <row r="41" spans="1:27" ht="6.75" customHeight="1" thickBot="1" x14ac:dyDescent="0.35">
      <c r="A41" s="63"/>
      <c r="B41" s="80"/>
      <c r="C41" s="80"/>
      <c r="D41" s="80"/>
      <c r="E41" s="80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1"/>
      <c r="Q41" s="80"/>
      <c r="R41" s="80"/>
      <c r="S41" s="80"/>
      <c r="T41" s="80"/>
      <c r="U41" s="80"/>
      <c r="V41" s="81"/>
      <c r="W41" s="80"/>
      <c r="X41" s="80"/>
      <c r="Y41" s="80"/>
      <c r="Z41" s="80"/>
      <c r="AA41" s="63"/>
    </row>
    <row r="42" spans="1:27" ht="14.4" thickTop="1" x14ac:dyDescent="0.3"/>
    <row r="43" spans="1:27" x14ac:dyDescent="0.3">
      <c r="C43" s="7" t="s">
        <v>710</v>
      </c>
    </row>
    <row r="44" spans="1:27" x14ac:dyDescent="0.3">
      <c r="C44" s="7" t="s">
        <v>709</v>
      </c>
    </row>
  </sheetData>
  <mergeCells count="21">
    <mergeCell ref="AE10:AF10"/>
    <mergeCell ref="E4:I4"/>
    <mergeCell ref="K4:O4"/>
    <mergeCell ref="E6:E8"/>
    <mergeCell ref="G6:I6"/>
    <mergeCell ref="K6:K8"/>
    <mergeCell ref="M6:O6"/>
    <mergeCell ref="A4:A8"/>
    <mergeCell ref="C4:C8"/>
    <mergeCell ref="A1:AA1"/>
    <mergeCell ref="Y4:Y8"/>
    <mergeCell ref="AA4:AA8"/>
    <mergeCell ref="Q4:U4"/>
    <mergeCell ref="Q6:Q8"/>
    <mergeCell ref="S6:U6"/>
    <mergeCell ref="AA24:AA36"/>
    <mergeCell ref="AA38:AA40"/>
    <mergeCell ref="A38:A40"/>
    <mergeCell ref="A10:A22"/>
    <mergeCell ref="A24:A36"/>
    <mergeCell ref="AA10:AA2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F44"/>
  <sheetViews>
    <sheetView showGridLines="0" zoomScale="90" zoomScaleNormal="90" workbookViewId="0">
      <pane ySplit="8" topLeftCell="A9" activePane="bottomLeft" state="frozen"/>
      <selection activeCell="G9" sqref="G9:I9"/>
      <selection pane="bottomLeft" sqref="A1:AA1"/>
    </sheetView>
  </sheetViews>
  <sheetFormatPr defaultColWidth="9.109375" defaultRowHeight="13.8" x14ac:dyDescent="0.3"/>
  <cols>
    <col min="1" max="1" width="9.109375" style="7"/>
    <col min="2" max="2" width="0.5546875" style="7" customWidth="1"/>
    <col min="3" max="3" width="11.6640625" style="7" customWidth="1"/>
    <col min="4" max="4" width="0.5546875" style="7" customWidth="1"/>
    <col min="5" max="5" width="10.6640625" style="7" customWidth="1"/>
    <col min="6" max="6" width="0.5546875" style="7" customWidth="1"/>
    <col min="7" max="7" width="11.6640625" style="7" customWidth="1"/>
    <col min="8" max="8" width="0.5546875" style="7" customWidth="1"/>
    <col min="9" max="9" width="11.6640625" style="7" customWidth="1"/>
    <col min="10" max="10" width="0.5546875" style="7" customWidth="1"/>
    <col min="11" max="11" width="10.88671875" style="7" customWidth="1"/>
    <col min="12" max="12" width="0.5546875" style="7" customWidth="1"/>
    <col min="13" max="13" width="11.6640625" style="7" customWidth="1"/>
    <col min="14" max="14" width="0.5546875" style="7" customWidth="1"/>
    <col min="15" max="15" width="11.6640625" style="7" customWidth="1"/>
    <col min="16" max="16" width="0.5546875" style="7" customWidth="1"/>
    <col min="17" max="17" width="10.88671875" style="7" customWidth="1"/>
    <col min="18" max="18" width="0.5546875" style="7" customWidth="1"/>
    <col min="19" max="19" width="11.6640625" style="7" customWidth="1"/>
    <col min="20" max="20" width="0.5546875" style="7" customWidth="1"/>
    <col min="21" max="21" width="11.6640625" style="7" customWidth="1"/>
    <col min="22" max="22" width="0.5546875" style="7" customWidth="1"/>
    <col min="23" max="23" width="31.6640625" style="7" customWidth="1"/>
    <col min="24" max="24" width="0.5546875" style="7" customWidth="1"/>
    <col min="25" max="25" width="11.6640625" style="7" customWidth="1"/>
    <col min="26" max="26" width="0.5546875" style="7" customWidth="1"/>
    <col min="27" max="27" width="9.109375" style="7"/>
    <col min="28" max="28" width="4.6640625" style="7" customWidth="1"/>
    <col min="29" max="16384" width="9.109375" style="7"/>
  </cols>
  <sheetData>
    <row r="1" spans="1:32" ht="26.25" customHeight="1" x14ac:dyDescent="0.3">
      <c r="A1" s="201" t="s">
        <v>660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P1" s="199"/>
      <c r="Q1" s="199"/>
      <c r="R1" s="199"/>
      <c r="S1" s="199"/>
      <c r="T1" s="199"/>
      <c r="U1" s="199"/>
      <c r="V1" s="199"/>
      <c r="W1" s="199"/>
      <c r="X1" s="199"/>
      <c r="Y1" s="199"/>
      <c r="Z1" s="199"/>
      <c r="AA1" s="199"/>
    </row>
    <row r="2" spans="1:32" ht="3" customHeight="1" x14ac:dyDescent="0.3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</row>
    <row r="3" spans="1:32" ht="3.75" customHeight="1" x14ac:dyDescent="0.3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</row>
    <row r="4" spans="1:32" ht="38.25" customHeight="1" x14ac:dyDescent="0.3">
      <c r="A4" s="194" t="s">
        <v>162</v>
      </c>
      <c r="B4" s="66"/>
      <c r="C4" s="194" t="s">
        <v>163</v>
      </c>
      <c r="D4" s="66"/>
      <c r="E4" s="194" t="s">
        <v>654</v>
      </c>
      <c r="F4" s="195"/>
      <c r="G4" s="195"/>
      <c r="H4" s="195"/>
      <c r="I4" s="195"/>
      <c r="J4" s="66"/>
      <c r="K4" s="194" t="s">
        <v>655</v>
      </c>
      <c r="L4" s="194"/>
      <c r="M4" s="194"/>
      <c r="N4" s="194"/>
      <c r="O4" s="194"/>
      <c r="P4" s="67"/>
      <c r="Q4" s="194" t="s">
        <v>708</v>
      </c>
      <c r="R4" s="194"/>
      <c r="S4" s="194"/>
      <c r="T4" s="194"/>
      <c r="U4" s="194"/>
      <c r="V4" s="67"/>
      <c r="W4" s="27" t="s">
        <v>656</v>
      </c>
      <c r="X4" s="66"/>
      <c r="Y4" s="194" t="s">
        <v>519</v>
      </c>
      <c r="Z4" s="66"/>
      <c r="AA4" s="194" t="s">
        <v>532</v>
      </c>
    </row>
    <row r="5" spans="1:32" ht="3" customHeight="1" x14ac:dyDescent="0.3">
      <c r="A5" s="194"/>
      <c r="B5" s="66"/>
      <c r="C5" s="194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66"/>
      <c r="T5" s="66"/>
      <c r="U5" s="66"/>
      <c r="V5" s="67"/>
      <c r="W5" s="66"/>
      <c r="X5" s="66"/>
      <c r="Y5" s="194"/>
      <c r="Z5" s="66"/>
      <c r="AA5" s="194"/>
    </row>
    <row r="6" spans="1:32" ht="26.25" customHeight="1" x14ac:dyDescent="0.3">
      <c r="A6" s="194"/>
      <c r="B6" s="66"/>
      <c r="C6" s="194"/>
      <c r="D6" s="66"/>
      <c r="E6" s="194" t="s">
        <v>642</v>
      </c>
      <c r="F6" s="66"/>
      <c r="G6" s="194" t="s">
        <v>701</v>
      </c>
      <c r="H6" s="195"/>
      <c r="I6" s="195"/>
      <c r="J6" s="66"/>
      <c r="K6" s="194" t="s">
        <v>642</v>
      </c>
      <c r="L6" s="66"/>
      <c r="M6" s="194" t="s">
        <v>701</v>
      </c>
      <c r="N6" s="195"/>
      <c r="O6" s="195"/>
      <c r="P6" s="67"/>
      <c r="Q6" s="194" t="s">
        <v>642</v>
      </c>
      <c r="R6" s="66"/>
      <c r="S6" s="194" t="s">
        <v>701</v>
      </c>
      <c r="T6" s="195"/>
      <c r="U6" s="195"/>
      <c r="V6" s="67"/>
      <c r="W6" s="27" t="s">
        <v>702</v>
      </c>
      <c r="X6" s="66"/>
      <c r="Y6" s="194"/>
      <c r="Z6" s="66"/>
      <c r="AA6" s="194"/>
      <c r="AE6" s="28"/>
      <c r="AF6" s="28"/>
    </row>
    <row r="7" spans="1:32" ht="3" customHeight="1" x14ac:dyDescent="0.3">
      <c r="A7" s="194"/>
      <c r="B7" s="66"/>
      <c r="C7" s="194"/>
      <c r="D7" s="66"/>
      <c r="E7" s="194"/>
      <c r="F7" s="66"/>
      <c r="G7" s="66"/>
      <c r="H7" s="66"/>
      <c r="I7" s="66"/>
      <c r="J7" s="66"/>
      <c r="K7" s="194"/>
      <c r="L7" s="66"/>
      <c r="M7" s="66"/>
      <c r="N7" s="66"/>
      <c r="O7" s="66"/>
      <c r="P7" s="67"/>
      <c r="Q7" s="194"/>
      <c r="R7" s="66"/>
      <c r="S7" s="66"/>
      <c r="T7" s="66"/>
      <c r="U7" s="66"/>
      <c r="V7" s="67"/>
      <c r="W7" s="66"/>
      <c r="X7" s="66"/>
      <c r="Y7" s="194"/>
      <c r="Z7" s="66"/>
      <c r="AA7" s="194"/>
    </row>
    <row r="8" spans="1:32" ht="37.5" customHeight="1" x14ac:dyDescent="0.3">
      <c r="A8" s="194"/>
      <c r="B8" s="66"/>
      <c r="C8" s="194"/>
      <c r="D8" s="66"/>
      <c r="E8" s="194"/>
      <c r="F8" s="66"/>
      <c r="G8" s="27" t="s">
        <v>651</v>
      </c>
      <c r="H8" s="66"/>
      <c r="I8" s="27" t="s">
        <v>652</v>
      </c>
      <c r="J8" s="66"/>
      <c r="K8" s="194"/>
      <c r="L8" s="66"/>
      <c r="M8" s="27" t="s">
        <v>651</v>
      </c>
      <c r="N8" s="66"/>
      <c r="O8" s="27" t="s">
        <v>652</v>
      </c>
      <c r="P8" s="67"/>
      <c r="Q8" s="194"/>
      <c r="R8" s="66"/>
      <c r="S8" s="27" t="s">
        <v>651</v>
      </c>
      <c r="T8" s="66"/>
      <c r="U8" s="27" t="s">
        <v>652</v>
      </c>
      <c r="V8" s="67"/>
      <c r="W8" s="27" t="s">
        <v>651</v>
      </c>
      <c r="X8" s="66"/>
      <c r="Y8" s="194"/>
      <c r="Z8" s="66"/>
      <c r="AA8" s="194"/>
      <c r="AE8" s="28"/>
      <c r="AF8" s="28"/>
    </row>
    <row r="9" spans="1:32" ht="6.75" customHeight="1" x14ac:dyDescent="0.3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  <c r="U9" s="29"/>
      <c r="V9" s="68"/>
      <c r="W9" s="29"/>
      <c r="X9" s="29"/>
      <c r="Y9" s="29"/>
      <c r="Z9" s="29"/>
    </row>
    <row r="10" spans="1:32" ht="12.75" customHeight="1" x14ac:dyDescent="0.3">
      <c r="A10" s="197">
        <v>2024</v>
      </c>
      <c r="B10" s="29"/>
      <c r="C10" s="69" t="s">
        <v>296</v>
      </c>
      <c r="D10" s="66"/>
      <c r="E10" s="71">
        <f>SUM(E11:E22)</f>
        <v>-28348.381071000003</v>
      </c>
      <c r="F10" s="72"/>
      <c r="G10" s="82">
        <f>SUM(G11:G22)</f>
        <v>-540.13302899999871</v>
      </c>
      <c r="H10" s="74"/>
      <c r="I10" s="75"/>
      <c r="J10" s="70"/>
      <c r="K10" s="71">
        <f>SUM(K11:K22)</f>
        <v>-22359.998181000006</v>
      </c>
      <c r="L10" s="72"/>
      <c r="M10" s="82">
        <f>SUM(M11:M22)</f>
        <v>-1778.8930000000064</v>
      </c>
      <c r="N10" s="74"/>
      <c r="O10" s="75"/>
      <c r="P10" s="76"/>
      <c r="Q10" s="71">
        <f>SUM(Q11:Q22)</f>
        <v>-28765.506577000004</v>
      </c>
      <c r="R10" s="72"/>
      <c r="S10" s="82">
        <f>SUM(S11:S22)</f>
        <v>-377.74437899999702</v>
      </c>
      <c r="T10" s="74"/>
      <c r="U10" s="75"/>
      <c r="V10" s="76"/>
      <c r="W10" s="75"/>
      <c r="X10" s="29"/>
      <c r="Y10" s="69" t="s">
        <v>296</v>
      </c>
      <c r="Z10" s="29"/>
      <c r="AA10" s="197">
        <v>2024</v>
      </c>
      <c r="AE10" s="200"/>
      <c r="AF10" s="200"/>
    </row>
    <row r="11" spans="1:32" ht="13.5" customHeight="1" x14ac:dyDescent="0.3">
      <c r="A11" s="197"/>
      <c r="B11" s="29"/>
      <c r="C11" s="61" t="s">
        <v>326</v>
      </c>
      <c r="D11" s="29"/>
      <c r="E11" s="62">
        <v>-1767.8233510000027</v>
      </c>
      <c r="F11" s="62"/>
      <c r="G11" s="78">
        <v>283.98533200000202</v>
      </c>
      <c r="H11" s="78"/>
      <c r="I11" s="78">
        <v>666.56974299999638</v>
      </c>
      <c r="J11" s="29"/>
      <c r="K11" s="62">
        <v>-1442.3214710000029</v>
      </c>
      <c r="L11" s="62"/>
      <c r="M11" s="78">
        <v>-25.622460999999021</v>
      </c>
      <c r="N11" s="78"/>
      <c r="O11" s="78">
        <v>502.50403399999686</v>
      </c>
      <c r="P11" s="68"/>
      <c r="Q11" s="62">
        <v>-1763.7320260000033</v>
      </c>
      <c r="R11" s="62"/>
      <c r="S11" s="78">
        <v>308.19979400000102</v>
      </c>
      <c r="T11" s="78"/>
      <c r="U11" s="78">
        <v>997.69231799999579</v>
      </c>
      <c r="V11" s="68"/>
      <c r="W11" s="78">
        <v>1340.7378290000024</v>
      </c>
      <c r="X11" s="29"/>
      <c r="Y11" s="61" t="s">
        <v>520</v>
      </c>
      <c r="Z11" s="29"/>
      <c r="AA11" s="197"/>
    </row>
    <row r="12" spans="1:32" ht="13.5" customHeight="1" x14ac:dyDescent="0.3">
      <c r="A12" s="197"/>
      <c r="B12" s="29"/>
      <c r="C12" s="61" t="s">
        <v>327</v>
      </c>
      <c r="D12" s="29"/>
      <c r="E12" s="62">
        <v>-2444.6607940000013</v>
      </c>
      <c r="F12" s="62"/>
      <c r="G12" s="78">
        <v>-97.576422000001912</v>
      </c>
      <c r="H12" s="78"/>
      <c r="I12" s="78">
        <v>-676.83744299999853</v>
      </c>
      <c r="J12" s="29"/>
      <c r="K12" s="62">
        <v>-1962.3494090000004</v>
      </c>
      <c r="L12" s="62"/>
      <c r="M12" s="78">
        <v>-230.30869100000109</v>
      </c>
      <c r="N12" s="78"/>
      <c r="O12" s="78">
        <v>-520.02793799999745</v>
      </c>
      <c r="P12" s="68"/>
      <c r="Q12" s="62">
        <v>-2145.8335440000019</v>
      </c>
      <c r="R12" s="62"/>
      <c r="S12" s="78">
        <v>2.9261779999978899</v>
      </c>
      <c r="T12" s="78"/>
      <c r="U12" s="78">
        <v>-382.10151799999858</v>
      </c>
      <c r="V12" s="68"/>
      <c r="W12" s="78">
        <v>634.53374399999939</v>
      </c>
      <c r="X12" s="29"/>
      <c r="Y12" s="61" t="s">
        <v>521</v>
      </c>
      <c r="Z12" s="29"/>
      <c r="AA12" s="197"/>
    </row>
    <row r="13" spans="1:32" ht="13.5" customHeight="1" x14ac:dyDescent="0.3">
      <c r="A13" s="197"/>
      <c r="B13" s="29"/>
      <c r="C13" s="61" t="s">
        <v>328</v>
      </c>
      <c r="D13" s="29"/>
      <c r="E13" s="62">
        <v>-1694.9602959999975</v>
      </c>
      <c r="F13" s="62"/>
      <c r="G13" s="78">
        <v>445.62449000000743</v>
      </c>
      <c r="H13" s="78"/>
      <c r="I13" s="78">
        <v>749.70049800000379</v>
      </c>
      <c r="J13" s="29"/>
      <c r="K13" s="62">
        <v>-1269.1933759999984</v>
      </c>
      <c r="L13" s="62"/>
      <c r="M13" s="78">
        <v>79.769014000004063</v>
      </c>
      <c r="N13" s="78"/>
      <c r="O13" s="78">
        <v>693.15603300000203</v>
      </c>
      <c r="P13" s="68"/>
      <c r="Q13" s="62">
        <v>-2052.4177629999976</v>
      </c>
      <c r="R13" s="62"/>
      <c r="S13" s="78">
        <v>163.73989100000654</v>
      </c>
      <c r="T13" s="78"/>
      <c r="U13" s="78">
        <v>93.415781000004245</v>
      </c>
      <c r="V13" s="68"/>
      <c r="W13" s="78">
        <v>632.03340000000753</v>
      </c>
      <c r="X13" s="29"/>
      <c r="Y13" s="61" t="s">
        <v>522</v>
      </c>
      <c r="Z13" s="29"/>
      <c r="AA13" s="197"/>
    </row>
    <row r="14" spans="1:32" ht="13.5" customHeight="1" x14ac:dyDescent="0.3">
      <c r="A14" s="197"/>
      <c r="B14" s="29"/>
      <c r="C14" s="61" t="s">
        <v>329</v>
      </c>
      <c r="D14" s="29"/>
      <c r="E14" s="62">
        <v>-2368.1055529999985</v>
      </c>
      <c r="F14" s="62"/>
      <c r="G14" s="78">
        <v>-225.23261799999636</v>
      </c>
      <c r="H14" s="78"/>
      <c r="I14" s="78">
        <v>-673.14525700000104</v>
      </c>
      <c r="J14" s="29"/>
      <c r="K14" s="62">
        <v>-1951.983957999998</v>
      </c>
      <c r="L14" s="62"/>
      <c r="M14" s="78">
        <v>-269.46474199999375</v>
      </c>
      <c r="N14" s="78"/>
      <c r="O14" s="78">
        <v>-682.79058199999963</v>
      </c>
      <c r="P14" s="68"/>
      <c r="Q14" s="62">
        <v>-2384.1189479999985</v>
      </c>
      <c r="R14" s="62"/>
      <c r="S14" s="78">
        <v>-182.66541499999676</v>
      </c>
      <c r="T14" s="78"/>
      <c r="U14" s="78">
        <v>-331.70118500000081</v>
      </c>
      <c r="V14" s="68"/>
      <c r="W14" s="78">
        <v>122.81545000000915</v>
      </c>
      <c r="X14" s="29"/>
      <c r="Y14" s="61" t="s">
        <v>523</v>
      </c>
      <c r="Z14" s="29"/>
      <c r="AA14" s="197"/>
    </row>
    <row r="15" spans="1:32" ht="13.5" customHeight="1" x14ac:dyDescent="0.3">
      <c r="A15" s="197"/>
      <c r="B15" s="29"/>
      <c r="C15" s="61" t="s">
        <v>330</v>
      </c>
      <c r="D15" s="29"/>
      <c r="E15" s="62">
        <v>-2214.615034999998</v>
      </c>
      <c r="F15" s="62"/>
      <c r="G15" s="78">
        <v>274.910429999999</v>
      </c>
      <c r="H15" s="78"/>
      <c r="I15" s="78">
        <v>153.49051800000052</v>
      </c>
      <c r="J15" s="29"/>
      <c r="K15" s="62">
        <v>-1669.2104500000005</v>
      </c>
      <c r="L15" s="62"/>
      <c r="M15" s="78">
        <v>258.39721699999427</v>
      </c>
      <c r="N15" s="78"/>
      <c r="O15" s="78">
        <v>282.77350799999749</v>
      </c>
      <c r="P15" s="68"/>
      <c r="Q15" s="62">
        <v>-2265.8196209999978</v>
      </c>
      <c r="R15" s="62"/>
      <c r="S15" s="78">
        <v>268.62831499999993</v>
      </c>
      <c r="T15" s="78"/>
      <c r="U15" s="78">
        <v>118.29932700000063</v>
      </c>
      <c r="V15" s="68"/>
      <c r="W15" s="78">
        <v>495.30230200001006</v>
      </c>
      <c r="X15" s="29"/>
      <c r="Y15" s="61" t="s">
        <v>524</v>
      </c>
      <c r="Z15" s="29"/>
      <c r="AA15" s="197"/>
    </row>
    <row r="16" spans="1:32" ht="13.5" customHeight="1" x14ac:dyDescent="0.3">
      <c r="A16" s="197"/>
      <c r="B16" s="29"/>
      <c r="C16" s="61" t="s">
        <v>331</v>
      </c>
      <c r="D16" s="29"/>
      <c r="E16" s="62">
        <v>-2011.3689770000001</v>
      </c>
      <c r="F16" s="62"/>
      <c r="G16" s="78">
        <v>203.21239100000093</v>
      </c>
      <c r="H16" s="78"/>
      <c r="I16" s="78">
        <v>203.2460579999979</v>
      </c>
      <c r="J16" s="29"/>
      <c r="K16" s="62">
        <v>-1672.1849630000015</v>
      </c>
      <c r="L16" s="62"/>
      <c r="M16" s="78">
        <v>-71.471036999999342</v>
      </c>
      <c r="N16" s="78"/>
      <c r="O16" s="78">
        <v>-2.9745130000010249</v>
      </c>
      <c r="P16" s="68"/>
      <c r="Q16" s="62">
        <v>-2135.4920020000009</v>
      </c>
      <c r="R16" s="62"/>
      <c r="S16" s="78">
        <v>157.42983800000093</v>
      </c>
      <c r="T16" s="78"/>
      <c r="U16" s="78">
        <v>130.32761899999696</v>
      </c>
      <c r="V16" s="68"/>
      <c r="W16" s="78">
        <v>252.89020300000357</v>
      </c>
      <c r="X16" s="29"/>
      <c r="Y16" s="61" t="s">
        <v>525</v>
      </c>
      <c r="Z16" s="29"/>
      <c r="AA16" s="197"/>
    </row>
    <row r="17" spans="1:27" ht="13.5" customHeight="1" x14ac:dyDescent="0.3">
      <c r="A17" s="197"/>
      <c r="B17" s="29"/>
      <c r="C17" s="61" t="s">
        <v>332</v>
      </c>
      <c r="D17" s="29"/>
      <c r="E17" s="62">
        <v>-2120.1641960000015</v>
      </c>
      <c r="F17" s="62"/>
      <c r="G17" s="78">
        <v>132.54740299999958</v>
      </c>
      <c r="H17" s="78"/>
      <c r="I17" s="78">
        <v>-108.79521900000145</v>
      </c>
      <c r="J17" s="29"/>
      <c r="K17" s="62">
        <v>-1447.9758650000012</v>
      </c>
      <c r="L17" s="62"/>
      <c r="M17" s="78">
        <v>299.9721069999996</v>
      </c>
      <c r="N17" s="78"/>
      <c r="O17" s="78">
        <v>224.20909800000027</v>
      </c>
      <c r="P17" s="68"/>
      <c r="Q17" s="62">
        <v>-2844.4670210000004</v>
      </c>
      <c r="R17" s="62"/>
      <c r="S17" s="78">
        <v>-539.01412099999925</v>
      </c>
      <c r="T17" s="78"/>
      <c r="U17" s="78">
        <v>-708.97501899999952</v>
      </c>
      <c r="V17" s="68"/>
      <c r="W17" s="78">
        <v>610.67022399999951</v>
      </c>
      <c r="X17" s="29"/>
      <c r="Y17" s="61" t="s">
        <v>526</v>
      </c>
      <c r="Z17" s="29"/>
      <c r="AA17" s="197"/>
    </row>
    <row r="18" spans="1:27" ht="13.5" customHeight="1" x14ac:dyDescent="0.3">
      <c r="A18" s="197"/>
      <c r="B18" s="29"/>
      <c r="C18" s="61" t="s">
        <v>333</v>
      </c>
      <c r="D18" s="29"/>
      <c r="E18" s="62">
        <v>-2670.4786839999997</v>
      </c>
      <c r="F18" s="62"/>
      <c r="G18" s="78">
        <v>-221.84634499999902</v>
      </c>
      <c r="H18" s="78"/>
      <c r="I18" s="78">
        <v>-550.31448799999816</v>
      </c>
      <c r="J18" s="29"/>
      <c r="K18" s="62">
        <v>-1988.6661079999994</v>
      </c>
      <c r="L18" s="62"/>
      <c r="M18" s="78">
        <v>-213.02903999999853</v>
      </c>
      <c r="N18" s="78"/>
      <c r="O18" s="78">
        <v>-540.69024299999819</v>
      </c>
      <c r="P18" s="68"/>
      <c r="Q18" s="62">
        <v>-2715.9035469999999</v>
      </c>
      <c r="R18" s="62"/>
      <c r="S18" s="78">
        <v>-205.963033</v>
      </c>
      <c r="T18" s="78"/>
      <c r="U18" s="78">
        <v>128.5634740000005</v>
      </c>
      <c r="V18" s="68"/>
      <c r="W18" s="78">
        <v>113.91344900000149</v>
      </c>
      <c r="X18" s="29"/>
      <c r="Y18" s="61" t="s">
        <v>527</v>
      </c>
      <c r="Z18" s="29"/>
      <c r="AA18" s="197"/>
    </row>
    <row r="19" spans="1:27" ht="13.5" customHeight="1" x14ac:dyDescent="0.3">
      <c r="A19" s="197"/>
      <c r="B19" s="29"/>
      <c r="C19" s="61" t="s">
        <v>334</v>
      </c>
      <c r="D19" s="29"/>
      <c r="E19" s="62">
        <v>-2647.4110170000004</v>
      </c>
      <c r="F19" s="62"/>
      <c r="G19" s="78">
        <v>-243.98974100000214</v>
      </c>
      <c r="H19" s="78"/>
      <c r="I19" s="78">
        <v>23.067666999999346</v>
      </c>
      <c r="J19" s="29"/>
      <c r="K19" s="62">
        <v>-2328.5109119999988</v>
      </c>
      <c r="L19" s="62"/>
      <c r="M19" s="78">
        <v>-708.113400000002</v>
      </c>
      <c r="N19" s="78"/>
      <c r="O19" s="78">
        <v>-339.84480399999939</v>
      </c>
      <c r="P19" s="68"/>
      <c r="Q19" s="62">
        <v>-2369.1662850000002</v>
      </c>
      <c r="R19" s="62"/>
      <c r="S19" s="78">
        <v>229.76862299999902</v>
      </c>
      <c r="T19" s="78"/>
      <c r="U19" s="78">
        <v>346.73726199999965</v>
      </c>
      <c r="V19" s="68"/>
      <c r="W19" s="78">
        <v>-333.28868300000158</v>
      </c>
      <c r="X19" s="29"/>
      <c r="Y19" s="61" t="s">
        <v>528</v>
      </c>
      <c r="Z19" s="29"/>
      <c r="AA19" s="197"/>
    </row>
    <row r="20" spans="1:27" ht="13.5" customHeight="1" x14ac:dyDescent="0.3">
      <c r="A20" s="197"/>
      <c r="B20" s="29"/>
      <c r="C20" s="61" t="s">
        <v>335</v>
      </c>
      <c r="D20" s="29"/>
      <c r="E20" s="62">
        <v>-2727.3409240000019</v>
      </c>
      <c r="F20" s="62"/>
      <c r="G20" s="78">
        <v>198.34428899999875</v>
      </c>
      <c r="H20" s="78"/>
      <c r="I20" s="78">
        <v>-79.929907000001549</v>
      </c>
      <c r="J20" s="29"/>
      <c r="K20" s="62">
        <v>-2048.2854850000003</v>
      </c>
      <c r="L20" s="62"/>
      <c r="M20" s="78">
        <v>220.2612059999974</v>
      </c>
      <c r="N20" s="78"/>
      <c r="O20" s="78">
        <v>280.22542699999849</v>
      </c>
      <c r="P20" s="68"/>
      <c r="Q20" s="62">
        <v>-2901.4853730000013</v>
      </c>
      <c r="R20" s="62"/>
      <c r="S20" s="78">
        <v>-181.22570800000085</v>
      </c>
      <c r="T20" s="78"/>
      <c r="U20" s="78">
        <v>-532.3190880000011</v>
      </c>
      <c r="V20" s="68"/>
      <c r="W20" s="78">
        <v>-267.49179700000241</v>
      </c>
      <c r="X20" s="29"/>
      <c r="Y20" s="61" t="s">
        <v>529</v>
      </c>
      <c r="Z20" s="29"/>
      <c r="AA20" s="197"/>
    </row>
    <row r="21" spans="1:27" ht="13.5" customHeight="1" x14ac:dyDescent="0.3">
      <c r="A21" s="197"/>
      <c r="B21" s="29"/>
      <c r="C21" s="61" t="s">
        <v>336</v>
      </c>
      <c r="D21" s="29"/>
      <c r="E21" s="62">
        <v>-2620.1975360000006</v>
      </c>
      <c r="F21" s="62"/>
      <c r="G21" s="78">
        <v>-663.25062400000479</v>
      </c>
      <c r="H21" s="78"/>
      <c r="I21" s="78">
        <v>107.14338800000132</v>
      </c>
      <c r="J21" s="29"/>
      <c r="K21" s="62">
        <v>-2293.9253160000007</v>
      </c>
      <c r="L21" s="62"/>
      <c r="M21" s="78">
        <v>-778.71781000000647</v>
      </c>
      <c r="N21" s="78"/>
      <c r="O21" s="78">
        <v>-245.63983100000041</v>
      </c>
      <c r="P21" s="68"/>
      <c r="Q21" s="62">
        <v>-2078.153413</v>
      </c>
      <c r="R21" s="62"/>
      <c r="S21" s="78">
        <v>-52.076051000003645</v>
      </c>
      <c r="T21" s="78"/>
      <c r="U21" s="78">
        <v>823.33196000000135</v>
      </c>
      <c r="V21" s="68"/>
      <c r="W21" s="78">
        <v>-708.89607600000818</v>
      </c>
      <c r="X21" s="29"/>
      <c r="Y21" s="61" t="s">
        <v>530</v>
      </c>
      <c r="Z21" s="29"/>
      <c r="AA21" s="197"/>
    </row>
    <row r="22" spans="1:27" ht="13.5" customHeight="1" x14ac:dyDescent="0.3">
      <c r="A22" s="197"/>
      <c r="B22" s="29"/>
      <c r="C22" s="61" t="s">
        <v>337</v>
      </c>
      <c r="D22" s="29"/>
      <c r="E22" s="62">
        <v>-3061.2547080000013</v>
      </c>
      <c r="F22" s="62"/>
      <c r="G22" s="78">
        <v>-626.86161400000219</v>
      </c>
      <c r="H22" s="78"/>
      <c r="I22" s="78">
        <v>-441.05717200000072</v>
      </c>
      <c r="J22" s="29"/>
      <c r="K22" s="62">
        <v>-2285.3908680000013</v>
      </c>
      <c r="L22" s="62"/>
      <c r="M22" s="78">
        <v>-340.56536300000153</v>
      </c>
      <c r="N22" s="78"/>
      <c r="O22" s="78">
        <v>8.5344479999994292</v>
      </c>
      <c r="P22" s="68"/>
      <c r="Q22" s="62">
        <v>-3108.917034000001</v>
      </c>
      <c r="R22" s="62"/>
      <c r="S22" s="78">
        <v>-347.49269000000186</v>
      </c>
      <c r="T22" s="78"/>
      <c r="U22" s="78">
        <v>-1030.763621000001</v>
      </c>
      <c r="V22" s="68"/>
      <c r="W22" s="78">
        <v>-1091.7679490000082</v>
      </c>
      <c r="X22" s="29"/>
      <c r="Y22" s="61" t="s">
        <v>531</v>
      </c>
      <c r="Z22" s="29"/>
      <c r="AA22" s="197"/>
    </row>
    <row r="23" spans="1:27" ht="6.75" customHeight="1" x14ac:dyDescent="0.3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29"/>
      <c r="V23" s="68"/>
      <c r="W23" s="29"/>
      <c r="X23" s="29"/>
      <c r="Y23" s="29"/>
      <c r="Z23" s="29"/>
      <c r="AA23" s="79"/>
    </row>
    <row r="24" spans="1:27" ht="13.5" customHeight="1" x14ac:dyDescent="0.3">
      <c r="A24" s="197">
        <v>2025</v>
      </c>
      <c r="B24" s="29"/>
      <c r="C24" s="69" t="s">
        <v>296</v>
      </c>
      <c r="D24" s="66"/>
      <c r="E24" s="71">
        <f>SUM(E25:E36)</f>
        <v>-32163.206370000004</v>
      </c>
      <c r="F24" s="72"/>
      <c r="G24" s="82">
        <f>SUM(G25:G36)</f>
        <v>-3814.8252990000019</v>
      </c>
      <c r="H24" s="74"/>
      <c r="I24" s="75"/>
      <c r="J24" s="70"/>
      <c r="K24" s="71">
        <f>SUM(K25:K36)</f>
        <v>-26852.202665000004</v>
      </c>
      <c r="L24" s="72"/>
      <c r="M24" s="82">
        <f>SUM(M25:M36)</f>
        <v>-4492.2044839999962</v>
      </c>
      <c r="N24" s="74"/>
      <c r="O24" s="75"/>
      <c r="P24" s="76"/>
      <c r="Q24" s="71">
        <f>SUM(Q25:Q36)</f>
        <v>-32387.185075000009</v>
      </c>
      <c r="R24" s="72"/>
      <c r="S24" s="82">
        <f>SUM(S25:S36)</f>
        <v>-3621.6784980000029</v>
      </c>
      <c r="T24" s="74"/>
      <c r="U24" s="75"/>
      <c r="V24" s="76"/>
      <c r="W24" s="75"/>
      <c r="X24" s="29"/>
      <c r="Y24" s="69" t="s">
        <v>296</v>
      </c>
      <c r="Z24" s="29"/>
      <c r="AA24" s="197">
        <v>2025</v>
      </c>
    </row>
    <row r="25" spans="1:27" ht="13.5" customHeight="1" x14ac:dyDescent="0.3">
      <c r="A25" s="197"/>
      <c r="B25" s="29"/>
      <c r="C25" s="61" t="s">
        <v>326</v>
      </c>
      <c r="D25" s="29"/>
      <c r="E25" s="62">
        <v>-1731.946289999998</v>
      </c>
      <c r="F25" s="62"/>
      <c r="G25" s="78">
        <v>35.877061000004687</v>
      </c>
      <c r="H25" s="78"/>
      <c r="I25" s="78">
        <v>1329.3084180000033</v>
      </c>
      <c r="J25" s="29"/>
      <c r="K25" s="62">
        <v>-1388.8207879999973</v>
      </c>
      <c r="L25" s="62"/>
      <c r="M25" s="78">
        <v>53.500683000005665</v>
      </c>
      <c r="N25" s="78"/>
      <c r="O25" s="78">
        <v>896.57008000000405</v>
      </c>
      <c r="P25" s="68"/>
      <c r="Q25" s="62">
        <v>-2115.4871759999969</v>
      </c>
      <c r="R25" s="62"/>
      <c r="S25" s="78">
        <v>-351.75514999999359</v>
      </c>
      <c r="T25" s="78"/>
      <c r="U25" s="78">
        <v>993.42985800000406</v>
      </c>
      <c r="V25" s="68"/>
      <c r="W25" s="78">
        <v>-1254.2351770000023</v>
      </c>
      <c r="X25" s="29"/>
      <c r="Y25" s="61" t="s">
        <v>520</v>
      </c>
      <c r="Z25" s="29"/>
      <c r="AA25" s="197"/>
    </row>
    <row r="26" spans="1:27" ht="13.5" customHeight="1" x14ac:dyDescent="0.3">
      <c r="A26" s="197"/>
      <c r="B26" s="29"/>
      <c r="C26" s="61" t="s">
        <v>327</v>
      </c>
      <c r="D26" s="29"/>
      <c r="E26" s="62">
        <v>-2056.7502420000055</v>
      </c>
      <c r="F26" s="62"/>
      <c r="G26" s="78">
        <v>387.91055199999573</v>
      </c>
      <c r="H26" s="78"/>
      <c r="I26" s="78">
        <v>-324.80395200000748</v>
      </c>
      <c r="J26" s="29"/>
      <c r="K26" s="62">
        <v>-1474.3339200000046</v>
      </c>
      <c r="L26" s="62"/>
      <c r="M26" s="78">
        <v>488.0154889999958</v>
      </c>
      <c r="N26" s="78"/>
      <c r="O26" s="78">
        <v>-85.513132000007317</v>
      </c>
      <c r="P26" s="68"/>
      <c r="Q26" s="62">
        <v>-2572.1047050000052</v>
      </c>
      <c r="R26" s="62"/>
      <c r="S26" s="78">
        <v>-426.2711610000033</v>
      </c>
      <c r="T26" s="78"/>
      <c r="U26" s="78">
        <v>-456.61752900000829</v>
      </c>
      <c r="V26" s="68"/>
      <c r="W26" s="78">
        <v>-203.07400100000177</v>
      </c>
      <c r="X26" s="29"/>
      <c r="Y26" s="61" t="s">
        <v>521</v>
      </c>
      <c r="Z26" s="29"/>
      <c r="AA26" s="197"/>
    </row>
    <row r="27" spans="1:27" ht="13.5" customHeight="1" x14ac:dyDescent="0.3">
      <c r="A27" s="197"/>
      <c r="B27" s="29"/>
      <c r="C27" s="61" t="s">
        <v>328</v>
      </c>
      <c r="D27" s="29"/>
      <c r="E27" s="62">
        <v>-2506.9206760000015</v>
      </c>
      <c r="F27" s="62"/>
      <c r="G27" s="78">
        <v>-811.96038000000408</v>
      </c>
      <c r="H27" s="78"/>
      <c r="I27" s="78">
        <v>-450.17043399999602</v>
      </c>
      <c r="J27" s="29"/>
      <c r="K27" s="62">
        <v>-1993.2461380000022</v>
      </c>
      <c r="L27" s="62"/>
      <c r="M27" s="78">
        <v>-724.0527620000039</v>
      </c>
      <c r="N27" s="78"/>
      <c r="O27" s="78">
        <v>-518.91221799999767</v>
      </c>
      <c r="P27" s="68"/>
      <c r="Q27" s="62">
        <v>-2751.7682570000024</v>
      </c>
      <c r="R27" s="62"/>
      <c r="S27" s="78">
        <v>-699.3504940000048</v>
      </c>
      <c r="T27" s="78"/>
      <c r="U27" s="78">
        <v>-179.66355199999725</v>
      </c>
      <c r="V27" s="68"/>
      <c r="W27" s="78">
        <v>-388.17276700000366</v>
      </c>
      <c r="X27" s="29"/>
      <c r="Y27" s="61" t="s">
        <v>522</v>
      </c>
      <c r="Z27" s="29"/>
      <c r="AA27" s="197"/>
    </row>
    <row r="28" spans="1:27" ht="13.5" customHeight="1" x14ac:dyDescent="0.3">
      <c r="A28" s="197"/>
      <c r="B28" s="29"/>
      <c r="C28" s="61" t="s">
        <v>329</v>
      </c>
      <c r="D28" s="29"/>
      <c r="E28" s="62">
        <v>-3031.5106100000039</v>
      </c>
      <c r="F28" s="62"/>
      <c r="G28" s="78">
        <v>-663.4050570000054</v>
      </c>
      <c r="H28" s="78"/>
      <c r="I28" s="78">
        <v>-524.58993400000236</v>
      </c>
      <c r="J28" s="29"/>
      <c r="K28" s="62">
        <v>-2646.5155590000022</v>
      </c>
      <c r="L28" s="62"/>
      <c r="M28" s="78">
        <v>-694.53160100000423</v>
      </c>
      <c r="N28" s="78"/>
      <c r="O28" s="78">
        <v>-653.26942099999997</v>
      </c>
      <c r="P28" s="68"/>
      <c r="Q28" s="62">
        <v>-2651.4258460000028</v>
      </c>
      <c r="R28" s="62"/>
      <c r="S28" s="78">
        <v>-267.30689800000437</v>
      </c>
      <c r="T28" s="78"/>
      <c r="U28" s="78">
        <v>100.34241099999963</v>
      </c>
      <c r="V28" s="68"/>
      <c r="W28" s="78">
        <v>-1087.4548850000137</v>
      </c>
      <c r="X28" s="29"/>
      <c r="Y28" s="61" t="s">
        <v>523</v>
      </c>
      <c r="Z28" s="29"/>
      <c r="AA28" s="197"/>
    </row>
    <row r="29" spans="1:27" ht="13.5" customHeight="1" x14ac:dyDescent="0.3">
      <c r="A29" s="197"/>
      <c r="B29" s="29"/>
      <c r="C29" s="61" t="s">
        <v>330</v>
      </c>
      <c r="D29" s="29"/>
      <c r="E29" s="62">
        <v>-3324.5612599999968</v>
      </c>
      <c r="F29" s="62"/>
      <c r="G29" s="78">
        <v>-1109.9462249999988</v>
      </c>
      <c r="H29" s="78"/>
      <c r="I29" s="78">
        <v>-293.05064999999286</v>
      </c>
      <c r="J29" s="29"/>
      <c r="K29" s="62">
        <v>-2912.1781839999967</v>
      </c>
      <c r="L29" s="62"/>
      <c r="M29" s="78">
        <v>-1242.9677339999962</v>
      </c>
      <c r="N29" s="78"/>
      <c r="O29" s="78">
        <v>-265.66262499999448</v>
      </c>
      <c r="P29" s="68"/>
      <c r="Q29" s="62">
        <v>-2686.4458389999972</v>
      </c>
      <c r="R29" s="62"/>
      <c r="S29" s="78">
        <v>-420.62621799999943</v>
      </c>
      <c r="T29" s="78"/>
      <c r="U29" s="78">
        <v>-35.019992999994429</v>
      </c>
      <c r="V29" s="68"/>
      <c r="W29" s="78">
        <v>-2585.3116620000073</v>
      </c>
      <c r="X29" s="29"/>
      <c r="Y29" s="61" t="s">
        <v>524</v>
      </c>
      <c r="Z29" s="29"/>
      <c r="AA29" s="197"/>
    </row>
    <row r="30" spans="1:27" ht="13.5" customHeight="1" x14ac:dyDescent="0.3">
      <c r="A30" s="197"/>
      <c r="B30" s="29"/>
      <c r="C30" s="61" t="s">
        <v>331</v>
      </c>
      <c r="D30" s="29"/>
      <c r="E30" s="62">
        <v>-2423.5257010000005</v>
      </c>
      <c r="F30" s="62"/>
      <c r="G30" s="78">
        <v>-412.15672400000039</v>
      </c>
      <c r="H30" s="78"/>
      <c r="I30" s="78">
        <v>901.03555899999628</v>
      </c>
      <c r="J30" s="29"/>
      <c r="K30" s="62">
        <v>-1952.8511630000003</v>
      </c>
      <c r="L30" s="62"/>
      <c r="M30" s="78">
        <v>-280.66619999999875</v>
      </c>
      <c r="N30" s="78"/>
      <c r="O30" s="78">
        <v>959.32702099999642</v>
      </c>
      <c r="P30" s="68"/>
      <c r="Q30" s="62">
        <v>-2525.9336780000012</v>
      </c>
      <c r="R30" s="62"/>
      <c r="S30" s="78">
        <v>-390.44167600000037</v>
      </c>
      <c r="T30" s="78"/>
      <c r="U30" s="78">
        <v>160.51216099999601</v>
      </c>
      <c r="V30" s="68"/>
      <c r="W30" s="78">
        <v>-2185.5080060000055</v>
      </c>
      <c r="X30" s="29"/>
      <c r="Y30" s="61" t="s">
        <v>525</v>
      </c>
      <c r="Z30" s="29"/>
      <c r="AA30" s="197"/>
    </row>
    <row r="31" spans="1:27" ht="13.5" customHeight="1" x14ac:dyDescent="0.3">
      <c r="A31" s="197"/>
      <c r="B31" s="29"/>
      <c r="C31" s="61" t="s">
        <v>332</v>
      </c>
      <c r="D31" s="29"/>
      <c r="E31" s="62">
        <v>-3397.042295000002</v>
      </c>
      <c r="F31" s="62"/>
      <c r="G31" s="78">
        <v>-1276.8780990000005</v>
      </c>
      <c r="H31" s="78"/>
      <c r="I31" s="78">
        <v>-973.51659400000153</v>
      </c>
      <c r="J31" s="29"/>
      <c r="K31" s="62">
        <v>-2940.7670069999986</v>
      </c>
      <c r="L31" s="62"/>
      <c r="M31" s="78">
        <v>-1492.7911419999973</v>
      </c>
      <c r="N31" s="78"/>
      <c r="O31" s="78">
        <v>-987.91584399999829</v>
      </c>
      <c r="P31" s="68"/>
      <c r="Q31" s="62">
        <v>-2946.035181000002</v>
      </c>
      <c r="R31" s="62"/>
      <c r="S31" s="78">
        <v>-101.56816000000163</v>
      </c>
      <c r="T31" s="78"/>
      <c r="U31" s="78">
        <v>-420.10150300000078</v>
      </c>
      <c r="V31" s="68"/>
      <c r="W31" s="78">
        <v>-2798.9810480000006</v>
      </c>
      <c r="X31" s="29"/>
      <c r="Y31" s="61" t="s">
        <v>526</v>
      </c>
      <c r="Z31" s="29"/>
      <c r="AA31" s="197"/>
    </row>
    <row r="32" spans="1:27" ht="13.5" customHeight="1" x14ac:dyDescent="0.3">
      <c r="A32" s="197"/>
      <c r="B32" s="29"/>
      <c r="C32" s="61" t="s">
        <v>333</v>
      </c>
      <c r="D32" s="29"/>
      <c r="E32" s="62">
        <v>-3062.2275920000002</v>
      </c>
      <c r="F32" s="62"/>
      <c r="G32" s="78">
        <v>-391.74890800000048</v>
      </c>
      <c r="H32" s="78"/>
      <c r="I32" s="78">
        <v>334.81470300000183</v>
      </c>
      <c r="J32" s="29"/>
      <c r="K32" s="62">
        <v>-2592.4963960000005</v>
      </c>
      <c r="L32" s="62"/>
      <c r="M32" s="78">
        <v>-603.83028800000102</v>
      </c>
      <c r="N32" s="78"/>
      <c r="O32" s="78">
        <v>348.2706109999981</v>
      </c>
      <c r="P32" s="68"/>
      <c r="Q32" s="62">
        <v>-2930.3058849999998</v>
      </c>
      <c r="R32" s="62"/>
      <c r="S32" s="78">
        <v>-214.40233799999987</v>
      </c>
      <c r="T32" s="78"/>
      <c r="U32" s="78">
        <v>15.72929600000225</v>
      </c>
      <c r="V32" s="68"/>
      <c r="W32" s="78">
        <v>-2080.7837310000014</v>
      </c>
      <c r="X32" s="29"/>
      <c r="Y32" s="61" t="s">
        <v>527</v>
      </c>
      <c r="Z32" s="29"/>
      <c r="AA32" s="197"/>
    </row>
    <row r="33" spans="1:27" ht="13.5" customHeight="1" x14ac:dyDescent="0.3">
      <c r="A33" s="197"/>
      <c r="B33" s="29"/>
      <c r="C33" s="61" t="s">
        <v>334</v>
      </c>
      <c r="D33" s="29"/>
      <c r="E33" s="62">
        <v>-2797.7263869999979</v>
      </c>
      <c r="F33" s="62"/>
      <c r="G33" s="78">
        <v>-150.31536999999753</v>
      </c>
      <c r="H33" s="78"/>
      <c r="I33" s="78">
        <v>264.5012050000023</v>
      </c>
      <c r="J33" s="29"/>
      <c r="K33" s="62">
        <v>-2189.4750279999971</v>
      </c>
      <c r="L33" s="62"/>
      <c r="M33" s="78">
        <v>139.03588400000172</v>
      </c>
      <c r="N33" s="78"/>
      <c r="O33" s="78">
        <v>403.02136800000335</v>
      </c>
      <c r="P33" s="68"/>
      <c r="Q33" s="62">
        <v>-3227.0220899999977</v>
      </c>
      <c r="R33" s="62"/>
      <c r="S33" s="78">
        <v>-857.85580499999742</v>
      </c>
      <c r="T33" s="78"/>
      <c r="U33" s="78">
        <v>-296.7162049999979</v>
      </c>
      <c r="V33" s="68"/>
      <c r="W33" s="78">
        <v>-1818.9423769999994</v>
      </c>
      <c r="X33" s="29"/>
      <c r="Y33" s="61" t="s">
        <v>528</v>
      </c>
      <c r="Z33" s="29"/>
      <c r="AA33" s="197"/>
    </row>
    <row r="34" spans="1:27" ht="13.5" customHeight="1" x14ac:dyDescent="0.3">
      <c r="A34" s="197"/>
      <c r="B34" s="29"/>
      <c r="C34" s="61" t="s">
        <v>335</v>
      </c>
      <c r="D34" s="29"/>
      <c r="E34" s="62">
        <v>-2878.6142510000009</v>
      </c>
      <c r="F34" s="62"/>
      <c r="G34" s="78">
        <v>-151.27332699999897</v>
      </c>
      <c r="H34" s="78"/>
      <c r="I34" s="78">
        <v>-80.887864000002992</v>
      </c>
      <c r="J34" s="29"/>
      <c r="K34" s="62">
        <v>-2491.7707510000009</v>
      </c>
      <c r="L34" s="62"/>
      <c r="M34" s="78">
        <v>-443.48526600000059</v>
      </c>
      <c r="N34" s="78"/>
      <c r="O34" s="78">
        <v>-302.29572300000382</v>
      </c>
      <c r="P34" s="68"/>
      <c r="Q34" s="62">
        <v>-2839.4316750000007</v>
      </c>
      <c r="R34" s="62"/>
      <c r="S34" s="78">
        <v>62.053698000000622</v>
      </c>
      <c r="T34" s="78"/>
      <c r="U34" s="78">
        <v>387.59041499999694</v>
      </c>
      <c r="V34" s="68"/>
      <c r="W34" s="78">
        <v>-693.33760499999698</v>
      </c>
      <c r="X34" s="29"/>
      <c r="Y34" s="61" t="s">
        <v>529</v>
      </c>
      <c r="Z34" s="29"/>
      <c r="AA34" s="197"/>
    </row>
    <row r="35" spans="1:27" ht="13.5" customHeight="1" x14ac:dyDescent="0.3">
      <c r="A35" s="197"/>
      <c r="B35" s="29"/>
      <c r="C35" s="61" t="s">
        <v>336</v>
      </c>
      <c r="D35" s="29"/>
      <c r="E35" s="62">
        <v>-2072.9670069999984</v>
      </c>
      <c r="F35" s="62"/>
      <c r="G35" s="78">
        <v>547.23052900000221</v>
      </c>
      <c r="H35" s="78"/>
      <c r="I35" s="78">
        <v>805.6472440000025</v>
      </c>
      <c r="J35" s="29"/>
      <c r="K35" s="62">
        <v>-1648.4675269999989</v>
      </c>
      <c r="L35" s="62"/>
      <c r="M35" s="78">
        <v>645.45778900000187</v>
      </c>
      <c r="N35" s="78"/>
      <c r="O35" s="78">
        <v>843.30322400000205</v>
      </c>
      <c r="P35" s="68"/>
      <c r="Q35" s="62">
        <v>-2324.3557269999992</v>
      </c>
      <c r="R35" s="62"/>
      <c r="S35" s="78">
        <v>-246.20231399999921</v>
      </c>
      <c r="T35" s="78"/>
      <c r="U35" s="78">
        <v>515.07594800000152</v>
      </c>
      <c r="V35" s="68"/>
      <c r="W35" s="78">
        <v>245.64183200000571</v>
      </c>
      <c r="X35" s="29"/>
      <c r="Y35" s="61" t="s">
        <v>530</v>
      </c>
      <c r="Z35" s="29"/>
      <c r="AA35" s="197"/>
    </row>
    <row r="36" spans="1:27" ht="13.5" customHeight="1" x14ac:dyDescent="0.3">
      <c r="A36" s="197"/>
      <c r="B36" s="29"/>
      <c r="C36" s="61" t="s">
        <v>337</v>
      </c>
      <c r="D36" s="29"/>
      <c r="E36" s="62">
        <v>-2879.4140589999997</v>
      </c>
      <c r="F36" s="62"/>
      <c r="G36" s="78">
        <v>181.84064900000158</v>
      </c>
      <c r="H36" s="78"/>
      <c r="I36" s="78">
        <v>-806.44705200000135</v>
      </c>
      <c r="J36" s="29"/>
      <c r="K36" s="62">
        <v>-2621.2802040000006</v>
      </c>
      <c r="L36" s="62"/>
      <c r="M36" s="78">
        <v>-335.88933599999928</v>
      </c>
      <c r="N36" s="78"/>
      <c r="O36" s="78">
        <v>-972.81267700000171</v>
      </c>
      <c r="P36" s="68"/>
      <c r="Q36" s="62">
        <v>-2816.8690160000006</v>
      </c>
      <c r="R36" s="62"/>
      <c r="S36" s="78">
        <v>292.04801800000041</v>
      </c>
      <c r="T36" s="78"/>
      <c r="U36" s="78">
        <v>-492.51328900000135</v>
      </c>
      <c r="V36" s="68"/>
      <c r="W36" s="78">
        <v>577.79785100000481</v>
      </c>
      <c r="X36" s="29"/>
      <c r="Y36" s="61" t="s">
        <v>531</v>
      </c>
      <c r="Z36" s="29"/>
      <c r="AA36" s="197"/>
    </row>
    <row r="37" spans="1:27" ht="6.75" customHeight="1" x14ac:dyDescent="0.3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29"/>
      <c r="V37" s="68"/>
      <c r="W37" s="29"/>
      <c r="X37" s="29"/>
      <c r="Y37" s="29"/>
      <c r="Z37" s="29"/>
      <c r="AA37" s="79"/>
    </row>
    <row r="38" spans="1:27" ht="13.5" customHeight="1" x14ac:dyDescent="0.3">
      <c r="A38" s="197">
        <v>2026</v>
      </c>
      <c r="B38" s="29"/>
      <c r="C38" s="69" t="s">
        <v>296</v>
      </c>
      <c r="D38" s="66"/>
      <c r="E38" s="71"/>
      <c r="F38" s="72"/>
      <c r="G38" s="82"/>
      <c r="H38" s="74"/>
      <c r="I38" s="75"/>
      <c r="J38" s="70"/>
      <c r="K38" s="71"/>
      <c r="L38" s="72"/>
      <c r="M38" s="82"/>
      <c r="N38" s="74"/>
      <c r="O38" s="75"/>
      <c r="P38" s="76"/>
      <c r="Q38" s="71"/>
      <c r="R38" s="72"/>
      <c r="S38" s="82"/>
      <c r="T38" s="74"/>
      <c r="U38" s="75"/>
      <c r="V38" s="76"/>
      <c r="W38" s="75"/>
      <c r="X38" s="29"/>
      <c r="Y38" s="69" t="s">
        <v>296</v>
      </c>
      <c r="Z38" s="29"/>
      <c r="AA38" s="197">
        <v>2026</v>
      </c>
    </row>
    <row r="39" spans="1:27" ht="13.5" customHeight="1" x14ac:dyDescent="0.3">
      <c r="A39" s="197"/>
      <c r="B39" s="29"/>
      <c r="C39" s="61" t="s">
        <v>326</v>
      </c>
      <c r="D39" s="29"/>
      <c r="E39" s="62">
        <v>-2525.5225969999974</v>
      </c>
      <c r="F39" s="62"/>
      <c r="G39" s="78">
        <v>-793.57630699999936</v>
      </c>
      <c r="H39" s="78"/>
      <c r="I39" s="78">
        <v>353.89146200000232</v>
      </c>
      <c r="J39" s="29"/>
      <c r="K39" s="62">
        <v>-2104.6073629999992</v>
      </c>
      <c r="L39" s="62"/>
      <c r="M39" s="78">
        <v>-715.7865750000019</v>
      </c>
      <c r="N39" s="78"/>
      <c r="O39" s="78">
        <v>516.67284100000143</v>
      </c>
      <c r="P39" s="68"/>
      <c r="Q39" s="62">
        <v>-2395.3675899999971</v>
      </c>
      <c r="R39" s="62"/>
      <c r="S39" s="78">
        <v>-279.8804140000002</v>
      </c>
      <c r="T39" s="78"/>
      <c r="U39" s="78">
        <v>421.50142600000345</v>
      </c>
      <c r="V39" s="68"/>
      <c r="W39" s="78">
        <v>-64.505128999995577</v>
      </c>
      <c r="X39" s="29"/>
      <c r="Y39" s="61" t="s">
        <v>520</v>
      </c>
      <c r="Z39" s="29"/>
      <c r="AA39" s="197"/>
    </row>
    <row r="40" spans="1:27" ht="13.5" customHeight="1" x14ac:dyDescent="0.3">
      <c r="A40" s="197"/>
      <c r="B40" s="29"/>
      <c r="C40" s="61" t="s">
        <v>327</v>
      </c>
      <c r="D40" s="29"/>
      <c r="E40" s="62">
        <v>-2545.5922690000025</v>
      </c>
      <c r="F40" s="62"/>
      <c r="G40" s="78">
        <v>-488.84202699999696</v>
      </c>
      <c r="H40" s="78"/>
      <c r="I40" s="78">
        <v>-20.069672000005085</v>
      </c>
      <c r="J40" s="29"/>
      <c r="K40" s="62">
        <v>-2113.1240820000012</v>
      </c>
      <c r="L40" s="62"/>
      <c r="M40" s="78">
        <v>-638.7901619999966</v>
      </c>
      <c r="N40" s="78"/>
      <c r="O40" s="78">
        <v>-8.5167190000020128</v>
      </c>
      <c r="P40" s="68"/>
      <c r="Q40" s="62">
        <v>-2609.9328670000032</v>
      </c>
      <c r="R40" s="62"/>
      <c r="S40" s="78">
        <v>-37.828161999997974</v>
      </c>
      <c r="T40" s="78"/>
      <c r="U40" s="78">
        <v>-214.56527700000606</v>
      </c>
      <c r="V40" s="68"/>
      <c r="W40" s="78">
        <v>-1100.5776849999947</v>
      </c>
      <c r="X40" s="29"/>
      <c r="Y40" s="61" t="s">
        <v>521</v>
      </c>
      <c r="Z40" s="29"/>
      <c r="AA40" s="197"/>
    </row>
    <row r="41" spans="1:27" ht="6.75" customHeight="1" thickBot="1" x14ac:dyDescent="0.35">
      <c r="A41" s="63"/>
      <c r="B41" s="80"/>
      <c r="C41" s="80"/>
      <c r="D41" s="80"/>
      <c r="E41" s="80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1"/>
      <c r="Q41" s="80"/>
      <c r="R41" s="80"/>
      <c r="S41" s="80"/>
      <c r="T41" s="80"/>
      <c r="U41" s="80"/>
      <c r="V41" s="81"/>
      <c r="W41" s="80"/>
      <c r="X41" s="80"/>
      <c r="Y41" s="80"/>
      <c r="Z41" s="80"/>
      <c r="AA41" s="63"/>
    </row>
    <row r="42" spans="1:27" ht="14.4" thickTop="1" x14ac:dyDescent="0.3"/>
    <row r="43" spans="1:27" x14ac:dyDescent="0.3">
      <c r="C43" s="7" t="s">
        <v>710</v>
      </c>
    </row>
    <row r="44" spans="1:27" x14ac:dyDescent="0.3">
      <c r="C44" s="7" t="s">
        <v>709</v>
      </c>
    </row>
  </sheetData>
  <mergeCells count="21">
    <mergeCell ref="A1:AA1"/>
    <mergeCell ref="Y4:Y8"/>
    <mergeCell ref="E4:I4"/>
    <mergeCell ref="K4:O4"/>
    <mergeCell ref="E6:E8"/>
    <mergeCell ref="G6:I6"/>
    <mergeCell ref="K6:K8"/>
    <mergeCell ref="M6:O6"/>
    <mergeCell ref="Q4:U4"/>
    <mergeCell ref="Q6:Q8"/>
    <mergeCell ref="S6:U6"/>
    <mergeCell ref="A38:A40"/>
    <mergeCell ref="A10:A22"/>
    <mergeCell ref="A24:A36"/>
    <mergeCell ref="A4:A8"/>
    <mergeCell ref="C4:C8"/>
    <mergeCell ref="AA24:AA36"/>
    <mergeCell ref="AA38:AA40"/>
    <mergeCell ref="AA4:AA8"/>
    <mergeCell ref="AA10:AA22"/>
    <mergeCell ref="AE10:AF10"/>
  </mergeCell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68"/>
  <sheetViews>
    <sheetView showGridLines="0" topLeftCell="A2" zoomScale="90" zoomScaleNormal="90" workbookViewId="0">
      <selection activeCell="A2" sqref="A2:S2"/>
    </sheetView>
  </sheetViews>
  <sheetFormatPr defaultColWidth="9.109375" defaultRowHeight="9.6" x14ac:dyDescent="0.2"/>
  <cols>
    <col min="1" max="1" width="6.5546875" style="83" customWidth="1"/>
    <col min="2" max="2" width="9.33203125" style="84" customWidth="1"/>
    <col min="3" max="17" width="10.109375" style="84" customWidth="1"/>
    <col min="18" max="18" width="6.5546875" style="84" customWidth="1"/>
    <col min="19" max="19" width="9.109375" style="84"/>
    <col min="20" max="20" width="2.88671875" style="84" customWidth="1"/>
    <col min="21" max="16384" width="9.109375" style="84"/>
  </cols>
  <sheetData>
    <row r="1" spans="1:21" hidden="1" x14ac:dyDescent="0.2"/>
    <row r="2" spans="1:21" ht="24" customHeight="1" x14ac:dyDescent="0.3">
      <c r="A2" s="202" t="s">
        <v>661</v>
      </c>
      <c r="B2" s="203"/>
      <c r="C2" s="203"/>
      <c r="D2" s="203"/>
      <c r="E2" s="203"/>
      <c r="F2" s="203"/>
      <c r="G2" s="203"/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8"/>
    </row>
    <row r="3" spans="1:21" s="85" customFormat="1" ht="6.75" customHeight="1" thickBot="1" x14ac:dyDescent="0.3">
      <c r="A3" s="218"/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</row>
    <row r="4" spans="1:21" ht="12" customHeight="1" thickBot="1" x14ac:dyDescent="0.35">
      <c r="A4" s="204" t="s">
        <v>162</v>
      </c>
      <c r="B4" s="204" t="s">
        <v>163</v>
      </c>
      <c r="C4" s="208" t="s">
        <v>711</v>
      </c>
      <c r="D4" s="209"/>
      <c r="E4" s="209"/>
      <c r="F4" s="209"/>
      <c r="G4" s="209"/>
      <c r="H4" s="209"/>
      <c r="I4" s="209"/>
      <c r="J4" s="209"/>
      <c r="K4" s="209"/>
      <c r="L4" s="209"/>
      <c r="M4" s="209"/>
      <c r="N4" s="209"/>
      <c r="O4" s="209"/>
      <c r="P4" s="209"/>
      <c r="Q4" s="210"/>
      <c r="R4" s="204" t="s">
        <v>532</v>
      </c>
      <c r="S4" s="204" t="s">
        <v>519</v>
      </c>
      <c r="U4" s="28"/>
    </row>
    <row r="5" spans="1:21" ht="21.75" customHeight="1" thickBot="1" x14ac:dyDescent="0.25">
      <c r="A5" s="205"/>
      <c r="B5" s="205"/>
      <c r="C5" s="165" t="s">
        <v>164</v>
      </c>
      <c r="D5" s="165" t="s">
        <v>165</v>
      </c>
      <c r="E5" s="165" t="s">
        <v>166</v>
      </c>
      <c r="F5" s="165" t="s">
        <v>167</v>
      </c>
      <c r="G5" s="165" t="s">
        <v>168</v>
      </c>
      <c r="H5" s="165" t="s">
        <v>352</v>
      </c>
      <c r="I5" s="165" t="s">
        <v>169</v>
      </c>
      <c r="J5" s="165" t="s">
        <v>170</v>
      </c>
      <c r="K5" s="165" t="s">
        <v>171</v>
      </c>
      <c r="L5" s="165" t="s">
        <v>172</v>
      </c>
      <c r="M5" s="165" t="s">
        <v>173</v>
      </c>
      <c r="N5" s="165" t="s">
        <v>174</v>
      </c>
      <c r="O5" s="165" t="s">
        <v>175</v>
      </c>
      <c r="P5" s="165" t="s">
        <v>176</v>
      </c>
      <c r="Q5" s="165" t="s">
        <v>177</v>
      </c>
      <c r="R5" s="205"/>
      <c r="S5" s="205"/>
    </row>
    <row r="6" spans="1:21" ht="13.8" x14ac:dyDescent="0.3">
      <c r="A6" s="166">
        <v>2025</v>
      </c>
      <c r="B6" s="79" t="s">
        <v>338</v>
      </c>
      <c r="C6" s="168">
        <v>1030.653468</v>
      </c>
      <c r="D6" s="168">
        <v>42.547488999999999</v>
      </c>
      <c r="E6" s="168">
        <v>283.21710100000001</v>
      </c>
      <c r="F6" s="168">
        <v>8.4891900000000007</v>
      </c>
      <c r="G6" s="168">
        <v>0.79178400000000004</v>
      </c>
      <c r="H6" s="168">
        <v>5.0549410000000004</v>
      </c>
      <c r="I6" s="168">
        <v>32.823416000000002</v>
      </c>
      <c r="J6" s="168">
        <v>26.081083</v>
      </c>
      <c r="K6" s="168">
        <v>24.086418999999999</v>
      </c>
      <c r="L6" s="168">
        <v>2843.5738769999998</v>
      </c>
      <c r="M6" s="168">
        <v>2.9052630000000002</v>
      </c>
      <c r="N6" s="168">
        <v>22.194441999999999</v>
      </c>
      <c r="O6" s="168">
        <v>625.96547799999996</v>
      </c>
      <c r="P6" s="168">
        <v>20.133324999999999</v>
      </c>
      <c r="Q6" s="168">
        <v>56.572538999999999</v>
      </c>
      <c r="R6" s="166">
        <v>2025</v>
      </c>
      <c r="S6" s="84" t="s">
        <v>535</v>
      </c>
      <c r="U6" s="28"/>
    </row>
    <row r="7" spans="1:21" ht="12" x14ac:dyDescent="0.25">
      <c r="A7" s="167"/>
      <c r="B7" s="79" t="s">
        <v>339</v>
      </c>
      <c r="C7" s="168">
        <v>1079.4145920000001</v>
      </c>
      <c r="D7" s="168">
        <v>54.658881000000001</v>
      </c>
      <c r="E7" s="168">
        <v>309.00453599999997</v>
      </c>
      <c r="F7" s="168">
        <v>13.727149000000001</v>
      </c>
      <c r="G7" s="168">
        <v>0.85417399999999999</v>
      </c>
      <c r="H7" s="168">
        <v>5.332992</v>
      </c>
      <c r="I7" s="168">
        <v>32.535792999999998</v>
      </c>
      <c r="J7" s="168">
        <v>47.373536000000001</v>
      </c>
      <c r="K7" s="168">
        <v>15.524234999999999</v>
      </c>
      <c r="L7" s="168">
        <v>2937.6552689999999</v>
      </c>
      <c r="M7" s="168">
        <v>2.6031780000000002</v>
      </c>
      <c r="N7" s="168">
        <v>27.300228000000001</v>
      </c>
      <c r="O7" s="168">
        <v>702.45026900000005</v>
      </c>
      <c r="P7" s="168">
        <v>17.455618999999999</v>
      </c>
      <c r="Q7" s="168">
        <v>48.841351000000003</v>
      </c>
      <c r="R7" s="167"/>
      <c r="S7" s="84" t="s">
        <v>536</v>
      </c>
    </row>
    <row r="8" spans="1:21" ht="12" x14ac:dyDescent="0.25">
      <c r="A8" s="167"/>
      <c r="B8" s="79" t="s">
        <v>340</v>
      </c>
      <c r="C8" s="168">
        <v>1190.015412</v>
      </c>
      <c r="D8" s="168">
        <v>52.126863999999998</v>
      </c>
      <c r="E8" s="168">
        <v>337.11246999999997</v>
      </c>
      <c r="F8" s="168">
        <v>9.5853009999999994</v>
      </c>
      <c r="G8" s="168">
        <v>0.640602</v>
      </c>
      <c r="H8" s="168">
        <v>7.0622920000000002</v>
      </c>
      <c r="I8" s="168">
        <v>54.838954000000001</v>
      </c>
      <c r="J8" s="168">
        <v>36.395147999999999</v>
      </c>
      <c r="K8" s="168">
        <v>16.479384</v>
      </c>
      <c r="L8" s="168">
        <v>3068.5426600000001</v>
      </c>
      <c r="M8" s="168">
        <v>2.8368030000000002</v>
      </c>
      <c r="N8" s="168">
        <v>28.640725</v>
      </c>
      <c r="O8" s="168">
        <v>744.53424399999994</v>
      </c>
      <c r="P8" s="168">
        <v>16.409258999999999</v>
      </c>
      <c r="Q8" s="168">
        <v>94.673051999999998</v>
      </c>
      <c r="R8" s="167"/>
      <c r="S8" s="84" t="s">
        <v>537</v>
      </c>
    </row>
    <row r="9" spans="1:21" ht="12" x14ac:dyDescent="0.25">
      <c r="A9" s="167"/>
      <c r="B9" s="79" t="s">
        <v>341</v>
      </c>
      <c r="C9" s="168">
        <v>1078.6670280000001</v>
      </c>
      <c r="D9" s="168">
        <v>51.094821000000003</v>
      </c>
      <c r="E9" s="168">
        <v>288.44407699999999</v>
      </c>
      <c r="F9" s="168">
        <v>11.698373999999999</v>
      </c>
      <c r="G9" s="168">
        <v>0.94626299999999997</v>
      </c>
      <c r="H9" s="168">
        <v>7.1261380000000001</v>
      </c>
      <c r="I9" s="168">
        <v>44.799264000000001</v>
      </c>
      <c r="J9" s="168">
        <v>44.118437</v>
      </c>
      <c r="K9" s="168">
        <v>15.930323</v>
      </c>
      <c r="L9" s="168">
        <v>2877.3068880000001</v>
      </c>
      <c r="M9" s="168">
        <v>10.115710999999999</v>
      </c>
      <c r="N9" s="168">
        <v>25.584949999999999</v>
      </c>
      <c r="O9" s="168">
        <v>691.31608600000004</v>
      </c>
      <c r="P9" s="168">
        <v>16.974675000000001</v>
      </c>
      <c r="Q9" s="168">
        <v>74.450012000000001</v>
      </c>
      <c r="R9" s="167"/>
      <c r="S9" s="84" t="s">
        <v>538</v>
      </c>
    </row>
    <row r="10" spans="1:21" ht="12" x14ac:dyDescent="0.25">
      <c r="A10" s="167"/>
      <c r="B10" s="79" t="s">
        <v>342</v>
      </c>
      <c r="C10" s="168">
        <v>1168.1399799999999</v>
      </c>
      <c r="D10" s="168">
        <v>50.89593</v>
      </c>
      <c r="E10" s="168">
        <v>330.82703800000002</v>
      </c>
      <c r="F10" s="168">
        <v>11.102195999999999</v>
      </c>
      <c r="G10" s="168">
        <v>1.0966670000000001</v>
      </c>
      <c r="H10" s="168">
        <v>5.1192830000000002</v>
      </c>
      <c r="I10" s="168">
        <v>50.439028</v>
      </c>
      <c r="J10" s="168">
        <v>35.985182000000002</v>
      </c>
      <c r="K10" s="168">
        <v>14.524967</v>
      </c>
      <c r="L10" s="168">
        <v>3092.2255709999999</v>
      </c>
      <c r="M10" s="168">
        <v>2.880779</v>
      </c>
      <c r="N10" s="168">
        <v>22.667966</v>
      </c>
      <c r="O10" s="168">
        <v>747.93478300000004</v>
      </c>
      <c r="P10" s="168">
        <v>23.868780999999998</v>
      </c>
      <c r="Q10" s="168">
        <v>93.658646000000005</v>
      </c>
      <c r="R10" s="167"/>
      <c r="S10" s="84" t="s">
        <v>539</v>
      </c>
    </row>
    <row r="11" spans="1:21" ht="12" x14ac:dyDescent="0.25">
      <c r="A11" s="167"/>
      <c r="B11" s="79" t="s">
        <v>343</v>
      </c>
      <c r="C11" s="168">
        <v>1045.256306</v>
      </c>
      <c r="D11" s="168">
        <v>50.326498999999998</v>
      </c>
      <c r="E11" s="168">
        <v>340.50493</v>
      </c>
      <c r="F11" s="168">
        <v>10.551814</v>
      </c>
      <c r="G11" s="168">
        <v>1.449489</v>
      </c>
      <c r="H11" s="168">
        <v>4.3847139999999998</v>
      </c>
      <c r="I11" s="168">
        <v>47.865029</v>
      </c>
      <c r="J11" s="168">
        <v>37.024515999999998</v>
      </c>
      <c r="K11" s="168">
        <v>14.966075999999999</v>
      </c>
      <c r="L11" s="168">
        <v>3022.8161439999999</v>
      </c>
      <c r="M11" s="168">
        <v>3.2932969999999999</v>
      </c>
      <c r="N11" s="168">
        <v>23.383635000000002</v>
      </c>
      <c r="O11" s="168">
        <v>617.91254900000001</v>
      </c>
      <c r="P11" s="168">
        <v>16.422203</v>
      </c>
      <c r="Q11" s="168">
        <v>91.045511000000005</v>
      </c>
      <c r="R11" s="167"/>
      <c r="S11" s="84" t="s">
        <v>540</v>
      </c>
    </row>
    <row r="12" spans="1:21" ht="12" x14ac:dyDescent="0.25">
      <c r="A12" s="167"/>
      <c r="B12" s="79" t="s">
        <v>344</v>
      </c>
      <c r="C12" s="168">
        <v>1171.124071</v>
      </c>
      <c r="D12" s="168">
        <v>52.781239999999997</v>
      </c>
      <c r="E12" s="168">
        <v>312.92405500000001</v>
      </c>
      <c r="F12" s="168">
        <v>16.616574</v>
      </c>
      <c r="G12" s="168">
        <v>2.7771560000000002</v>
      </c>
      <c r="H12" s="168">
        <v>4.4972370000000002</v>
      </c>
      <c r="I12" s="168">
        <v>72.733442999999994</v>
      </c>
      <c r="J12" s="168">
        <v>30.984583000000001</v>
      </c>
      <c r="K12" s="168">
        <v>15.617004</v>
      </c>
      <c r="L12" s="168">
        <v>3399.6015750000001</v>
      </c>
      <c r="M12" s="168">
        <v>3.812732</v>
      </c>
      <c r="N12" s="168">
        <v>22.130063</v>
      </c>
      <c r="O12" s="168">
        <v>712.19637799999998</v>
      </c>
      <c r="P12" s="168">
        <v>15.225773999999999</v>
      </c>
      <c r="Q12" s="168">
        <v>75.859966</v>
      </c>
      <c r="R12" s="167"/>
      <c r="S12" s="84" t="s">
        <v>541</v>
      </c>
    </row>
    <row r="13" spans="1:21" ht="12" x14ac:dyDescent="0.25">
      <c r="A13" s="167"/>
      <c r="B13" s="79" t="s">
        <v>345</v>
      </c>
      <c r="C13" s="168">
        <v>1024.775549</v>
      </c>
      <c r="D13" s="168">
        <v>34.332428</v>
      </c>
      <c r="E13" s="168">
        <v>238.80858499999999</v>
      </c>
      <c r="F13" s="168">
        <v>8.5972679999999997</v>
      </c>
      <c r="G13" s="168">
        <v>0.70435999999999999</v>
      </c>
      <c r="H13" s="168">
        <v>2.575917</v>
      </c>
      <c r="I13" s="168">
        <v>43.903494999999999</v>
      </c>
      <c r="J13" s="168">
        <v>23.029807999999999</v>
      </c>
      <c r="K13" s="168">
        <v>14.790095000000001</v>
      </c>
      <c r="L13" s="168">
        <v>2657.4709360000002</v>
      </c>
      <c r="M13" s="168">
        <v>2.6978249999999999</v>
      </c>
      <c r="N13" s="168">
        <v>18.048874000000001</v>
      </c>
      <c r="O13" s="168">
        <v>525.50053800000001</v>
      </c>
      <c r="P13" s="168">
        <v>17.440656000000001</v>
      </c>
      <c r="Q13" s="168">
        <v>53.929875000000003</v>
      </c>
      <c r="R13" s="167"/>
      <c r="S13" s="84" t="s">
        <v>542</v>
      </c>
    </row>
    <row r="14" spans="1:21" ht="12" x14ac:dyDescent="0.25">
      <c r="A14" s="167"/>
      <c r="B14" s="79" t="s">
        <v>346</v>
      </c>
      <c r="C14" s="168">
        <v>1174.4009880000001</v>
      </c>
      <c r="D14" s="168">
        <v>63.224432999999998</v>
      </c>
      <c r="E14" s="168">
        <v>345.77204699999999</v>
      </c>
      <c r="F14" s="168">
        <v>16.842818000000001</v>
      </c>
      <c r="G14" s="168">
        <v>1.1284730000000001</v>
      </c>
      <c r="H14" s="168">
        <v>5.3763949999999996</v>
      </c>
      <c r="I14" s="168">
        <v>65.104899000000003</v>
      </c>
      <c r="J14" s="168">
        <v>31.371313000000001</v>
      </c>
      <c r="K14" s="168">
        <v>18.623888999999998</v>
      </c>
      <c r="L14" s="168">
        <v>3167.6387410000002</v>
      </c>
      <c r="M14" s="168">
        <v>4.0548780000000004</v>
      </c>
      <c r="N14" s="168">
        <v>28.596042000000001</v>
      </c>
      <c r="O14" s="168">
        <v>755.95018400000004</v>
      </c>
      <c r="P14" s="168">
        <v>15.211307</v>
      </c>
      <c r="Q14" s="168">
        <v>62.539319999999996</v>
      </c>
      <c r="R14" s="167"/>
      <c r="S14" s="84" t="s">
        <v>543</v>
      </c>
    </row>
    <row r="15" spans="1:21" ht="12" x14ac:dyDescent="0.25">
      <c r="A15" s="167"/>
      <c r="B15" s="79" t="s">
        <v>347</v>
      </c>
      <c r="C15" s="168">
        <v>1170.7955529999999</v>
      </c>
      <c r="D15" s="168">
        <v>54.149661999999999</v>
      </c>
      <c r="E15" s="168">
        <v>308.16551299999998</v>
      </c>
      <c r="F15" s="168">
        <v>11.648968999999999</v>
      </c>
      <c r="G15" s="168">
        <v>1.3274269999999999</v>
      </c>
      <c r="H15" s="168">
        <v>6.8452140000000004</v>
      </c>
      <c r="I15" s="168">
        <v>56.129255000000001</v>
      </c>
      <c r="J15" s="168">
        <v>46.652163000000002</v>
      </c>
      <c r="K15" s="168">
        <v>18.986184000000002</v>
      </c>
      <c r="L15" s="168">
        <v>3388.8916789999998</v>
      </c>
      <c r="M15" s="168">
        <v>5.050916</v>
      </c>
      <c r="N15" s="168">
        <v>22.129899000000002</v>
      </c>
      <c r="O15" s="168">
        <v>703.52257799999995</v>
      </c>
      <c r="P15" s="168">
        <v>25.232527000000001</v>
      </c>
      <c r="Q15" s="168">
        <v>82.595892000000006</v>
      </c>
      <c r="R15" s="167"/>
      <c r="S15" s="84" t="s">
        <v>544</v>
      </c>
    </row>
    <row r="16" spans="1:21" ht="12" x14ac:dyDescent="0.25">
      <c r="A16" s="167"/>
      <c r="B16" s="79" t="s">
        <v>348</v>
      </c>
      <c r="C16" s="168">
        <v>1074.9155270000001</v>
      </c>
      <c r="D16" s="168">
        <v>54.366754999999998</v>
      </c>
      <c r="E16" s="168">
        <v>281.69823100000002</v>
      </c>
      <c r="F16" s="168">
        <v>11.010097</v>
      </c>
      <c r="G16" s="168">
        <v>0.85904999999999998</v>
      </c>
      <c r="H16" s="168">
        <v>7.7671279999999996</v>
      </c>
      <c r="I16" s="168">
        <v>54.110210000000002</v>
      </c>
      <c r="J16" s="168">
        <v>44.442044000000003</v>
      </c>
      <c r="K16" s="168">
        <v>14.281717</v>
      </c>
      <c r="L16" s="168">
        <v>3116.226287</v>
      </c>
      <c r="M16" s="168">
        <v>2.507088</v>
      </c>
      <c r="N16" s="168">
        <v>32.104788999999997</v>
      </c>
      <c r="O16" s="168">
        <v>663.76634000000001</v>
      </c>
      <c r="P16" s="168">
        <v>14.545178999999999</v>
      </c>
      <c r="Q16" s="168">
        <v>77.014840000000007</v>
      </c>
      <c r="R16" s="167"/>
      <c r="S16" s="84" t="s">
        <v>545</v>
      </c>
    </row>
    <row r="17" spans="1:19" ht="12" x14ac:dyDescent="0.25">
      <c r="A17" s="167"/>
      <c r="B17" s="79" t="s">
        <v>349</v>
      </c>
      <c r="C17" s="168">
        <v>1002.006752</v>
      </c>
      <c r="D17" s="168">
        <v>51.259155</v>
      </c>
      <c r="E17" s="168">
        <v>324.51124299999998</v>
      </c>
      <c r="F17" s="168">
        <v>8.7392409999999998</v>
      </c>
      <c r="G17" s="168">
        <v>0.88501600000000002</v>
      </c>
      <c r="H17" s="168">
        <v>9.2141389999999994</v>
      </c>
      <c r="I17" s="168">
        <v>61.353909000000002</v>
      </c>
      <c r="J17" s="168">
        <v>24.867619999999999</v>
      </c>
      <c r="K17" s="168">
        <v>13.637916000000001</v>
      </c>
      <c r="L17" s="168">
        <v>3048.07528</v>
      </c>
      <c r="M17" s="168">
        <v>3.7375630000000002</v>
      </c>
      <c r="N17" s="168">
        <v>32.266938000000003</v>
      </c>
      <c r="O17" s="168">
        <v>646.46630600000003</v>
      </c>
      <c r="P17" s="168">
        <v>25.594840999999999</v>
      </c>
      <c r="Q17" s="168">
        <v>41.074624999999997</v>
      </c>
      <c r="R17" s="167"/>
      <c r="S17" s="84" t="s">
        <v>546</v>
      </c>
    </row>
    <row r="18" spans="1:19" ht="12" x14ac:dyDescent="0.25">
      <c r="A18" s="167"/>
      <c r="B18" s="79"/>
      <c r="C18" s="168"/>
      <c r="D18" s="168"/>
      <c r="E18" s="168"/>
      <c r="F18" s="168"/>
      <c r="G18" s="168"/>
      <c r="H18" s="168"/>
      <c r="I18" s="168"/>
      <c r="J18" s="168"/>
      <c r="K18" s="168"/>
      <c r="L18" s="168"/>
      <c r="M18" s="168"/>
      <c r="N18" s="168"/>
      <c r="O18" s="168"/>
      <c r="P18" s="168"/>
      <c r="Q18" s="168"/>
      <c r="R18" s="167"/>
    </row>
    <row r="19" spans="1:19" ht="12" x14ac:dyDescent="0.25">
      <c r="A19" s="166">
        <v>2026</v>
      </c>
      <c r="B19" s="79" t="s">
        <v>338</v>
      </c>
      <c r="C19" s="168">
        <v>1063.3025029999999</v>
      </c>
      <c r="D19" s="168">
        <v>42.206648000000001</v>
      </c>
      <c r="E19" s="168">
        <v>249.346341</v>
      </c>
      <c r="F19" s="168">
        <v>9.0718669999999992</v>
      </c>
      <c r="G19" s="168">
        <v>1.123013</v>
      </c>
      <c r="H19" s="168">
        <v>5.5163830000000003</v>
      </c>
      <c r="I19" s="168">
        <v>60.018203</v>
      </c>
      <c r="J19" s="168">
        <v>51.025151000000001</v>
      </c>
      <c r="K19" s="168">
        <v>13.573964999999999</v>
      </c>
      <c r="L19" s="168">
        <v>2885.5624389999998</v>
      </c>
      <c r="M19" s="168">
        <v>3.148857</v>
      </c>
      <c r="N19" s="168">
        <v>21.761924</v>
      </c>
      <c r="O19" s="168">
        <v>669.54662099999996</v>
      </c>
      <c r="P19" s="168">
        <v>13.193491</v>
      </c>
      <c r="Q19" s="168">
        <v>47.699705999999999</v>
      </c>
      <c r="R19" s="166">
        <v>2026</v>
      </c>
      <c r="S19" s="84" t="s">
        <v>535</v>
      </c>
    </row>
    <row r="20" spans="1:19" ht="12" x14ac:dyDescent="0.25">
      <c r="A20" s="167"/>
      <c r="B20" s="79" t="s">
        <v>339</v>
      </c>
      <c r="C20" s="168">
        <v>1141.3531419999999</v>
      </c>
      <c r="D20" s="168">
        <v>69.101185000000001</v>
      </c>
      <c r="E20" s="168">
        <v>301.08660800000001</v>
      </c>
      <c r="F20" s="168">
        <v>9.4675770000000004</v>
      </c>
      <c r="G20" s="168">
        <v>1.044157</v>
      </c>
      <c r="H20" s="168">
        <v>6.8629410000000002</v>
      </c>
      <c r="I20" s="168">
        <v>44.552328000000003</v>
      </c>
      <c r="J20" s="168">
        <v>43.253024000000003</v>
      </c>
      <c r="K20" s="168">
        <v>14.431051999999999</v>
      </c>
      <c r="L20" s="168">
        <v>2859.886501</v>
      </c>
      <c r="M20" s="168">
        <v>2.6140940000000001</v>
      </c>
      <c r="N20" s="168">
        <v>18.330421000000001</v>
      </c>
      <c r="O20" s="168">
        <v>661.95447999999999</v>
      </c>
      <c r="P20" s="168">
        <v>13.152291999999999</v>
      </c>
      <c r="Q20" s="168">
        <v>44.803711999999997</v>
      </c>
      <c r="R20" s="167"/>
      <c r="S20" s="84" t="s">
        <v>536</v>
      </c>
    </row>
    <row r="21" spans="1:19" ht="12" x14ac:dyDescent="0.25">
      <c r="A21" s="167"/>
      <c r="B21" s="79" t="s">
        <v>340</v>
      </c>
      <c r="C21" s="168"/>
      <c r="D21" s="168"/>
      <c r="E21" s="168"/>
      <c r="F21" s="168"/>
      <c r="G21" s="168"/>
      <c r="H21" s="168"/>
      <c r="I21" s="168"/>
      <c r="J21" s="168"/>
      <c r="K21" s="168"/>
      <c r="L21" s="168"/>
      <c r="M21" s="168"/>
      <c r="N21" s="168"/>
      <c r="O21" s="168"/>
      <c r="P21" s="168"/>
      <c r="Q21" s="168"/>
      <c r="R21" s="167"/>
      <c r="S21" s="84" t="s">
        <v>537</v>
      </c>
    </row>
    <row r="22" spans="1:19" ht="12" x14ac:dyDescent="0.25">
      <c r="A22" s="167"/>
      <c r="B22" s="79" t="s">
        <v>341</v>
      </c>
      <c r="C22" s="168"/>
      <c r="D22" s="168"/>
      <c r="E22" s="168"/>
      <c r="F22" s="168"/>
      <c r="G22" s="168"/>
      <c r="H22" s="168"/>
      <c r="I22" s="168"/>
      <c r="J22" s="168"/>
      <c r="K22" s="168"/>
      <c r="L22" s="168"/>
      <c r="M22" s="168"/>
      <c r="N22" s="168"/>
      <c r="O22" s="168"/>
      <c r="P22" s="168"/>
      <c r="Q22" s="168"/>
      <c r="R22" s="167"/>
      <c r="S22" s="84" t="s">
        <v>538</v>
      </c>
    </row>
    <row r="23" spans="1:19" ht="12" x14ac:dyDescent="0.25">
      <c r="A23" s="167"/>
      <c r="B23" s="79" t="s">
        <v>342</v>
      </c>
      <c r="C23" s="168"/>
      <c r="D23" s="168"/>
      <c r="E23" s="168"/>
      <c r="F23" s="168"/>
      <c r="G23" s="168"/>
      <c r="H23" s="168"/>
      <c r="I23" s="168"/>
      <c r="J23" s="168"/>
      <c r="K23" s="168"/>
      <c r="L23" s="168"/>
      <c r="M23" s="168"/>
      <c r="N23" s="168"/>
      <c r="O23" s="168"/>
      <c r="P23" s="168"/>
      <c r="Q23" s="168"/>
      <c r="R23" s="167"/>
      <c r="S23" s="84" t="s">
        <v>539</v>
      </c>
    </row>
    <row r="24" spans="1:19" ht="12" x14ac:dyDescent="0.25">
      <c r="A24" s="167"/>
      <c r="B24" s="79" t="s">
        <v>343</v>
      </c>
      <c r="C24" s="168"/>
      <c r="D24" s="168"/>
      <c r="E24" s="168"/>
      <c r="F24" s="168"/>
      <c r="G24" s="168"/>
      <c r="H24" s="168"/>
      <c r="I24" s="168"/>
      <c r="J24" s="168"/>
      <c r="K24" s="168"/>
      <c r="L24" s="168"/>
      <c r="M24" s="168"/>
      <c r="N24" s="168"/>
      <c r="O24" s="168"/>
      <c r="P24" s="168"/>
      <c r="Q24" s="168"/>
      <c r="R24" s="167"/>
      <c r="S24" s="84" t="s">
        <v>540</v>
      </c>
    </row>
    <row r="25" spans="1:19" ht="12" x14ac:dyDescent="0.25">
      <c r="A25" s="167"/>
      <c r="B25" s="79" t="s">
        <v>344</v>
      </c>
      <c r="C25" s="168"/>
      <c r="D25" s="168"/>
      <c r="E25" s="168"/>
      <c r="F25" s="168"/>
      <c r="G25" s="168"/>
      <c r="H25" s="168"/>
      <c r="I25" s="168"/>
      <c r="J25" s="168"/>
      <c r="K25" s="168"/>
      <c r="L25" s="168"/>
      <c r="M25" s="168"/>
      <c r="N25" s="168"/>
      <c r="O25" s="168"/>
      <c r="P25" s="168"/>
      <c r="Q25" s="168"/>
      <c r="R25" s="167"/>
      <c r="S25" s="84" t="s">
        <v>541</v>
      </c>
    </row>
    <row r="26" spans="1:19" ht="12" x14ac:dyDescent="0.25">
      <c r="A26" s="167"/>
      <c r="B26" s="79" t="s">
        <v>345</v>
      </c>
      <c r="C26" s="168"/>
      <c r="D26" s="168"/>
      <c r="E26" s="168"/>
      <c r="F26" s="168"/>
      <c r="G26" s="168"/>
      <c r="H26" s="168"/>
      <c r="I26" s="168"/>
      <c r="J26" s="168"/>
      <c r="K26" s="168"/>
      <c r="L26" s="168"/>
      <c r="M26" s="168"/>
      <c r="N26" s="168"/>
      <c r="O26" s="168"/>
      <c r="P26" s="168"/>
      <c r="Q26" s="168"/>
      <c r="R26" s="167"/>
      <c r="S26" s="84" t="s">
        <v>542</v>
      </c>
    </row>
    <row r="27" spans="1:19" ht="12" x14ac:dyDescent="0.25">
      <c r="A27" s="167"/>
      <c r="B27" s="79" t="s">
        <v>346</v>
      </c>
      <c r="C27" s="168"/>
      <c r="D27" s="168"/>
      <c r="E27" s="168"/>
      <c r="F27" s="168"/>
      <c r="G27" s="168"/>
      <c r="H27" s="168"/>
      <c r="I27" s="168"/>
      <c r="J27" s="168"/>
      <c r="K27" s="168"/>
      <c r="L27" s="168"/>
      <c r="M27" s="168"/>
      <c r="N27" s="168"/>
      <c r="O27" s="168"/>
      <c r="P27" s="168"/>
      <c r="Q27" s="168"/>
      <c r="R27" s="167"/>
      <c r="S27" s="84" t="s">
        <v>543</v>
      </c>
    </row>
    <row r="28" spans="1:19" ht="12" x14ac:dyDescent="0.25">
      <c r="A28" s="167"/>
      <c r="B28" s="79" t="s">
        <v>347</v>
      </c>
      <c r="C28" s="168"/>
      <c r="D28" s="168"/>
      <c r="E28" s="168"/>
      <c r="F28" s="168"/>
      <c r="G28" s="168"/>
      <c r="H28" s="168"/>
      <c r="I28" s="168"/>
      <c r="J28" s="168"/>
      <c r="K28" s="168"/>
      <c r="L28" s="168"/>
      <c r="M28" s="168"/>
      <c r="N28" s="168"/>
      <c r="O28" s="168"/>
      <c r="P28" s="168"/>
      <c r="Q28" s="168"/>
      <c r="R28" s="167"/>
      <c r="S28" s="84" t="s">
        <v>544</v>
      </c>
    </row>
    <row r="29" spans="1:19" ht="12" x14ac:dyDescent="0.25">
      <c r="A29" s="167"/>
      <c r="B29" s="79" t="s">
        <v>348</v>
      </c>
      <c r="C29" s="168"/>
      <c r="D29" s="168"/>
      <c r="E29" s="168"/>
      <c r="F29" s="168"/>
      <c r="G29" s="168"/>
      <c r="H29" s="168"/>
      <c r="I29" s="168"/>
      <c r="J29" s="168"/>
      <c r="K29" s="168"/>
      <c r="L29" s="168"/>
      <c r="M29" s="168"/>
      <c r="N29" s="168"/>
      <c r="O29" s="168"/>
      <c r="P29" s="168"/>
      <c r="Q29" s="168"/>
      <c r="R29" s="167"/>
      <c r="S29" s="84" t="s">
        <v>545</v>
      </c>
    </row>
    <row r="30" spans="1:19" ht="12.6" thickBot="1" x14ac:dyDescent="0.3">
      <c r="A30" s="167"/>
      <c r="B30" s="79" t="s">
        <v>349</v>
      </c>
      <c r="C30" s="168"/>
      <c r="D30" s="168"/>
      <c r="E30" s="168"/>
      <c r="F30" s="168"/>
      <c r="G30" s="168"/>
      <c r="H30" s="168"/>
      <c r="I30" s="168"/>
      <c r="J30" s="168"/>
      <c r="K30" s="168"/>
      <c r="L30" s="168"/>
      <c r="M30" s="168"/>
      <c r="N30" s="168"/>
      <c r="O30" s="168"/>
      <c r="P30" s="168"/>
      <c r="Q30" s="168"/>
      <c r="R30" s="167"/>
      <c r="S30" s="84" t="s">
        <v>546</v>
      </c>
    </row>
    <row r="31" spans="1:19" ht="21.75" customHeight="1" thickBot="1" x14ac:dyDescent="0.25">
      <c r="A31" s="204" t="s">
        <v>162</v>
      </c>
      <c r="B31" s="204" t="s">
        <v>163</v>
      </c>
      <c r="C31" s="165" t="s">
        <v>557</v>
      </c>
      <c r="D31" s="165" t="s">
        <v>165</v>
      </c>
      <c r="E31" s="165" t="s">
        <v>558</v>
      </c>
      <c r="F31" s="165" t="s">
        <v>167</v>
      </c>
      <c r="G31" s="165" t="s">
        <v>559</v>
      </c>
      <c r="H31" s="165" t="s">
        <v>560</v>
      </c>
      <c r="I31" s="165" t="s">
        <v>561</v>
      </c>
      <c r="J31" s="165" t="s">
        <v>562</v>
      </c>
      <c r="K31" s="165" t="s">
        <v>563</v>
      </c>
      <c r="L31" s="165" t="s">
        <v>564</v>
      </c>
      <c r="M31" s="165" t="s">
        <v>173</v>
      </c>
      <c r="N31" s="165" t="s">
        <v>565</v>
      </c>
      <c r="O31" s="165" t="s">
        <v>566</v>
      </c>
      <c r="P31" s="165" t="s">
        <v>567</v>
      </c>
      <c r="Q31" s="165" t="s">
        <v>568</v>
      </c>
      <c r="R31" s="204" t="s">
        <v>532</v>
      </c>
      <c r="S31" s="204" t="s">
        <v>519</v>
      </c>
    </row>
    <row r="32" spans="1:19" ht="12" customHeight="1" thickBot="1" x14ac:dyDescent="0.3">
      <c r="A32" s="205"/>
      <c r="B32" s="205"/>
      <c r="C32" s="211"/>
      <c r="D32" s="212"/>
      <c r="E32" s="212"/>
      <c r="F32" s="212"/>
      <c r="G32" s="212"/>
      <c r="H32" s="212"/>
      <c r="I32" s="212"/>
      <c r="J32" s="212"/>
      <c r="K32" s="212"/>
      <c r="L32" s="212"/>
      <c r="M32" s="212"/>
      <c r="N32" s="212"/>
      <c r="O32" s="212"/>
      <c r="P32" s="212"/>
      <c r="Q32" s="213"/>
      <c r="R32" s="205"/>
      <c r="S32" s="205"/>
    </row>
    <row r="33" spans="1:19" ht="19.5" customHeight="1" x14ac:dyDescent="0.25">
      <c r="A33" s="167"/>
      <c r="B33" s="79"/>
      <c r="C33" s="79"/>
      <c r="D33" s="79"/>
      <c r="E33" s="79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</row>
    <row r="34" spans="1:19" ht="6.75" customHeight="1" thickBot="1" x14ac:dyDescent="0.3">
      <c r="A34" s="214"/>
      <c r="B34" s="214"/>
      <c r="C34" s="214"/>
      <c r="D34" s="214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79"/>
    </row>
    <row r="35" spans="1:19" ht="12" customHeight="1" thickBot="1" x14ac:dyDescent="0.3">
      <c r="A35" s="204" t="s">
        <v>162</v>
      </c>
      <c r="B35" s="204" t="s">
        <v>163</v>
      </c>
      <c r="C35" s="208" t="s">
        <v>711</v>
      </c>
      <c r="D35" s="209"/>
      <c r="E35" s="209"/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10"/>
      <c r="R35" s="204" t="s">
        <v>532</v>
      </c>
      <c r="S35" s="206" t="s">
        <v>519</v>
      </c>
    </row>
    <row r="36" spans="1:19" ht="21.75" customHeight="1" thickBot="1" x14ac:dyDescent="0.25">
      <c r="A36" s="205"/>
      <c r="B36" s="205"/>
      <c r="C36" s="165" t="s">
        <v>178</v>
      </c>
      <c r="D36" s="165" t="s">
        <v>179</v>
      </c>
      <c r="E36" s="165" t="s">
        <v>180</v>
      </c>
      <c r="F36" s="165" t="s">
        <v>181</v>
      </c>
      <c r="G36" s="165" t="s">
        <v>182</v>
      </c>
      <c r="H36" s="165" t="s">
        <v>183</v>
      </c>
      <c r="I36" s="165" t="s">
        <v>184</v>
      </c>
      <c r="J36" s="165" t="s">
        <v>185</v>
      </c>
      <c r="K36" s="165" t="s">
        <v>696</v>
      </c>
      <c r="L36" s="165" t="s">
        <v>699</v>
      </c>
      <c r="M36" s="165" t="s">
        <v>186</v>
      </c>
      <c r="N36" s="165" t="s">
        <v>187</v>
      </c>
      <c r="O36" s="165" t="s">
        <v>188</v>
      </c>
      <c r="P36" s="165" t="s">
        <v>622</v>
      </c>
      <c r="Q36" s="165" t="s">
        <v>623</v>
      </c>
      <c r="R36" s="205"/>
      <c r="S36" s="207"/>
    </row>
    <row r="37" spans="1:19" ht="12" x14ac:dyDescent="0.25">
      <c r="A37" s="166">
        <v>2025</v>
      </c>
      <c r="B37" s="79" t="s">
        <v>338</v>
      </c>
      <c r="C37" s="168">
        <v>435.287508</v>
      </c>
      <c r="D37" s="168">
        <v>429.61464699999999</v>
      </c>
      <c r="E37" s="168">
        <v>3.9464600000000001</v>
      </c>
      <c r="F37" s="168">
        <v>5.2622229999999997</v>
      </c>
      <c r="G37" s="168">
        <v>6.7463420000000003</v>
      </c>
      <c r="H37" s="168">
        <v>4.6991399999999999</v>
      </c>
      <c r="I37" s="168">
        <v>494.62816500000002</v>
      </c>
      <c r="J37" s="168">
        <v>138.90224599999999</v>
      </c>
      <c r="K37" s="168">
        <v>98.387372999999897</v>
      </c>
      <c r="L37" s="168">
        <v>61.039172000000001</v>
      </c>
      <c r="M37" s="168">
        <v>43.831702</v>
      </c>
      <c r="N37" s="168">
        <v>61.822290000000002</v>
      </c>
      <c r="O37" s="168">
        <v>0.13128799999999999</v>
      </c>
      <c r="P37" s="169">
        <v>2072.0681</v>
      </c>
      <c r="Q37" s="169">
        <v>1973.6807269999997</v>
      </c>
      <c r="R37" s="166">
        <v>2025</v>
      </c>
      <c r="S37" s="84" t="s">
        <v>535</v>
      </c>
    </row>
    <row r="38" spans="1:19" ht="12" x14ac:dyDescent="0.25">
      <c r="A38" s="167"/>
      <c r="B38" s="79" t="s">
        <v>339</v>
      </c>
      <c r="C38" s="168">
        <v>251.30807300000001</v>
      </c>
      <c r="D38" s="168">
        <v>510.648709</v>
      </c>
      <c r="E38" s="168">
        <v>3.3575840000000001</v>
      </c>
      <c r="F38" s="168">
        <v>5.4490230000000004</v>
      </c>
      <c r="G38" s="168">
        <v>8.1219560000000008</v>
      </c>
      <c r="H38" s="168">
        <v>5.5673110000000001</v>
      </c>
      <c r="I38" s="168">
        <v>518.52844000000005</v>
      </c>
      <c r="J38" s="168">
        <v>153.00164599999999</v>
      </c>
      <c r="K38" s="168">
        <v>117.07989300000001</v>
      </c>
      <c r="L38" s="168">
        <v>76.991298999999998</v>
      </c>
      <c r="M38" s="168">
        <v>35.801428999999999</v>
      </c>
      <c r="N38" s="168">
        <v>82.695740000000001</v>
      </c>
      <c r="O38" s="168">
        <v>1.5377999999999999E-2</v>
      </c>
      <c r="P38" s="169">
        <v>2363.6648710000013</v>
      </c>
      <c r="Q38" s="169">
        <v>2246.5849780000012</v>
      </c>
      <c r="R38" s="167"/>
      <c r="S38" s="84" t="s">
        <v>536</v>
      </c>
    </row>
    <row r="39" spans="1:19" ht="12" x14ac:dyDescent="0.25">
      <c r="A39" s="167"/>
      <c r="B39" s="79" t="s">
        <v>340</v>
      </c>
      <c r="C39" s="168">
        <v>54.903841999999997</v>
      </c>
      <c r="D39" s="168">
        <v>528.75968699999999</v>
      </c>
      <c r="E39" s="168">
        <v>4.515784</v>
      </c>
      <c r="F39" s="168">
        <v>7.1720819999999996</v>
      </c>
      <c r="G39" s="168">
        <v>7.7086870000000003</v>
      </c>
      <c r="H39" s="168">
        <v>6.0015000000000001</v>
      </c>
      <c r="I39" s="168">
        <v>520.24012100000004</v>
      </c>
      <c r="J39" s="168">
        <v>167.89990499999999</v>
      </c>
      <c r="K39" s="168">
        <v>118.13332200000018</v>
      </c>
      <c r="L39" s="168">
        <v>75.941004000000007</v>
      </c>
      <c r="M39" s="168">
        <v>42.064822999999997</v>
      </c>
      <c r="N39" s="168">
        <v>81.281924000000004</v>
      </c>
      <c r="O39" s="168">
        <v>3.326E-3</v>
      </c>
      <c r="P39" s="169">
        <v>2132.8617460000005</v>
      </c>
      <c r="Q39" s="169">
        <v>2014.7284240000001</v>
      </c>
      <c r="R39" s="167"/>
      <c r="S39" s="84" t="s">
        <v>537</v>
      </c>
    </row>
    <row r="40" spans="1:19" ht="12" x14ac:dyDescent="0.25">
      <c r="A40" s="167"/>
      <c r="B40" s="79" t="s">
        <v>341</v>
      </c>
      <c r="C40" s="168">
        <v>548.25286800000003</v>
      </c>
      <c r="D40" s="168">
        <v>474.94618800000001</v>
      </c>
      <c r="E40" s="168">
        <v>2.5597850000000002</v>
      </c>
      <c r="F40" s="168">
        <v>8.2400450000000003</v>
      </c>
      <c r="G40" s="168">
        <v>8.8553540000000002</v>
      </c>
      <c r="H40" s="168">
        <v>6.4452990000000003</v>
      </c>
      <c r="I40" s="168">
        <v>538.53034400000001</v>
      </c>
      <c r="J40" s="168">
        <v>150.797977</v>
      </c>
      <c r="K40" s="168">
        <v>97.53238599999996</v>
      </c>
      <c r="L40" s="168">
        <v>82.664573000000004</v>
      </c>
      <c r="M40" s="168">
        <v>31.335834999999999</v>
      </c>
      <c r="N40" s="168">
        <v>83.540066999999993</v>
      </c>
      <c r="O40" s="168">
        <v>1.5193E-2</v>
      </c>
      <c r="P40" s="169">
        <v>2264.9917959999998</v>
      </c>
      <c r="Q40" s="169">
        <v>2167.4594099999999</v>
      </c>
      <c r="R40" s="167"/>
      <c r="S40" s="84" t="s">
        <v>538</v>
      </c>
    </row>
    <row r="41" spans="1:19" s="87" customFormat="1" ht="9" customHeight="1" x14ac:dyDescent="0.25">
      <c r="A41" s="167"/>
      <c r="B41" s="79" t="s">
        <v>342</v>
      </c>
      <c r="C41" s="168">
        <v>465.88747100000001</v>
      </c>
      <c r="D41" s="168">
        <v>501.76178499999997</v>
      </c>
      <c r="E41" s="168">
        <v>3.04209</v>
      </c>
      <c r="F41" s="168">
        <v>9.5780740000000009</v>
      </c>
      <c r="G41" s="168">
        <v>9.2465089999999996</v>
      </c>
      <c r="H41" s="168">
        <v>6.1023480000000001</v>
      </c>
      <c r="I41" s="168">
        <v>891.126169</v>
      </c>
      <c r="J41" s="168">
        <v>174.38749300000001</v>
      </c>
      <c r="K41" s="168">
        <v>80.722333999999876</v>
      </c>
      <c r="L41" s="168">
        <v>83.797552999999994</v>
      </c>
      <c r="M41" s="168">
        <v>41.513634000000003</v>
      </c>
      <c r="N41" s="168">
        <v>77.023240999999999</v>
      </c>
      <c r="O41" s="168">
        <v>0</v>
      </c>
      <c r="P41" s="169">
        <v>2374.6976540000005</v>
      </c>
      <c r="Q41" s="169">
        <v>2293.9753200000005</v>
      </c>
      <c r="R41" s="167"/>
      <c r="S41" s="84" t="s">
        <v>539</v>
      </c>
    </row>
    <row r="42" spans="1:19" ht="9" customHeight="1" x14ac:dyDescent="0.25">
      <c r="A42" s="167"/>
      <c r="B42" s="79" t="s">
        <v>343</v>
      </c>
      <c r="C42" s="168">
        <v>64.713596999999993</v>
      </c>
      <c r="D42" s="168">
        <v>477.984512</v>
      </c>
      <c r="E42" s="168">
        <v>2.3745639999999999</v>
      </c>
      <c r="F42" s="168">
        <v>5.3703419999999999</v>
      </c>
      <c r="G42" s="168">
        <v>9.4195860000000007</v>
      </c>
      <c r="H42" s="168">
        <v>9.4072709999999997</v>
      </c>
      <c r="I42" s="168">
        <v>443.294691</v>
      </c>
      <c r="J42" s="168">
        <v>170.63523799999999</v>
      </c>
      <c r="K42" s="168">
        <v>83.036111000000062</v>
      </c>
      <c r="L42" s="168">
        <v>83.524349999999998</v>
      </c>
      <c r="M42" s="168">
        <v>32.992820999999999</v>
      </c>
      <c r="N42" s="168">
        <v>105.731803</v>
      </c>
      <c r="O42" s="168">
        <v>0</v>
      </c>
      <c r="P42" s="169">
        <v>2220.021154</v>
      </c>
      <c r="Q42" s="169">
        <v>2136.9850430000001</v>
      </c>
      <c r="R42" s="167"/>
      <c r="S42" s="84" t="s">
        <v>540</v>
      </c>
    </row>
    <row r="43" spans="1:19" ht="9" customHeight="1" x14ac:dyDescent="0.25">
      <c r="A43" s="167"/>
      <c r="B43" s="79" t="s">
        <v>344</v>
      </c>
      <c r="C43" s="168">
        <v>575.72888699999999</v>
      </c>
      <c r="D43" s="168">
        <v>511.709047</v>
      </c>
      <c r="E43" s="168">
        <v>2.2239789999999999</v>
      </c>
      <c r="F43" s="168">
        <v>9.7028339999999993</v>
      </c>
      <c r="G43" s="168">
        <v>8.0086659999999998</v>
      </c>
      <c r="H43" s="168">
        <v>4.9844229999999996</v>
      </c>
      <c r="I43" s="168">
        <v>508.70832899999999</v>
      </c>
      <c r="J43" s="168">
        <v>164.29045199999999</v>
      </c>
      <c r="K43" s="168">
        <v>111.35338099999986</v>
      </c>
      <c r="L43" s="168">
        <v>71.456771000000003</v>
      </c>
      <c r="M43" s="168">
        <v>40.537548999999999</v>
      </c>
      <c r="N43" s="168">
        <v>85.283323999999993</v>
      </c>
      <c r="O43" s="168">
        <v>0</v>
      </c>
      <c r="P43" s="169">
        <v>2474.5364630000013</v>
      </c>
      <c r="Q43" s="169">
        <v>2363.1830820000014</v>
      </c>
      <c r="R43" s="167"/>
      <c r="S43" s="84" t="s">
        <v>541</v>
      </c>
    </row>
    <row r="44" spans="1:19" ht="9" customHeight="1" x14ac:dyDescent="0.25">
      <c r="A44" s="167"/>
      <c r="B44" s="79" t="s">
        <v>345</v>
      </c>
      <c r="C44" s="168">
        <v>409.68244399999998</v>
      </c>
      <c r="D44" s="168">
        <v>291.44289099999997</v>
      </c>
      <c r="E44" s="168">
        <v>1.7788040000000001</v>
      </c>
      <c r="F44" s="168">
        <v>6.9679909999999996</v>
      </c>
      <c r="G44" s="168">
        <v>5.872071</v>
      </c>
      <c r="H44" s="168">
        <v>2.7966530000000001</v>
      </c>
      <c r="I44" s="168">
        <v>453.19864899999999</v>
      </c>
      <c r="J44" s="168">
        <v>133.073915</v>
      </c>
      <c r="K44" s="168">
        <v>94.726281999999728</v>
      </c>
      <c r="L44" s="168">
        <v>67.003298000000001</v>
      </c>
      <c r="M44" s="168">
        <v>20.834001000000001</v>
      </c>
      <c r="N44" s="168">
        <v>56.386496999999999</v>
      </c>
      <c r="O44" s="168">
        <v>0</v>
      </c>
      <c r="P44" s="169">
        <v>1985.0580839999993</v>
      </c>
      <c r="Q44" s="169">
        <v>1890.3318019999995</v>
      </c>
      <c r="R44" s="167"/>
      <c r="S44" s="84" t="s">
        <v>542</v>
      </c>
    </row>
    <row r="45" spans="1:19" ht="12" x14ac:dyDescent="0.25">
      <c r="A45" s="167"/>
      <c r="B45" s="79" t="s">
        <v>346</v>
      </c>
      <c r="C45" s="168">
        <v>226.35309799999999</v>
      </c>
      <c r="D45" s="168">
        <v>459.62832500000002</v>
      </c>
      <c r="E45" s="168">
        <v>2.1716530000000001</v>
      </c>
      <c r="F45" s="168">
        <v>25.628046000000001</v>
      </c>
      <c r="G45" s="168">
        <v>11.071166</v>
      </c>
      <c r="H45" s="168">
        <v>4.4095399999999998</v>
      </c>
      <c r="I45" s="168">
        <v>533.98731399999997</v>
      </c>
      <c r="J45" s="168">
        <v>166.23791299999999</v>
      </c>
      <c r="K45" s="168">
        <v>96.326390999999859</v>
      </c>
      <c r="L45" s="168">
        <v>80.507525999999999</v>
      </c>
      <c r="M45" s="168">
        <v>39.823461000000002</v>
      </c>
      <c r="N45" s="168">
        <v>132.47912700000001</v>
      </c>
      <c r="O45" s="168">
        <v>0</v>
      </c>
      <c r="P45" s="169">
        <v>2551.938486</v>
      </c>
      <c r="Q45" s="169">
        <v>2455.612095</v>
      </c>
      <c r="R45" s="167"/>
      <c r="S45" s="84" t="s">
        <v>543</v>
      </c>
    </row>
    <row r="46" spans="1:19" ht="12" x14ac:dyDescent="0.25">
      <c r="A46" s="167"/>
      <c r="B46" s="79" t="s">
        <v>347</v>
      </c>
      <c r="C46" s="168">
        <v>74.172060999999999</v>
      </c>
      <c r="D46" s="168">
        <v>542.25966400000004</v>
      </c>
      <c r="E46" s="168">
        <v>1.740534</v>
      </c>
      <c r="F46" s="168">
        <v>10.825225</v>
      </c>
      <c r="G46" s="168">
        <v>13.056153</v>
      </c>
      <c r="H46" s="168">
        <v>7.5353950000000003</v>
      </c>
      <c r="I46" s="168">
        <v>605.49172299999998</v>
      </c>
      <c r="J46" s="168">
        <v>185.41342900000001</v>
      </c>
      <c r="K46" s="168">
        <v>98.858055000000036</v>
      </c>
      <c r="L46" s="168">
        <v>92.179436999999993</v>
      </c>
      <c r="M46" s="168">
        <v>43.243893</v>
      </c>
      <c r="N46" s="168">
        <v>84.576643000000004</v>
      </c>
      <c r="O46" s="168">
        <v>9.7099999999999997E-4</v>
      </c>
      <c r="P46" s="169">
        <v>2143.6314639999996</v>
      </c>
      <c r="Q46" s="169">
        <v>2044.7734089999994</v>
      </c>
      <c r="R46" s="167"/>
      <c r="S46" s="84" t="s">
        <v>544</v>
      </c>
    </row>
    <row r="47" spans="1:19" ht="12" x14ac:dyDescent="0.25">
      <c r="A47" s="167"/>
      <c r="B47" s="79" t="s">
        <v>348</v>
      </c>
      <c r="C47" s="168">
        <v>58.736918000000003</v>
      </c>
      <c r="D47" s="168">
        <v>460.92665299999999</v>
      </c>
      <c r="E47" s="168">
        <v>2.480766</v>
      </c>
      <c r="F47" s="168">
        <v>9.9886549999999996</v>
      </c>
      <c r="G47" s="168">
        <v>6.5442119999999999</v>
      </c>
      <c r="H47" s="168">
        <v>5.2840160000000003</v>
      </c>
      <c r="I47" s="168">
        <v>601.93999199999996</v>
      </c>
      <c r="J47" s="168">
        <v>202.05908400000001</v>
      </c>
      <c r="K47" s="168">
        <v>96.08671800000009</v>
      </c>
      <c r="L47" s="168">
        <v>73.016853999999995</v>
      </c>
      <c r="M47" s="168">
        <v>46.715040999999999</v>
      </c>
      <c r="N47" s="168">
        <v>89.61994</v>
      </c>
      <c r="O47" s="168">
        <v>6.7000000000000002E-4</v>
      </c>
      <c r="P47" s="169">
        <v>1747.893131999999</v>
      </c>
      <c r="Q47" s="169">
        <v>1651.806413999999</v>
      </c>
      <c r="R47" s="167"/>
      <c r="S47" s="84" t="s">
        <v>545</v>
      </c>
    </row>
    <row r="48" spans="1:19" ht="12" x14ac:dyDescent="0.25">
      <c r="A48" s="167"/>
      <c r="B48" s="79" t="s">
        <v>349</v>
      </c>
      <c r="C48" s="168">
        <v>65.598648999999995</v>
      </c>
      <c r="D48" s="168">
        <v>440.77947899999998</v>
      </c>
      <c r="E48" s="168">
        <v>8.8846100000000003</v>
      </c>
      <c r="F48" s="168">
        <v>4.8279370000000004</v>
      </c>
      <c r="G48" s="168">
        <v>6.6425369999999999</v>
      </c>
      <c r="H48" s="168">
        <v>3.9479709999999999</v>
      </c>
      <c r="I48" s="168">
        <v>492.28126800000001</v>
      </c>
      <c r="J48" s="168">
        <v>152.020196</v>
      </c>
      <c r="K48" s="168">
        <v>78.236409999999836</v>
      </c>
      <c r="L48" s="168">
        <v>64.664192</v>
      </c>
      <c r="M48" s="168">
        <v>28.320962999999999</v>
      </c>
      <c r="N48" s="168">
        <v>79.149623000000005</v>
      </c>
      <c r="O48" s="168">
        <v>8.2000000000000001E-5</v>
      </c>
      <c r="P48" s="169">
        <v>1893.2609090000003</v>
      </c>
      <c r="Q48" s="169">
        <v>1815.0244990000006</v>
      </c>
      <c r="R48" s="167"/>
      <c r="S48" s="84" t="s">
        <v>546</v>
      </c>
    </row>
    <row r="49" spans="1:21" ht="12" x14ac:dyDescent="0.25">
      <c r="A49" s="167"/>
      <c r="B49" s="79"/>
      <c r="C49" s="168"/>
      <c r="D49" s="168"/>
      <c r="E49" s="168"/>
      <c r="F49" s="168"/>
      <c r="G49" s="168"/>
      <c r="H49" s="168"/>
      <c r="I49" s="168"/>
      <c r="J49" s="168"/>
      <c r="K49" s="168"/>
      <c r="L49" s="168"/>
      <c r="M49" s="168"/>
      <c r="N49" s="168"/>
      <c r="O49" s="168"/>
      <c r="P49" s="79"/>
      <c r="Q49" s="79"/>
      <c r="R49" s="167"/>
    </row>
    <row r="50" spans="1:21" ht="12" x14ac:dyDescent="0.25">
      <c r="A50" s="166">
        <v>2026</v>
      </c>
      <c r="B50" s="79" t="s">
        <v>338</v>
      </c>
      <c r="C50" s="168">
        <v>62.173166999999999</v>
      </c>
      <c r="D50" s="168">
        <v>398.05699499999997</v>
      </c>
      <c r="E50" s="168">
        <v>1.404671</v>
      </c>
      <c r="F50" s="168">
        <v>5.9794479999999997</v>
      </c>
      <c r="G50" s="168">
        <v>6.4120150000000002</v>
      </c>
      <c r="H50" s="168">
        <v>6.1614719999999998</v>
      </c>
      <c r="I50" s="168">
        <v>688.66869299999996</v>
      </c>
      <c r="J50" s="168">
        <v>147.86984699999999</v>
      </c>
      <c r="K50" s="168">
        <v>79.481415000000084</v>
      </c>
      <c r="L50" s="168">
        <v>59.017795999999997</v>
      </c>
      <c r="M50" s="168">
        <v>45.722842999999997</v>
      </c>
      <c r="N50" s="168">
        <v>64.943126000000007</v>
      </c>
      <c r="O50" s="168">
        <v>0</v>
      </c>
      <c r="P50" s="169">
        <v>1962.8794919999996</v>
      </c>
      <c r="Q50" s="169">
        <v>1883.3980769999996</v>
      </c>
      <c r="R50" s="166">
        <v>2026</v>
      </c>
      <c r="S50" s="84" t="s">
        <v>535</v>
      </c>
      <c r="U50" s="86"/>
    </row>
    <row r="51" spans="1:21" ht="12" x14ac:dyDescent="0.25">
      <c r="A51" s="167"/>
      <c r="B51" s="79" t="s">
        <v>339</v>
      </c>
      <c r="C51" s="168">
        <v>78.612001000000006</v>
      </c>
      <c r="D51" s="168">
        <v>465.35811100000001</v>
      </c>
      <c r="E51" s="168">
        <v>1.4440219999999999</v>
      </c>
      <c r="F51" s="168">
        <v>5.3041340000000003</v>
      </c>
      <c r="G51" s="168">
        <v>6.0543120000000004</v>
      </c>
      <c r="H51" s="168">
        <v>4.5386509999999998</v>
      </c>
      <c r="I51" s="168">
        <v>528.41747299999997</v>
      </c>
      <c r="J51" s="168">
        <v>147.74376699999999</v>
      </c>
      <c r="K51" s="168">
        <v>84.001600999999823</v>
      </c>
      <c r="L51" s="168">
        <v>73.994881000000007</v>
      </c>
      <c r="M51" s="168">
        <v>40.784705000000002</v>
      </c>
      <c r="N51" s="168">
        <v>71.266039000000006</v>
      </c>
      <c r="O51" s="168">
        <v>2.1619999999999999E-3</v>
      </c>
      <c r="P51" s="169">
        <v>2064.6230569999998</v>
      </c>
      <c r="Q51" s="169">
        <v>1980.6214560000001</v>
      </c>
      <c r="R51" s="167"/>
      <c r="S51" s="84" t="s">
        <v>536</v>
      </c>
    </row>
    <row r="52" spans="1:21" ht="12" x14ac:dyDescent="0.25">
      <c r="A52" s="167"/>
      <c r="B52" s="79" t="s">
        <v>340</v>
      </c>
      <c r="C52" s="168"/>
      <c r="D52" s="168"/>
      <c r="E52" s="168"/>
      <c r="F52" s="168"/>
      <c r="G52" s="168"/>
      <c r="H52" s="168"/>
      <c r="I52" s="168"/>
      <c r="J52" s="168"/>
      <c r="K52" s="168"/>
      <c r="L52" s="168"/>
      <c r="M52" s="168"/>
      <c r="N52" s="168"/>
      <c r="O52" s="168"/>
      <c r="P52" s="169"/>
      <c r="Q52" s="169"/>
      <c r="R52" s="167"/>
      <c r="S52" s="84" t="s">
        <v>537</v>
      </c>
    </row>
    <row r="53" spans="1:21" ht="12" x14ac:dyDescent="0.25">
      <c r="A53" s="167"/>
      <c r="B53" s="79" t="s">
        <v>341</v>
      </c>
      <c r="C53" s="168"/>
      <c r="D53" s="168"/>
      <c r="E53" s="168"/>
      <c r="F53" s="168"/>
      <c r="G53" s="168"/>
      <c r="H53" s="168"/>
      <c r="I53" s="168"/>
      <c r="J53" s="168"/>
      <c r="K53" s="168"/>
      <c r="L53" s="168"/>
      <c r="M53" s="168"/>
      <c r="N53" s="168"/>
      <c r="O53" s="168"/>
      <c r="P53" s="169"/>
      <c r="Q53" s="169"/>
      <c r="R53" s="167"/>
      <c r="S53" s="84" t="s">
        <v>538</v>
      </c>
    </row>
    <row r="54" spans="1:21" ht="12" x14ac:dyDescent="0.25">
      <c r="A54" s="167"/>
      <c r="B54" s="79" t="s">
        <v>342</v>
      </c>
      <c r="C54" s="168"/>
      <c r="D54" s="168"/>
      <c r="E54" s="168"/>
      <c r="F54" s="168"/>
      <c r="G54" s="168"/>
      <c r="H54" s="168"/>
      <c r="I54" s="168"/>
      <c r="J54" s="168"/>
      <c r="K54" s="168"/>
      <c r="L54" s="168"/>
      <c r="M54" s="168"/>
      <c r="N54" s="168"/>
      <c r="O54" s="168"/>
      <c r="P54" s="169"/>
      <c r="Q54" s="169"/>
      <c r="R54" s="167"/>
      <c r="S54" s="84" t="s">
        <v>539</v>
      </c>
    </row>
    <row r="55" spans="1:21" ht="12" x14ac:dyDescent="0.25">
      <c r="A55" s="167"/>
      <c r="B55" s="79" t="s">
        <v>343</v>
      </c>
      <c r="C55" s="168"/>
      <c r="D55" s="168"/>
      <c r="E55" s="168"/>
      <c r="F55" s="168"/>
      <c r="G55" s="168"/>
      <c r="H55" s="168"/>
      <c r="I55" s="168"/>
      <c r="J55" s="168"/>
      <c r="K55" s="168"/>
      <c r="L55" s="168"/>
      <c r="M55" s="168"/>
      <c r="N55" s="168"/>
      <c r="O55" s="168"/>
      <c r="P55" s="169"/>
      <c r="Q55" s="169"/>
      <c r="R55" s="167"/>
      <c r="S55" s="84" t="s">
        <v>540</v>
      </c>
    </row>
    <row r="56" spans="1:21" ht="12" x14ac:dyDescent="0.25">
      <c r="A56" s="167"/>
      <c r="B56" s="79" t="s">
        <v>344</v>
      </c>
      <c r="C56" s="168"/>
      <c r="D56" s="168"/>
      <c r="E56" s="168"/>
      <c r="F56" s="168"/>
      <c r="G56" s="168"/>
      <c r="H56" s="168"/>
      <c r="I56" s="168"/>
      <c r="J56" s="168"/>
      <c r="K56" s="168"/>
      <c r="L56" s="168"/>
      <c r="M56" s="168"/>
      <c r="N56" s="168"/>
      <c r="O56" s="168"/>
      <c r="P56" s="169"/>
      <c r="Q56" s="169"/>
      <c r="R56" s="167"/>
      <c r="S56" s="84" t="s">
        <v>541</v>
      </c>
    </row>
    <row r="57" spans="1:21" ht="12" x14ac:dyDescent="0.25">
      <c r="A57" s="167"/>
      <c r="B57" s="79" t="s">
        <v>345</v>
      </c>
      <c r="C57" s="168"/>
      <c r="D57" s="168"/>
      <c r="E57" s="168"/>
      <c r="F57" s="168"/>
      <c r="G57" s="168"/>
      <c r="H57" s="168"/>
      <c r="I57" s="168"/>
      <c r="J57" s="168"/>
      <c r="K57" s="168"/>
      <c r="L57" s="168"/>
      <c r="M57" s="168"/>
      <c r="N57" s="168"/>
      <c r="O57" s="168"/>
      <c r="P57" s="169"/>
      <c r="Q57" s="169"/>
      <c r="R57" s="167"/>
      <c r="S57" s="84" t="s">
        <v>542</v>
      </c>
    </row>
    <row r="58" spans="1:21" ht="12" x14ac:dyDescent="0.25">
      <c r="A58" s="167"/>
      <c r="B58" s="79" t="s">
        <v>346</v>
      </c>
      <c r="C58" s="168"/>
      <c r="D58" s="168"/>
      <c r="E58" s="168"/>
      <c r="F58" s="168"/>
      <c r="G58" s="168"/>
      <c r="H58" s="168"/>
      <c r="I58" s="168"/>
      <c r="J58" s="168"/>
      <c r="K58" s="168"/>
      <c r="L58" s="168"/>
      <c r="M58" s="168"/>
      <c r="N58" s="168"/>
      <c r="O58" s="168"/>
      <c r="P58" s="169"/>
      <c r="Q58" s="169"/>
      <c r="R58" s="167"/>
      <c r="S58" s="84" t="s">
        <v>543</v>
      </c>
    </row>
    <row r="59" spans="1:21" ht="12" x14ac:dyDescent="0.25">
      <c r="A59" s="167"/>
      <c r="B59" s="79" t="s">
        <v>347</v>
      </c>
      <c r="C59" s="168"/>
      <c r="D59" s="168"/>
      <c r="E59" s="168"/>
      <c r="F59" s="168"/>
      <c r="G59" s="168"/>
      <c r="H59" s="168"/>
      <c r="I59" s="168"/>
      <c r="J59" s="168"/>
      <c r="K59" s="168"/>
      <c r="L59" s="168"/>
      <c r="M59" s="168"/>
      <c r="N59" s="168"/>
      <c r="O59" s="168"/>
      <c r="P59" s="169"/>
      <c r="Q59" s="169"/>
      <c r="R59" s="167"/>
      <c r="S59" s="84" t="s">
        <v>544</v>
      </c>
    </row>
    <row r="60" spans="1:21" ht="12" x14ac:dyDescent="0.25">
      <c r="A60" s="167"/>
      <c r="B60" s="79" t="s">
        <v>348</v>
      </c>
      <c r="C60" s="168"/>
      <c r="D60" s="168"/>
      <c r="E60" s="168"/>
      <c r="F60" s="168"/>
      <c r="G60" s="168"/>
      <c r="H60" s="168"/>
      <c r="I60" s="168"/>
      <c r="J60" s="168"/>
      <c r="K60" s="168"/>
      <c r="L60" s="168"/>
      <c r="M60" s="168"/>
      <c r="N60" s="168"/>
      <c r="O60" s="168"/>
      <c r="P60" s="169"/>
      <c r="Q60" s="169"/>
      <c r="R60" s="167"/>
      <c r="S60" s="84" t="s">
        <v>545</v>
      </c>
    </row>
    <row r="61" spans="1:21" ht="12.6" thickBot="1" x14ac:dyDescent="0.3">
      <c r="A61" s="167"/>
      <c r="B61" s="79" t="s">
        <v>349</v>
      </c>
      <c r="C61" s="168"/>
      <c r="D61" s="168"/>
      <c r="E61" s="168"/>
      <c r="F61" s="168"/>
      <c r="G61" s="168"/>
      <c r="H61" s="168"/>
      <c r="I61" s="168"/>
      <c r="J61" s="168"/>
      <c r="K61" s="168"/>
      <c r="L61" s="168"/>
      <c r="M61" s="168"/>
      <c r="N61" s="168"/>
      <c r="O61" s="168"/>
      <c r="P61" s="169"/>
      <c r="Q61" s="169"/>
      <c r="R61" s="167"/>
      <c r="S61" s="84" t="s">
        <v>546</v>
      </c>
    </row>
    <row r="62" spans="1:21" ht="21" customHeight="1" thickBot="1" x14ac:dyDescent="0.25">
      <c r="A62" s="204" t="s">
        <v>162</v>
      </c>
      <c r="B62" s="204" t="s">
        <v>163</v>
      </c>
      <c r="C62" s="165" t="s">
        <v>547</v>
      </c>
      <c r="D62" s="165" t="s">
        <v>548</v>
      </c>
      <c r="E62" s="165" t="s">
        <v>549</v>
      </c>
      <c r="F62" s="165" t="s">
        <v>550</v>
      </c>
      <c r="G62" s="165" t="s">
        <v>551</v>
      </c>
      <c r="H62" s="165" t="s">
        <v>183</v>
      </c>
      <c r="I62" s="165" t="s">
        <v>552</v>
      </c>
      <c r="J62" s="165" t="s">
        <v>553</v>
      </c>
      <c r="K62" s="165" t="s">
        <v>697</v>
      </c>
      <c r="L62" s="165" t="s">
        <v>700</v>
      </c>
      <c r="M62" s="165" t="s">
        <v>554</v>
      </c>
      <c r="N62" s="165" t="s">
        <v>555</v>
      </c>
      <c r="O62" s="165" t="s">
        <v>556</v>
      </c>
      <c r="P62" s="165" t="s">
        <v>624</v>
      </c>
      <c r="Q62" s="165" t="s">
        <v>625</v>
      </c>
      <c r="R62" s="204" t="s">
        <v>532</v>
      </c>
      <c r="S62" s="206" t="s">
        <v>519</v>
      </c>
    </row>
    <row r="63" spans="1:21" ht="12" customHeight="1" thickBot="1" x14ac:dyDescent="0.3">
      <c r="A63" s="205"/>
      <c r="B63" s="205"/>
      <c r="C63" s="211"/>
      <c r="D63" s="212"/>
      <c r="E63" s="212"/>
      <c r="F63" s="212"/>
      <c r="G63" s="212"/>
      <c r="H63" s="212"/>
      <c r="I63" s="212"/>
      <c r="J63" s="212"/>
      <c r="K63" s="212"/>
      <c r="L63" s="212"/>
      <c r="M63" s="212"/>
      <c r="N63" s="212"/>
      <c r="O63" s="212"/>
      <c r="P63" s="212"/>
      <c r="Q63" s="213"/>
      <c r="R63" s="205"/>
      <c r="S63" s="207"/>
    </row>
    <row r="64" spans="1:21" ht="12" x14ac:dyDescent="0.25">
      <c r="A64" s="167"/>
      <c r="B64" s="79"/>
      <c r="C64" s="79"/>
      <c r="D64" s="79"/>
      <c r="E64" s="79"/>
      <c r="F64" s="79"/>
      <c r="G64" s="79"/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</row>
    <row r="65" spans="1:18" ht="12" x14ac:dyDescent="0.25">
      <c r="A65" s="167"/>
      <c r="B65" s="79"/>
      <c r="C65" s="79"/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</row>
    <row r="66" spans="1:18" ht="12" x14ac:dyDescent="0.25">
      <c r="A66" s="167"/>
      <c r="B66" s="79"/>
      <c r="C66" s="79"/>
      <c r="D66" s="79"/>
      <c r="E66" s="79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  <c r="Q66" s="79"/>
      <c r="R66" s="79"/>
    </row>
    <row r="67" spans="1:18" ht="24" customHeight="1" x14ac:dyDescent="0.25">
      <c r="A67" s="215" t="s">
        <v>634</v>
      </c>
      <c r="B67" s="216"/>
      <c r="C67" s="217" t="s">
        <v>635</v>
      </c>
      <c r="D67" s="217"/>
      <c r="E67" s="79"/>
      <c r="F67" s="79"/>
      <c r="G67" s="219" t="s">
        <v>698</v>
      </c>
      <c r="H67" s="219"/>
      <c r="I67" s="219"/>
      <c r="J67" s="79"/>
      <c r="K67" s="79"/>
      <c r="L67" s="79"/>
      <c r="M67" s="79"/>
      <c r="N67" s="79"/>
      <c r="O67" s="79"/>
      <c r="P67" s="79"/>
      <c r="Q67" s="79"/>
      <c r="R67" s="79"/>
    </row>
    <row r="68" spans="1:18" ht="24.6" customHeight="1" x14ac:dyDescent="0.25">
      <c r="A68" s="215" t="s">
        <v>636</v>
      </c>
      <c r="B68" s="216"/>
      <c r="C68" s="217" t="s">
        <v>637</v>
      </c>
      <c r="D68" s="217"/>
      <c r="E68" s="79"/>
      <c r="F68" s="79"/>
      <c r="G68" s="79"/>
      <c r="H68" s="79"/>
      <c r="I68" s="79"/>
      <c r="J68" s="79"/>
      <c r="K68" s="79"/>
      <c r="L68" s="79"/>
      <c r="M68" s="79"/>
      <c r="N68" s="79"/>
      <c r="O68" s="79"/>
      <c r="P68" s="79"/>
      <c r="Q68" s="79"/>
      <c r="R68" s="79"/>
    </row>
  </sheetData>
  <mergeCells count="28">
    <mergeCell ref="A67:B67"/>
    <mergeCell ref="C67:D67"/>
    <mergeCell ref="A68:B68"/>
    <mergeCell ref="C68:D68"/>
    <mergeCell ref="A3:S3"/>
    <mergeCell ref="R62:R63"/>
    <mergeCell ref="S62:S63"/>
    <mergeCell ref="A62:A63"/>
    <mergeCell ref="B62:B63"/>
    <mergeCell ref="C63:Q63"/>
    <mergeCell ref="S31:S32"/>
    <mergeCell ref="G67:I67"/>
    <mergeCell ref="A2:S2"/>
    <mergeCell ref="R35:R36"/>
    <mergeCell ref="S35:S36"/>
    <mergeCell ref="C4:Q4"/>
    <mergeCell ref="C32:Q32"/>
    <mergeCell ref="C35:Q35"/>
    <mergeCell ref="A35:A36"/>
    <mergeCell ref="B35:B36"/>
    <mergeCell ref="A4:A5"/>
    <mergeCell ref="B4:B5"/>
    <mergeCell ref="A34:Q34"/>
    <mergeCell ref="A31:A32"/>
    <mergeCell ref="B31:B32"/>
    <mergeCell ref="R4:R5"/>
    <mergeCell ref="S4:S5"/>
    <mergeCell ref="R31:R32"/>
  </mergeCells>
  <phoneticPr fontId="0" type="noConversion"/>
  <pageMargins left="0.75" right="0.75" top="1" bottom="1" header="0.5" footer="0.5"/>
  <pageSetup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Indice</vt:lpstr>
      <vt:lpstr>Contents</vt:lpstr>
      <vt:lpstr>Q001</vt:lpstr>
      <vt:lpstr>Q002</vt:lpstr>
      <vt:lpstr>Q003</vt:lpstr>
      <vt:lpstr>Q004</vt:lpstr>
      <vt:lpstr>Q005</vt:lpstr>
      <vt:lpstr>Q006</vt:lpstr>
      <vt:lpstr>Q007</vt:lpstr>
      <vt:lpstr>Q008</vt:lpstr>
      <vt:lpstr>Q009</vt:lpstr>
      <vt:lpstr>Q010</vt:lpstr>
      <vt:lpstr>Q011</vt:lpstr>
      <vt:lpstr>Q012</vt:lpstr>
      <vt:lpstr>Q013</vt:lpstr>
      <vt:lpstr>Q014</vt:lpstr>
      <vt:lpstr>Q015</vt:lpstr>
      <vt:lpstr>Q016</vt:lpstr>
      <vt:lpstr>Nomenclatura Combinada</vt:lpstr>
      <vt:lpstr>Combined Nomenclature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Baião</dc:creator>
  <cp:lastModifiedBy>João Baião</cp:lastModifiedBy>
  <dcterms:created xsi:type="dcterms:W3CDTF">2007-07-18T08:17:35Z</dcterms:created>
  <dcterms:modified xsi:type="dcterms:W3CDTF">2026-04-07T08:43:22Z</dcterms:modified>
</cp:coreProperties>
</file>