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E\Atividade Transportes\2026\Mensal\1_Janeiro\"/>
    </mc:Choice>
  </mc:AlternateContent>
  <xr:revisionPtr revIDLastSave="0" documentId="13_ncr:1_{592CCC91-30B1-45BA-9C28-CEDBC2D9F13B}" xr6:coauthVersionLast="47" xr6:coauthVersionMax="47" xr10:uidLastSave="{00000000-0000-0000-0000-000000000000}"/>
  <bookViews>
    <workbookView xWindow="-120" yWindow="-120" windowWidth="29040" windowHeight="17640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6" i="6" l="1"/>
  <c r="M106" i="6"/>
  <c r="N106" i="6"/>
  <c r="O106" i="6"/>
  <c r="Q106" i="6"/>
  <c r="R106" i="6"/>
  <c r="R109" i="6"/>
  <c r="Q109" i="6"/>
  <c r="O109" i="6"/>
  <c r="N109" i="6"/>
  <c r="M109" i="6"/>
  <c r="L109" i="6"/>
  <c r="H109" i="6"/>
  <c r="C109" i="6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K108" i="4"/>
  <c r="J108" i="4"/>
  <c r="I108" i="4"/>
  <c r="H106" i="6"/>
  <c r="Q105" i="6"/>
  <c r="Q104" i="6"/>
  <c r="Q102" i="6"/>
  <c r="Q101" i="6"/>
  <c r="C106" i="6"/>
  <c r="AG108" i="5"/>
  <c r="AH108" i="5"/>
  <c r="AI108" i="5"/>
  <c r="AJ108" i="5"/>
  <c r="AK108" i="5"/>
  <c r="AL108" i="5"/>
  <c r="AA108" i="5"/>
  <c r="AB108" i="5"/>
  <c r="AC108" i="5"/>
  <c r="AD108" i="5"/>
  <c r="AE108" i="5"/>
  <c r="AF108" i="5"/>
  <c r="I105" i="4"/>
  <c r="J105" i="4"/>
  <c r="K105" i="4"/>
  <c r="L105" i="6"/>
  <c r="M105" i="6"/>
  <c r="N105" i="6"/>
  <c r="O105" i="6"/>
  <c r="R105" i="6"/>
  <c r="C105" i="6"/>
  <c r="H105" i="6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I104" i="4"/>
  <c r="J104" i="4"/>
  <c r="K104" i="4"/>
  <c r="AG106" i="5"/>
  <c r="AH106" i="5"/>
  <c r="AI106" i="5"/>
  <c r="AJ106" i="5"/>
  <c r="AK106" i="5"/>
  <c r="AL106" i="5"/>
  <c r="AA106" i="5"/>
  <c r="AB106" i="5"/>
  <c r="AC106" i="5"/>
  <c r="AD106" i="5"/>
  <c r="AE106" i="5"/>
  <c r="AF106" i="5"/>
  <c r="L104" i="6"/>
  <c r="M104" i="6"/>
  <c r="N104" i="6"/>
  <c r="O104" i="6"/>
  <c r="R104" i="6"/>
  <c r="H104" i="6"/>
  <c r="C104" i="6"/>
  <c r="I103" i="4"/>
  <c r="J103" i="4"/>
  <c r="K103" i="4"/>
  <c r="Q103" i="6"/>
  <c r="R103" i="6"/>
  <c r="L103" i="6"/>
  <c r="M103" i="6"/>
  <c r="N103" i="6"/>
  <c r="O103" i="6"/>
  <c r="H103" i="6"/>
  <c r="C103" i="6"/>
  <c r="AG105" i="5"/>
  <c r="AH105" i="5"/>
  <c r="AI105" i="5"/>
  <c r="AJ105" i="5"/>
  <c r="AK105" i="5"/>
  <c r="AL105" i="5"/>
  <c r="AA105" i="5"/>
  <c r="AB105" i="5"/>
  <c r="AC105" i="5"/>
  <c r="AD105" i="5"/>
  <c r="AE105" i="5"/>
  <c r="AF105" i="5"/>
  <c r="I102" i="4"/>
  <c r="J102" i="4"/>
  <c r="K102" i="4"/>
  <c r="L102" i="6"/>
  <c r="M102" i="6"/>
  <c r="N102" i="6"/>
  <c r="O102" i="6"/>
  <c r="R102" i="6"/>
  <c r="H102" i="6"/>
  <c r="C102" i="6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R101" i="6"/>
  <c r="C101" i="6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L100" i="6"/>
  <c r="M100" i="6"/>
  <c r="N100" i="6"/>
  <c r="O100" i="6"/>
  <c r="H100" i="6"/>
  <c r="C100" i="6"/>
  <c r="H101" i="6" l="1"/>
  <c r="AA102" i="5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C99" i="6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C98" i="6"/>
  <c r="R97" i="6"/>
  <c r="Q97" i="6"/>
  <c r="O97" i="6"/>
  <c r="N97" i="6"/>
  <c r="M97" i="6"/>
  <c r="L97" i="6"/>
  <c r="H97" i="6"/>
  <c r="C97" i="6"/>
  <c r="R96" i="6"/>
  <c r="Q96" i="6"/>
  <c r="O96" i="6"/>
  <c r="N96" i="6"/>
  <c r="M96" i="6"/>
  <c r="L96" i="6"/>
  <c r="H96" i="6"/>
  <c r="C96" i="6"/>
  <c r="R95" i="6"/>
  <c r="Q95" i="6"/>
  <c r="O95" i="6"/>
  <c r="N95" i="6"/>
  <c r="M95" i="6"/>
  <c r="L95" i="6"/>
  <c r="H95" i="6"/>
  <c r="C95" i="6"/>
  <c r="K109" i="6" s="1"/>
  <c r="R92" i="6"/>
  <c r="Q92" i="6"/>
  <c r="O92" i="6"/>
  <c r="N92" i="6"/>
  <c r="M92" i="6"/>
  <c r="L92" i="6"/>
  <c r="H92" i="6"/>
  <c r="P106" i="6" s="1"/>
  <c r="C92" i="6"/>
  <c r="K106" i="6" s="1"/>
  <c r="R91" i="6"/>
  <c r="Q91" i="6"/>
  <c r="O91" i="6"/>
  <c r="N91" i="6"/>
  <c r="M91" i="6"/>
  <c r="L91" i="6"/>
  <c r="H91" i="6"/>
  <c r="C91" i="6"/>
  <c r="R90" i="6"/>
  <c r="Q90" i="6"/>
  <c r="O90" i="6"/>
  <c r="N90" i="6"/>
  <c r="M90" i="6"/>
  <c r="L90" i="6"/>
  <c r="H90" i="6"/>
  <c r="C90" i="6"/>
  <c r="K104" i="6" s="1"/>
  <c r="R89" i="6"/>
  <c r="Q89" i="6"/>
  <c r="O89" i="6"/>
  <c r="N89" i="6"/>
  <c r="M89" i="6"/>
  <c r="L89" i="6"/>
  <c r="H89" i="6"/>
  <c r="C89" i="6"/>
  <c r="K103" i="6" s="1"/>
  <c r="R88" i="6"/>
  <c r="Q88" i="6"/>
  <c r="O88" i="6"/>
  <c r="N88" i="6"/>
  <c r="M88" i="6"/>
  <c r="L88" i="6"/>
  <c r="H88" i="6"/>
  <c r="C88" i="6"/>
  <c r="R87" i="6"/>
  <c r="Q87" i="6"/>
  <c r="O87" i="6"/>
  <c r="N87" i="6"/>
  <c r="M87" i="6"/>
  <c r="L87" i="6"/>
  <c r="H87" i="6"/>
  <c r="C87" i="6"/>
  <c r="K101" i="6" s="1"/>
  <c r="R86" i="6"/>
  <c r="Q86" i="6"/>
  <c r="O86" i="6"/>
  <c r="N86" i="6"/>
  <c r="M86" i="6"/>
  <c r="L86" i="6"/>
  <c r="H86" i="6"/>
  <c r="C86" i="6"/>
  <c r="K100" i="6" s="1"/>
  <c r="R85" i="6"/>
  <c r="Q85" i="6"/>
  <c r="O85" i="6"/>
  <c r="N85" i="6"/>
  <c r="M85" i="6"/>
  <c r="L85" i="6"/>
  <c r="H85" i="6"/>
  <c r="C85" i="6"/>
  <c r="R84" i="6"/>
  <c r="Q84" i="6"/>
  <c r="O84" i="6"/>
  <c r="N84" i="6"/>
  <c r="M84" i="6"/>
  <c r="L84" i="6"/>
  <c r="H84" i="6"/>
  <c r="C84" i="6"/>
  <c r="R83" i="6"/>
  <c r="Q83" i="6"/>
  <c r="O83" i="6"/>
  <c r="N83" i="6"/>
  <c r="M83" i="6"/>
  <c r="L83" i="6"/>
  <c r="H83" i="6"/>
  <c r="C83" i="6"/>
  <c r="R82" i="6"/>
  <c r="Q82" i="6"/>
  <c r="O82" i="6"/>
  <c r="N82" i="6"/>
  <c r="M82" i="6"/>
  <c r="L82" i="6"/>
  <c r="H82" i="6"/>
  <c r="C82" i="6"/>
  <c r="R81" i="6"/>
  <c r="Q81" i="6"/>
  <c r="O81" i="6"/>
  <c r="N81" i="6"/>
  <c r="M81" i="6"/>
  <c r="L81" i="6"/>
  <c r="H81" i="6"/>
  <c r="C81" i="6"/>
  <c r="R78" i="6"/>
  <c r="Q78" i="6"/>
  <c r="O78" i="6"/>
  <c r="N78" i="6"/>
  <c r="M78" i="6"/>
  <c r="L78" i="6"/>
  <c r="H78" i="6"/>
  <c r="C78" i="6"/>
  <c r="K92" i="6" s="1"/>
  <c r="R77" i="6"/>
  <c r="Q77" i="6"/>
  <c r="O77" i="6"/>
  <c r="N77" i="6"/>
  <c r="M77" i="6"/>
  <c r="L77" i="6"/>
  <c r="H77" i="6"/>
  <c r="C77" i="6"/>
  <c r="R76" i="6"/>
  <c r="Q76" i="6"/>
  <c r="O76" i="6"/>
  <c r="N76" i="6"/>
  <c r="M76" i="6"/>
  <c r="L76" i="6"/>
  <c r="H76" i="6"/>
  <c r="C76" i="6"/>
  <c r="K90" i="6" s="1"/>
  <c r="R75" i="6"/>
  <c r="Q75" i="6"/>
  <c r="O75" i="6"/>
  <c r="N75" i="6"/>
  <c r="M75" i="6"/>
  <c r="L75" i="6"/>
  <c r="H75" i="6"/>
  <c r="C75" i="6"/>
  <c r="R74" i="6"/>
  <c r="Q74" i="6"/>
  <c r="O74" i="6"/>
  <c r="N74" i="6"/>
  <c r="M74" i="6"/>
  <c r="L74" i="6"/>
  <c r="H74" i="6"/>
  <c r="C74" i="6"/>
  <c r="R73" i="6"/>
  <c r="Q73" i="6"/>
  <c r="O73" i="6"/>
  <c r="N73" i="6"/>
  <c r="M73" i="6"/>
  <c r="L73" i="6"/>
  <c r="H73" i="6"/>
  <c r="C73" i="6"/>
  <c r="K87" i="6" s="1"/>
  <c r="R72" i="6"/>
  <c r="Q72" i="6"/>
  <c r="O72" i="6"/>
  <c r="N72" i="6"/>
  <c r="M72" i="6"/>
  <c r="L72" i="6"/>
  <c r="H72" i="6"/>
  <c r="C72" i="6"/>
  <c r="R71" i="6"/>
  <c r="Q71" i="6"/>
  <c r="O71" i="6"/>
  <c r="N71" i="6"/>
  <c r="M71" i="6"/>
  <c r="L71" i="6"/>
  <c r="H71" i="6"/>
  <c r="C71" i="6"/>
  <c r="R70" i="6"/>
  <c r="Q70" i="6"/>
  <c r="O70" i="6"/>
  <c r="N70" i="6"/>
  <c r="M70" i="6"/>
  <c r="L70" i="6"/>
  <c r="H70" i="6"/>
  <c r="C70" i="6"/>
  <c r="K84" i="6" s="1"/>
  <c r="R69" i="6"/>
  <c r="Q69" i="6"/>
  <c r="O69" i="6"/>
  <c r="N69" i="6"/>
  <c r="M69" i="6"/>
  <c r="L69" i="6"/>
  <c r="H69" i="6"/>
  <c r="C69" i="6"/>
  <c r="R68" i="6"/>
  <c r="Q68" i="6"/>
  <c r="O68" i="6"/>
  <c r="N68" i="6"/>
  <c r="M68" i="6"/>
  <c r="L68" i="6"/>
  <c r="H68" i="6"/>
  <c r="C68" i="6"/>
  <c r="R67" i="6"/>
  <c r="Q67" i="6"/>
  <c r="O67" i="6"/>
  <c r="N67" i="6"/>
  <c r="M67" i="6"/>
  <c r="L67" i="6"/>
  <c r="H67" i="6"/>
  <c r="C67" i="6"/>
  <c r="R64" i="6"/>
  <c r="Q64" i="6"/>
  <c r="O64" i="6"/>
  <c r="N64" i="6"/>
  <c r="M64" i="6"/>
  <c r="L64" i="6"/>
  <c r="H64" i="6"/>
  <c r="C64" i="6"/>
  <c r="K78" i="6" s="1"/>
  <c r="R63" i="6"/>
  <c r="Q63" i="6"/>
  <c r="O63" i="6"/>
  <c r="N63" i="6"/>
  <c r="M63" i="6"/>
  <c r="L63" i="6"/>
  <c r="H63" i="6"/>
  <c r="C63" i="6"/>
  <c r="R62" i="6"/>
  <c r="Q62" i="6"/>
  <c r="O62" i="6"/>
  <c r="N62" i="6"/>
  <c r="M62" i="6"/>
  <c r="L62" i="6"/>
  <c r="H62" i="6"/>
  <c r="C62" i="6"/>
  <c r="R61" i="6"/>
  <c r="Q61" i="6"/>
  <c r="O61" i="6"/>
  <c r="N61" i="6"/>
  <c r="M61" i="6"/>
  <c r="L61" i="6"/>
  <c r="H61" i="6"/>
  <c r="C61" i="6"/>
  <c r="K75" i="6" s="1"/>
  <c r="R60" i="6"/>
  <c r="Q60" i="6"/>
  <c r="O60" i="6"/>
  <c r="N60" i="6"/>
  <c r="M60" i="6"/>
  <c r="L60" i="6"/>
  <c r="H60" i="6"/>
  <c r="C60" i="6"/>
  <c r="R59" i="6"/>
  <c r="Q59" i="6"/>
  <c r="O59" i="6"/>
  <c r="N59" i="6"/>
  <c r="M59" i="6"/>
  <c r="L59" i="6"/>
  <c r="H59" i="6"/>
  <c r="C59" i="6"/>
  <c r="R58" i="6"/>
  <c r="Q58" i="6"/>
  <c r="O58" i="6"/>
  <c r="N58" i="6"/>
  <c r="M58" i="6"/>
  <c r="L58" i="6"/>
  <c r="H58" i="6"/>
  <c r="C58" i="6"/>
  <c r="K72" i="6" s="1"/>
  <c r="R57" i="6"/>
  <c r="Q57" i="6"/>
  <c r="O57" i="6"/>
  <c r="N57" i="6"/>
  <c r="M57" i="6"/>
  <c r="L57" i="6"/>
  <c r="H57" i="6"/>
  <c r="C57" i="6"/>
  <c r="R56" i="6"/>
  <c r="Q56" i="6"/>
  <c r="O56" i="6"/>
  <c r="N56" i="6"/>
  <c r="M56" i="6"/>
  <c r="L56" i="6"/>
  <c r="H56" i="6"/>
  <c r="C56" i="6"/>
  <c r="K70" i="6" s="1"/>
  <c r="R55" i="6"/>
  <c r="Q55" i="6"/>
  <c r="O55" i="6"/>
  <c r="N55" i="6"/>
  <c r="M55" i="6"/>
  <c r="L55" i="6"/>
  <c r="H55" i="6"/>
  <c r="C55" i="6"/>
  <c r="R54" i="6"/>
  <c r="Q54" i="6"/>
  <c r="O54" i="6"/>
  <c r="N54" i="6"/>
  <c r="M54" i="6"/>
  <c r="L54" i="6"/>
  <c r="H54" i="6"/>
  <c r="C54" i="6"/>
  <c r="R53" i="6"/>
  <c r="Q53" i="6"/>
  <c r="O53" i="6"/>
  <c r="N53" i="6"/>
  <c r="M53" i="6"/>
  <c r="L53" i="6"/>
  <c r="H53" i="6"/>
  <c r="C53" i="6"/>
  <c r="K67" i="6" s="1"/>
  <c r="R50" i="6"/>
  <c r="Q50" i="6"/>
  <c r="O50" i="6"/>
  <c r="N50" i="6"/>
  <c r="M50" i="6"/>
  <c r="L50" i="6"/>
  <c r="H50" i="6"/>
  <c r="C50" i="6"/>
  <c r="R49" i="6"/>
  <c r="Q49" i="6"/>
  <c r="O49" i="6"/>
  <c r="N49" i="6"/>
  <c r="M49" i="6"/>
  <c r="L49" i="6"/>
  <c r="H49" i="6"/>
  <c r="C49" i="6"/>
  <c r="R48" i="6"/>
  <c r="Q48" i="6"/>
  <c r="O48" i="6"/>
  <c r="N48" i="6"/>
  <c r="M48" i="6"/>
  <c r="L48" i="6"/>
  <c r="H48" i="6"/>
  <c r="C48" i="6"/>
  <c r="R47" i="6"/>
  <c r="Q47" i="6"/>
  <c r="O47" i="6"/>
  <c r="N47" i="6"/>
  <c r="M47" i="6"/>
  <c r="L47" i="6"/>
  <c r="H47" i="6"/>
  <c r="C47" i="6"/>
  <c r="R46" i="6"/>
  <c r="Q46" i="6"/>
  <c r="O46" i="6"/>
  <c r="N46" i="6"/>
  <c r="M46" i="6"/>
  <c r="L46" i="6"/>
  <c r="H46" i="6"/>
  <c r="C46" i="6"/>
  <c r="R45" i="6"/>
  <c r="Q45" i="6"/>
  <c r="O45" i="6"/>
  <c r="N45" i="6"/>
  <c r="M45" i="6"/>
  <c r="L45" i="6"/>
  <c r="H45" i="6"/>
  <c r="C45" i="6"/>
  <c r="R44" i="6"/>
  <c r="Q44" i="6"/>
  <c r="O44" i="6"/>
  <c r="N44" i="6"/>
  <c r="M44" i="6"/>
  <c r="L44" i="6"/>
  <c r="H44" i="6"/>
  <c r="C44" i="6"/>
  <c r="K58" i="6" s="1"/>
  <c r="R43" i="6"/>
  <c r="Q43" i="6"/>
  <c r="O43" i="6"/>
  <c r="N43" i="6"/>
  <c r="M43" i="6"/>
  <c r="L43" i="6"/>
  <c r="H43" i="6"/>
  <c r="C43" i="6"/>
  <c r="R42" i="6"/>
  <c r="Q42" i="6"/>
  <c r="O42" i="6"/>
  <c r="N42" i="6"/>
  <c r="M42" i="6"/>
  <c r="L42" i="6"/>
  <c r="H42" i="6"/>
  <c r="C42" i="6"/>
  <c r="R41" i="6"/>
  <c r="Q41" i="6"/>
  <c r="O41" i="6"/>
  <c r="N41" i="6"/>
  <c r="M41" i="6"/>
  <c r="L41" i="6"/>
  <c r="H41" i="6"/>
  <c r="C41" i="6"/>
  <c r="K55" i="6" s="1"/>
  <c r="R40" i="6"/>
  <c r="Q40" i="6"/>
  <c r="O40" i="6"/>
  <c r="N40" i="6"/>
  <c r="M40" i="6"/>
  <c r="L40" i="6"/>
  <c r="H40" i="6"/>
  <c r="C40" i="6"/>
  <c r="R39" i="6"/>
  <c r="Q39" i="6"/>
  <c r="O39" i="6"/>
  <c r="N39" i="6"/>
  <c r="M39" i="6"/>
  <c r="L39" i="6"/>
  <c r="H39" i="6"/>
  <c r="C39" i="6"/>
  <c r="R36" i="6"/>
  <c r="Q36" i="6"/>
  <c r="O36" i="6"/>
  <c r="N36" i="6"/>
  <c r="M36" i="6"/>
  <c r="L36" i="6"/>
  <c r="H36" i="6"/>
  <c r="C36" i="6"/>
  <c r="K50" i="6" s="1"/>
  <c r="R35" i="6"/>
  <c r="Q35" i="6"/>
  <c r="O35" i="6"/>
  <c r="N35" i="6"/>
  <c r="M35" i="6"/>
  <c r="L35" i="6"/>
  <c r="H35" i="6"/>
  <c r="C35" i="6"/>
  <c r="R34" i="6"/>
  <c r="Q34" i="6"/>
  <c r="O34" i="6"/>
  <c r="N34" i="6"/>
  <c r="M34" i="6"/>
  <c r="L34" i="6"/>
  <c r="H34" i="6"/>
  <c r="C34" i="6"/>
  <c r="R33" i="6"/>
  <c r="Q33" i="6"/>
  <c r="O33" i="6"/>
  <c r="N33" i="6"/>
  <c r="M33" i="6"/>
  <c r="L33" i="6"/>
  <c r="H33" i="6"/>
  <c r="C33" i="6"/>
  <c r="R32" i="6"/>
  <c r="Q32" i="6"/>
  <c r="O32" i="6"/>
  <c r="N32" i="6"/>
  <c r="M32" i="6"/>
  <c r="L32" i="6"/>
  <c r="H32" i="6"/>
  <c r="C32" i="6"/>
  <c r="R31" i="6"/>
  <c r="Q31" i="6"/>
  <c r="O31" i="6"/>
  <c r="N31" i="6"/>
  <c r="M31" i="6"/>
  <c r="L31" i="6"/>
  <c r="H31" i="6"/>
  <c r="C31" i="6"/>
  <c r="R30" i="6"/>
  <c r="Q30" i="6"/>
  <c r="O30" i="6"/>
  <c r="N30" i="6"/>
  <c r="M30" i="6"/>
  <c r="L30" i="6"/>
  <c r="H30" i="6"/>
  <c r="C30" i="6"/>
  <c r="R29" i="6"/>
  <c r="Q29" i="6"/>
  <c r="O29" i="6"/>
  <c r="N29" i="6"/>
  <c r="M29" i="6"/>
  <c r="L29" i="6"/>
  <c r="H29" i="6"/>
  <c r="C29" i="6"/>
  <c r="R28" i="6"/>
  <c r="Q28" i="6"/>
  <c r="O28" i="6"/>
  <c r="N28" i="6"/>
  <c r="M28" i="6"/>
  <c r="L28" i="6"/>
  <c r="H28" i="6"/>
  <c r="C28" i="6"/>
  <c r="R27" i="6"/>
  <c r="Q27" i="6"/>
  <c r="O27" i="6"/>
  <c r="N27" i="6"/>
  <c r="M27" i="6"/>
  <c r="L27" i="6"/>
  <c r="H27" i="6"/>
  <c r="C27" i="6"/>
  <c r="R26" i="6"/>
  <c r="Q26" i="6"/>
  <c r="O26" i="6"/>
  <c r="N26" i="6"/>
  <c r="M26" i="6"/>
  <c r="L26" i="6"/>
  <c r="H26" i="6"/>
  <c r="C26" i="6"/>
  <c r="R25" i="6"/>
  <c r="Q25" i="6"/>
  <c r="O25" i="6"/>
  <c r="N25" i="6"/>
  <c r="M25" i="6"/>
  <c r="L25" i="6"/>
  <c r="H25" i="6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P64" i="6" l="1"/>
  <c r="P78" i="6"/>
  <c r="P45" i="6"/>
  <c r="P48" i="6"/>
  <c r="P53" i="6"/>
  <c r="P56" i="6"/>
  <c r="P70" i="6"/>
  <c r="P73" i="6"/>
  <c r="P76" i="6"/>
  <c r="P90" i="6"/>
  <c r="P104" i="6"/>
  <c r="P95" i="6"/>
  <c r="P109" i="6"/>
  <c r="P98" i="6"/>
  <c r="K83" i="6"/>
  <c r="P58" i="6"/>
  <c r="P61" i="6"/>
  <c r="K43" i="6"/>
  <c r="K46" i="6"/>
  <c r="K49" i="6"/>
  <c r="K54" i="6"/>
  <c r="K68" i="6"/>
  <c r="K71" i="6"/>
  <c r="K74" i="6"/>
  <c r="K91" i="6"/>
  <c r="K105" i="6"/>
  <c r="K96" i="6"/>
  <c r="K69" i="6"/>
  <c r="P83" i="6"/>
  <c r="P43" i="6"/>
  <c r="P46" i="6"/>
  <c r="P63" i="6"/>
  <c r="P68" i="6"/>
  <c r="P71" i="6"/>
  <c r="P85" i="6"/>
  <c r="P91" i="6"/>
  <c r="P105" i="6"/>
  <c r="K47" i="6"/>
  <c r="P27" i="6"/>
  <c r="P88" i="6"/>
  <c r="P102" i="6"/>
  <c r="K28" i="6"/>
  <c r="K31" i="6"/>
  <c r="K34" i="6"/>
  <c r="K39" i="6"/>
  <c r="K41" i="6"/>
  <c r="P44" i="6"/>
  <c r="P49" i="6"/>
  <c r="K73" i="6"/>
  <c r="K61" i="6"/>
  <c r="K95" i="6"/>
  <c r="P86" i="6"/>
  <c r="P100" i="6"/>
  <c r="P30" i="6"/>
  <c r="P36" i="6"/>
  <c r="P25" i="6"/>
  <c r="P28" i="6"/>
  <c r="P31" i="6"/>
  <c r="P34" i="6"/>
  <c r="P39" i="6"/>
  <c r="K42" i="6"/>
  <c r="K44" i="6"/>
  <c r="P47" i="6"/>
  <c r="P54" i="6"/>
  <c r="K57" i="6"/>
  <c r="P59" i="6"/>
  <c r="K76" i="6"/>
  <c r="K64" i="6"/>
  <c r="P69" i="6"/>
  <c r="P74" i="6"/>
  <c r="K77" i="6"/>
  <c r="P81" i="6"/>
  <c r="K98" i="6"/>
  <c r="K86" i="6"/>
  <c r="P89" i="6"/>
  <c r="P103" i="6"/>
  <c r="P96" i="6"/>
  <c r="P33" i="6"/>
  <c r="K26" i="6"/>
  <c r="K29" i="6"/>
  <c r="K32" i="6"/>
  <c r="K35" i="6"/>
  <c r="K40" i="6"/>
  <c r="P42" i="6"/>
  <c r="K45" i="6"/>
  <c r="P50" i="6"/>
  <c r="P57" i="6"/>
  <c r="K60" i="6"/>
  <c r="P62" i="6"/>
  <c r="K81" i="6"/>
  <c r="P72" i="6"/>
  <c r="P77" i="6"/>
  <c r="K82" i="6"/>
  <c r="P84" i="6"/>
  <c r="K89" i="6"/>
  <c r="P92" i="6"/>
  <c r="K97" i="6"/>
  <c r="P26" i="6"/>
  <c r="P29" i="6"/>
  <c r="P32" i="6"/>
  <c r="P35" i="6"/>
  <c r="P40" i="6"/>
  <c r="K48" i="6"/>
  <c r="P55" i="6"/>
  <c r="P60" i="6"/>
  <c r="K63" i="6"/>
  <c r="P67" i="6"/>
  <c r="P75" i="6"/>
  <c r="P82" i="6"/>
  <c r="K85" i="6"/>
  <c r="P87" i="6"/>
  <c r="P101" i="6"/>
  <c r="P97" i="6"/>
  <c r="K99" i="6"/>
  <c r="P41" i="6"/>
  <c r="K88" i="6"/>
  <c r="K102" i="6"/>
  <c r="P99" i="6"/>
  <c r="K53" i="6"/>
  <c r="K56" i="6"/>
  <c r="K59" i="6"/>
  <c r="K62" i="6"/>
</calcChain>
</file>

<file path=xl/sharedStrings.xml><?xml version="1.0" encoding="utf-8"?>
<sst xmlns="http://schemas.openxmlformats.org/spreadsheetml/2006/main" count="1031" uniqueCount="104">
  <si>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</si>
  <si>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</si>
  <si>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</si>
  <si>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</si>
  <si>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</si>
  <si>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</si>
  <si>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</si>
  <si>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</si>
  <si>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</si>
  <si>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</si>
  <si>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</si>
  <si>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</si>
  <si>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</si>
  <si>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</si>
  <si>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</si>
  <si>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</si>
  <si>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</si>
  <si>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</si>
  <si>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</si>
  <si>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</si>
  <si>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</si>
  <si>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</si>
  <si>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</si>
  <si>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</si>
  <si>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</si>
  <si>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</si>
  <si>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</si>
  <si>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</si>
  <si>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</si>
  <si>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</si>
  <si>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</si>
  <si>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</si>
  <si>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</si>
  <si>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</si>
  <si>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</si>
  <si>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</si>
  <si>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</si>
  <si>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</si>
  <si>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</si>
  <si>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</si>
  <si>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</si>
  <si>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</si>
  <si>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</si>
  <si>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</si>
  <si>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</si>
  <si>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</si>
  <si>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</si>
  <si>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</si>
  <si>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</si>
  <si>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</si>
  <si>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</si>
  <si>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</si>
  <si>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</si>
  <si>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</si>
  <si>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</si>
  <si>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</si>
  <si>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</si>
  <si>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</si>
  <si>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</si>
  <si>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</si>
  <si>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</si>
  <si>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</si>
  <si>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</si>
  <si>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</si>
  <si>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</si>
  <si>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</si>
  <si>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</si>
  <si>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</si>
  <si>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</si>
  <si>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</si>
  <si>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</si>
  <si>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</si>
  <si>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</si>
  <si>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</si>
  <si>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</si>
  <si>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</si>
  <si>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</si>
  <si>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</si>
  <si>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</si>
  <si>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</si>
  <si>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</si>
  <si>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</si>
  <si>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</si>
  <si>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</si>
  <si>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</si>
  <si>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</si>
  <si>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</si>
  <si>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</si>
  <si>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</si>
  <si>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</si>
  <si>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r>
      <t xml:space="preserve">Alemanha / </t>
    </r>
    <r>
      <rPr>
        <i/>
        <sz val="10"/>
        <rFont val="Calibri"/>
        <family val="2"/>
      </rPr>
      <t>Germany</t>
    </r>
  </si>
  <si>
    <t>Estatísticas rápidas do transporte aéreo - janeiro 2026</t>
  </si>
  <si>
    <t>Air Transport Flash Statistics – January 2026</t>
  </si>
  <si>
    <t>2026 Pe</t>
  </si>
  <si>
    <t xml:space="preserve">  2026 Pe</t>
  </si>
  <si>
    <t>Quadro 04 - Transporte aéreo - Principais países de origem e de destino dos passageiros movimentados nas infraestruturas aeroportuárias nacionais, em voos comerciais - janeiro 2026</t>
  </si>
  <si>
    <t>Table 04 - Air transport - Main country of origin and destination of flights with passengers at national airports, commercial flights - January 2026</t>
  </si>
  <si>
    <r>
      <t xml:space="preserve">jan 2026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</si>
  <si>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2026  </t>
    </r>
    <r>
      <rPr>
        <b/>
        <i/>
        <vertAlign val="subscript"/>
        <sz val="9"/>
        <color theme="0"/>
        <rFont val="Calibri"/>
        <family val="2"/>
      </rPr>
      <t>(Pe)</t>
    </r>
  </si>
  <si>
    <t>Espanha / Spain</t>
  </si>
  <si>
    <t>França / France</t>
  </si>
  <si>
    <t>Brasil / Brazil</t>
  </si>
  <si>
    <t xml:space="preserve">  2025 Po</t>
  </si>
  <si>
    <t>2025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</si>
</sst>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8" sqref="B8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9" t="s">
        <v>6</v>
      </c>
    </row>
    <row r="9" spans="1:2" ht="5.0999999999999996" customHeight="1" x14ac:dyDescent="0.2"/>
    <row r="10" spans="1:2" x14ac:dyDescent="0.2">
      <c r="B10" s="10" t="s">
        <v>91</v>
      </c>
    </row>
    <row r="11" spans="1:2" x14ac:dyDescent="0.2">
      <c r="B11" s="1" t="s">
        <v>5</v>
      </c>
    </row>
    <row r="12" spans="1:2" x14ac:dyDescent="0.2">
      <c r="B12" s="5" t="s">
        <v>7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x14ac:dyDescent="0.2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x14ac:dyDescent="0.2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x14ac:dyDescent="0.2">
      <c r="B18" s="11" t="str">
        <f>'04'!B2</f>
        <v>Quadro 04 - Transporte aéreo - Principais países de origem e de destino dos passageiros movimentados nas infraestruturas aeroportuárias nacionais, em voos comerciais - janeiro 2026</v>
      </c>
    </row>
    <row r="19" spans="2:2" s="7" customFormat="1" x14ac:dyDescent="0.2">
      <c r="B19" s="8"/>
    </row>
    <row r="20" spans="2:2" s="13" customFormat="1" x14ac:dyDescent="0.2">
      <c r="B20" s="12"/>
    </row>
    <row r="21" spans="2:2" s="13" customFormat="1" x14ac:dyDescent="0.2">
      <c r="B21" s="14"/>
    </row>
    <row r="22" spans="2:2" s="13" customFormat="1" x14ac:dyDescent="0.2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workbookViewId="0">
      <selection activeCell="B8" sqref="B8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106" t="s">
        <v>8</v>
      </c>
    </row>
    <row r="9" spans="1:2" ht="5.0999999999999996" customHeight="1" x14ac:dyDescent="0.2"/>
    <row r="10" spans="1:2" x14ac:dyDescent="0.2">
      <c r="B10" s="107" t="s">
        <v>92</v>
      </c>
    </row>
    <row r="11" spans="1:2" x14ac:dyDescent="0.2">
      <c r="B11" s="1" t="s">
        <v>5</v>
      </c>
    </row>
    <row r="12" spans="1:2" x14ac:dyDescent="0.2">
      <c r="B12" s="5" t="s">
        <v>9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x14ac:dyDescent="0.2">
      <c r="B16" s="11" t="str">
        <f>'02'!B3</f>
        <v>Table 02 - Air transport - Disembarked and embarked passengers by continent, at national airports, commercial flights - monthly</v>
      </c>
    </row>
    <row r="17" spans="2:2" s="7" customFormat="1" x14ac:dyDescent="0.2">
      <c r="B17" s="11" t="str">
        <f>'03'!B3</f>
        <v>Table 03 - Air transport - Passengers and freight and mail movement at national airports, commercial flights  - monthly</v>
      </c>
    </row>
    <row r="18" spans="2:2" s="7" customFormat="1" x14ac:dyDescent="0.2">
      <c r="B18" s="11" t="str">
        <f>'04'!B3</f>
        <v>Table 04 - Air transport - Main country of origin and destination of flights with passengers at national airports, commercial flights - January 2026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24"/>
  <sheetViews>
    <sheetView showGridLines="0" zoomScale="85" zoomScaleNormal="85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12.7109375" style="2" customWidth="1"/>
    <col min="3" max="3" width="13.7109375" style="21" customWidth="1"/>
    <col min="4" max="4" width="1.7109375" style="21" customWidth="1"/>
    <col min="5" max="5" width="13.7109375" style="21" customWidth="1"/>
    <col min="6" max="6" width="1.7109375" style="21" customWidth="1"/>
    <col min="7" max="7" width="13.7109375" style="21" customWidth="1"/>
    <col min="8" max="8" width="2.28515625" style="21" customWidth="1"/>
    <col min="9" max="11" width="13.7109375" style="21" customWidth="1"/>
    <col min="12" max="12" width="12.7109375" style="22" customWidth="1"/>
    <col min="13" max="16384" width="9.140625" style="2"/>
  </cols>
  <sheetData>
    <row r="1" spans="2:12" ht="6.75" customHeight="1" x14ac:dyDescent="0.25"/>
    <row r="2" spans="2:12" ht="13.7" customHeight="1" x14ac:dyDescent="0.25">
      <c r="B2" s="23" t="s">
        <v>10</v>
      </c>
      <c r="L2" s="24"/>
    </row>
    <row r="3" spans="2:12" x14ac:dyDescent="0.25">
      <c r="B3" s="23" t="s">
        <v>11</v>
      </c>
    </row>
    <row r="4" spans="2:12" ht="13.7" customHeight="1" thickBot="1" x14ac:dyDescent="0.3"/>
    <row r="5" spans="2:12" ht="13.5" thickBot="1" x14ac:dyDescent="0.3">
      <c r="B5" s="25"/>
      <c r="C5" s="115" t="s">
        <v>12</v>
      </c>
      <c r="D5" s="113"/>
      <c r="E5" s="127" t="s">
        <v>13</v>
      </c>
      <c r="F5" s="127"/>
      <c r="G5" s="127" t="s">
        <v>14</v>
      </c>
      <c r="H5" s="127"/>
      <c r="I5" s="46" t="s">
        <v>12</v>
      </c>
      <c r="J5" s="47" t="s">
        <v>13</v>
      </c>
      <c r="K5" s="47" t="s">
        <v>14</v>
      </c>
      <c r="L5" s="26"/>
    </row>
    <row r="6" spans="2:12" s="15" customFormat="1" thickBot="1" x14ac:dyDescent="0.3">
      <c r="B6" s="16"/>
      <c r="C6" s="122" t="s">
        <v>15</v>
      </c>
      <c r="D6" s="129"/>
      <c r="E6" s="130" t="s">
        <v>16</v>
      </c>
      <c r="F6" s="130"/>
      <c r="G6" s="130" t="s">
        <v>17</v>
      </c>
      <c r="H6" s="130"/>
      <c r="I6" s="49" t="s">
        <v>15</v>
      </c>
      <c r="J6" s="50" t="s">
        <v>16</v>
      </c>
      <c r="K6" s="50" t="s">
        <v>17</v>
      </c>
      <c r="L6" s="17"/>
    </row>
    <row r="7" spans="2:12" ht="15.75" thickBot="1" x14ac:dyDescent="0.3">
      <c r="B7" s="25"/>
      <c r="C7" s="126" t="s">
        <v>18</v>
      </c>
      <c r="D7" s="127"/>
      <c r="E7" s="128" t="s">
        <v>75</v>
      </c>
      <c r="F7" s="128"/>
      <c r="G7" s="128" t="s">
        <v>19</v>
      </c>
      <c r="H7" s="128"/>
      <c r="I7" s="4" t="s">
        <v>1</v>
      </c>
      <c r="J7" s="4" t="s">
        <v>1</v>
      </c>
      <c r="K7" s="4" t="s">
        <v>1</v>
      </c>
      <c r="L7" s="26"/>
    </row>
    <row r="8" spans="2:12" ht="6.95" customHeight="1" x14ac:dyDescent="0.25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.15" customHeight="1" x14ac:dyDescent="0.25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.15" customHeight="1" x14ac:dyDescent="0.25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.15" customHeight="1" x14ac:dyDescent="0.25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.15" customHeight="1" x14ac:dyDescent="0.25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.15" customHeight="1" x14ac:dyDescent="0.25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.15" customHeight="1" x14ac:dyDescent="0.25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.15" customHeight="1" x14ac:dyDescent="0.25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.15" customHeight="1" x14ac:dyDescent="0.25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.15" customHeight="1" x14ac:dyDescent="0.25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.15" customHeight="1" x14ac:dyDescent="0.25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.15" customHeight="1" x14ac:dyDescent="0.25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.15" customHeight="1" x14ac:dyDescent="0.25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.15" customHeight="1" x14ac:dyDescent="0.25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.15" customHeight="1" x14ac:dyDescent="0.25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.15" customHeight="1" x14ac:dyDescent="0.25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.15" customHeight="1" x14ac:dyDescent="0.25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.15" customHeight="1" x14ac:dyDescent="0.25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.15" customHeight="1" x14ac:dyDescent="0.25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.15" customHeight="1" x14ac:dyDescent="0.25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.15" customHeight="1" x14ac:dyDescent="0.25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.15" customHeight="1" x14ac:dyDescent="0.25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.15" customHeight="1" x14ac:dyDescent="0.25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.15" customHeight="1" x14ac:dyDescent="0.25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.15" customHeight="1" x14ac:dyDescent="0.25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.15" customHeight="1" x14ac:dyDescent="0.25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.15" customHeight="1" x14ac:dyDescent="0.25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.15" customHeight="1" x14ac:dyDescent="0.25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.15" customHeight="1" x14ac:dyDescent="0.25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.15" customHeight="1" x14ac:dyDescent="0.25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.15" customHeight="1" x14ac:dyDescent="0.25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.15" customHeight="1" x14ac:dyDescent="0.25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.15" customHeight="1" x14ac:dyDescent="0.25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.15" customHeight="1" x14ac:dyDescent="0.25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.15" customHeight="1" x14ac:dyDescent="0.25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.15" customHeight="1" x14ac:dyDescent="0.25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.15" customHeight="1" x14ac:dyDescent="0.25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.15" customHeight="1" x14ac:dyDescent="0.25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.15" customHeight="1" x14ac:dyDescent="0.25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.15" customHeight="1" x14ac:dyDescent="0.25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.15" customHeight="1" x14ac:dyDescent="0.25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.15" customHeight="1" x14ac:dyDescent="0.25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.15" customHeight="1" x14ac:dyDescent="0.25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.15" customHeight="1" x14ac:dyDescent="0.25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.15" customHeight="1" x14ac:dyDescent="0.25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.15" customHeight="1" x14ac:dyDescent="0.25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.15" customHeight="1" x14ac:dyDescent="0.25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.15" customHeight="1" x14ac:dyDescent="0.25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.15" customHeight="1" x14ac:dyDescent="0.25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.15" customHeight="1" x14ac:dyDescent="0.25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.15" customHeight="1" x14ac:dyDescent="0.25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.15" customHeight="1" x14ac:dyDescent="0.25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.15" customHeight="1" x14ac:dyDescent="0.25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.15" customHeight="1" x14ac:dyDescent="0.25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.15" customHeight="1" x14ac:dyDescent="0.25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.15" customHeight="1" x14ac:dyDescent="0.25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.15" customHeight="1" x14ac:dyDescent="0.25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.15" customHeight="1" x14ac:dyDescent="0.25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.15" customHeight="1" x14ac:dyDescent="0.25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.15" customHeight="1" x14ac:dyDescent="0.25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.15" customHeight="1" x14ac:dyDescent="0.25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.15" customHeight="1" x14ac:dyDescent="0.25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.15" customHeight="1" x14ac:dyDescent="0.25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.15" customHeight="1" x14ac:dyDescent="0.25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.15" customHeight="1" x14ac:dyDescent="0.25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.15" customHeight="1" x14ac:dyDescent="0.25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.15" customHeight="1" x14ac:dyDescent="0.25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.15" customHeight="1" x14ac:dyDescent="0.25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.15" customHeight="1" x14ac:dyDescent="0.25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.15" customHeight="1" x14ac:dyDescent="0.25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.15" customHeight="1" x14ac:dyDescent="0.25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.15" customHeight="1" x14ac:dyDescent="0.25">
      <c r="B79" s="29">
        <v>2024</v>
      </c>
      <c r="C79" s="64"/>
      <c r="D79" s="34"/>
      <c r="E79" s="65"/>
      <c r="F79" s="35"/>
      <c r="G79" s="65"/>
      <c r="H79" s="60"/>
      <c r="I79" s="77"/>
      <c r="J79" s="37"/>
      <c r="K79" s="75"/>
      <c r="L79" s="24">
        <v>2024</v>
      </c>
    </row>
    <row r="80" spans="2:14" ht="13.15" customHeight="1" x14ac:dyDescent="0.25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.15" customHeight="1" x14ac:dyDescent="0.25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.15" customHeight="1" x14ac:dyDescent="0.25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.15" customHeight="1" x14ac:dyDescent="0.25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.15" customHeight="1" x14ac:dyDescent="0.25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.15" customHeight="1" x14ac:dyDescent="0.25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.15" customHeight="1" x14ac:dyDescent="0.25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.15" customHeight="1" x14ac:dyDescent="0.25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.15" customHeight="1" x14ac:dyDescent="0.25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.15" customHeight="1" x14ac:dyDescent="0.25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.15" customHeight="1" x14ac:dyDescent="0.25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.15" customHeight="1" x14ac:dyDescent="0.25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.15" customHeight="1" x14ac:dyDescent="0.25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.15" customHeight="1" x14ac:dyDescent="0.25">
      <c r="B93" s="29" t="s">
        <v>103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103</v>
      </c>
    </row>
    <row r="94" spans="2:14" ht="13.15" customHeight="1" x14ac:dyDescent="0.25">
      <c r="B94" s="33" t="s">
        <v>20</v>
      </c>
      <c r="C94" s="61">
        <v>15995</v>
      </c>
      <c r="D94" s="34"/>
      <c r="E94" s="35">
        <v>4246.049</v>
      </c>
      <c r="F94" s="35"/>
      <c r="G94" s="35">
        <v>18213.353999999999</v>
      </c>
      <c r="H94" s="62"/>
      <c r="I94" s="70">
        <f t="shared" ref="I94:I99" si="15">C94/C80*100-100</f>
        <v>1.5942581300813004</v>
      </c>
      <c r="J94" s="36">
        <f t="shared" ref="J94:J97" si="16">E94/E80*100-100</f>
        <v>5.9501580874894699</v>
      </c>
      <c r="K94" s="71">
        <f t="shared" ref="K94:K97" si="17">G94/G80*100-100</f>
        <v>-0.47747262609945551</v>
      </c>
      <c r="L94" s="3" t="s">
        <v>22</v>
      </c>
      <c r="N94" s="40"/>
    </row>
    <row r="95" spans="2:14" ht="13.15" customHeight="1" x14ac:dyDescent="0.25">
      <c r="B95" s="33" t="s">
        <v>23</v>
      </c>
      <c r="C95" s="61">
        <v>15639</v>
      </c>
      <c r="D95" s="34"/>
      <c r="E95" s="35">
        <v>4317.1239999999998</v>
      </c>
      <c r="F95" s="34"/>
      <c r="G95" s="35">
        <v>19100.519</v>
      </c>
      <c r="H95" s="63"/>
      <c r="I95" s="70">
        <f t="shared" si="15"/>
        <v>-0.16597510373443924</v>
      </c>
      <c r="J95" s="36">
        <f t="shared" si="16"/>
        <v>-0.49027358972007562</v>
      </c>
      <c r="K95" s="71">
        <f t="shared" si="17"/>
        <v>-2.6122558278990198</v>
      </c>
      <c r="L95" s="3" t="s">
        <v>24</v>
      </c>
      <c r="N95" s="40"/>
    </row>
    <row r="96" spans="2:14" ht="13.15" customHeight="1" x14ac:dyDescent="0.25">
      <c r="B96" s="33" t="s">
        <v>25</v>
      </c>
      <c r="C96" s="61">
        <v>18671</v>
      </c>
      <c r="D96" s="34"/>
      <c r="E96" s="35">
        <v>5389.1390000000001</v>
      </c>
      <c r="F96" s="35"/>
      <c r="G96" s="35">
        <v>22842.964999999997</v>
      </c>
      <c r="H96" s="62"/>
      <c r="I96" s="70">
        <f t="shared" si="15"/>
        <v>2.5146873112611843</v>
      </c>
      <c r="J96" s="36">
        <f t="shared" si="16"/>
        <v>2.0761515044526675</v>
      </c>
      <c r="K96" s="71">
        <f t="shared" si="17"/>
        <v>3.8455555143378888</v>
      </c>
      <c r="L96" s="3" t="s">
        <v>26</v>
      </c>
      <c r="N96" s="40"/>
    </row>
    <row r="97" spans="2:14" ht="13.15" customHeight="1" x14ac:dyDescent="0.25">
      <c r="B97" s="33" t="s">
        <v>27</v>
      </c>
      <c r="C97" s="61">
        <v>22029</v>
      </c>
      <c r="D97" s="34"/>
      <c r="E97" s="35">
        <v>6498.5069999999987</v>
      </c>
      <c r="F97" s="35"/>
      <c r="G97" s="35">
        <v>21344.750999999997</v>
      </c>
      <c r="H97" s="62"/>
      <c r="I97" s="70">
        <f t="shared" si="15"/>
        <v>6.714140386571728</v>
      </c>
      <c r="J97" s="36">
        <f t="shared" si="16"/>
        <v>8.1074602135529545</v>
      </c>
      <c r="K97" s="71">
        <f t="shared" si="17"/>
        <v>1.5574077965025594</v>
      </c>
      <c r="L97" s="3" t="s">
        <v>28</v>
      </c>
      <c r="N97" s="40"/>
    </row>
    <row r="98" spans="2:14" ht="13.15" customHeight="1" x14ac:dyDescent="0.25">
      <c r="B98" s="33" t="s">
        <v>29</v>
      </c>
      <c r="C98" s="61">
        <v>23471</v>
      </c>
      <c r="D98" s="34"/>
      <c r="E98" s="35">
        <v>6911.8009999999995</v>
      </c>
      <c r="F98" s="35"/>
      <c r="G98" s="35">
        <v>22844.062999999998</v>
      </c>
      <c r="H98" s="62"/>
      <c r="I98" s="70">
        <f t="shared" si="15"/>
        <v>5.2464015066588985</v>
      </c>
      <c r="J98" s="36">
        <f t="shared" ref="J98" si="18">E98/E84*100-100</f>
        <v>5.7308634553357507</v>
      </c>
      <c r="K98" s="71">
        <f t="shared" ref="K98" si="19">G98/G84*100-100</f>
        <v>8.260324321332277</v>
      </c>
      <c r="L98" s="3" t="s">
        <v>30</v>
      </c>
      <c r="N98" s="40"/>
    </row>
    <row r="99" spans="2:14" ht="13.15" customHeight="1" x14ac:dyDescent="0.25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.15" customHeight="1" x14ac:dyDescent="0.25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.15" customHeight="1" x14ac:dyDescent="0.25">
      <c r="B101" s="33" t="s">
        <v>35</v>
      </c>
      <c r="C101" s="61">
        <v>26316</v>
      </c>
      <c r="E101" s="35">
        <v>7790.5159999999996</v>
      </c>
      <c r="F101" s="35"/>
      <c r="G101" s="35">
        <v>20537.261999999999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-1.3714746526915036</v>
      </c>
      <c r="L101" s="3" t="s">
        <v>36</v>
      </c>
      <c r="N101" s="40"/>
    </row>
    <row r="102" spans="2:14" ht="13.15" customHeight="1" x14ac:dyDescent="0.25">
      <c r="B102" s="33" t="s">
        <v>37</v>
      </c>
      <c r="C102" s="61">
        <v>24645</v>
      </c>
      <c r="D102" s="34"/>
      <c r="E102" s="35">
        <v>7181.8379999999997</v>
      </c>
      <c r="F102" s="35"/>
      <c r="G102" s="35">
        <v>20164.977000000003</v>
      </c>
      <c r="H102" s="62"/>
      <c r="I102" s="70">
        <f t="shared" ref="I102" si="28">C102/C88*100-100</f>
        <v>4.009284659210806</v>
      </c>
      <c r="J102" s="36">
        <f t="shared" ref="J102" si="29">E102/E88*100-100</f>
        <v>3.4306124362346964</v>
      </c>
      <c r="K102" s="71">
        <f t="shared" ref="K102" si="30">G102/G88*100-100</f>
        <v>-2.2979272698448483</v>
      </c>
      <c r="L102" s="3" t="s">
        <v>38</v>
      </c>
      <c r="N102" s="40"/>
    </row>
    <row r="103" spans="2:14" ht="13.15" customHeight="1" x14ac:dyDescent="0.25">
      <c r="B103" s="33" t="s">
        <v>39</v>
      </c>
      <c r="C103" s="61">
        <v>23016</v>
      </c>
      <c r="E103" s="35">
        <v>6840.88</v>
      </c>
      <c r="F103" s="35"/>
      <c r="G103" s="35">
        <v>22210.245999999999</v>
      </c>
      <c r="H103" s="62"/>
      <c r="I103" s="70">
        <f t="shared" ref="I103" si="31">C103/C89*100-100</f>
        <v>4.4140997141949754</v>
      </c>
      <c r="J103" s="36">
        <f t="shared" ref="J103" si="32">E103/E89*100-100</f>
        <v>4.5126867274656774</v>
      </c>
      <c r="K103" s="71">
        <f t="shared" ref="K103" si="33">G103/G89*100-100</f>
        <v>-7.4792203379832927</v>
      </c>
      <c r="L103" s="3" t="s">
        <v>40</v>
      </c>
      <c r="N103" s="40"/>
    </row>
    <row r="104" spans="2:14" ht="13.15" customHeight="1" x14ac:dyDescent="0.25">
      <c r="B104" s="33" t="s">
        <v>41</v>
      </c>
      <c r="C104" s="61">
        <v>17544</v>
      </c>
      <c r="D104" s="34"/>
      <c r="E104" s="35">
        <v>4985.3500000000004</v>
      </c>
      <c r="F104" s="35"/>
      <c r="G104" s="35">
        <v>22213.333999999999</v>
      </c>
      <c r="H104" s="62"/>
      <c r="I104" s="70">
        <f t="shared" ref="I104" si="34">C104/C90*100-100</f>
        <v>4.7903476287181945</v>
      </c>
      <c r="J104" s="36">
        <f t="shared" ref="J104" si="35">E104/E90*100-100</f>
        <v>4.9798657068018173</v>
      </c>
      <c r="K104" s="71">
        <f t="shared" ref="K104" si="36">G104/G90*100-100</f>
        <v>-2.2742356735339087</v>
      </c>
      <c r="L104" s="3" t="s">
        <v>42</v>
      </c>
      <c r="N104" s="40"/>
    </row>
    <row r="105" spans="2:14" ht="13.15" customHeight="1" x14ac:dyDescent="0.25">
      <c r="B105" s="33" t="s">
        <v>43</v>
      </c>
      <c r="C105" s="61">
        <v>17725</v>
      </c>
      <c r="D105" s="34"/>
      <c r="E105" s="35">
        <v>4900.2929999999997</v>
      </c>
      <c r="F105" s="35"/>
      <c r="G105" s="35">
        <v>20238.922000000002</v>
      </c>
      <c r="H105" s="62"/>
      <c r="I105" s="70">
        <f t="shared" ref="I105" si="37">C105/C91*100-100</f>
        <v>1.3900011440338744</v>
      </c>
      <c r="J105" s="36">
        <f t="shared" ref="J105" si="38">E105/E91*100-100</f>
        <v>4.6483066140181819</v>
      </c>
      <c r="K105" s="71">
        <f t="shared" ref="K105" si="39">G105/G91*100-100</f>
        <v>-8.8213303856666414</v>
      </c>
      <c r="L105" s="3" t="s">
        <v>44</v>
      </c>
      <c r="N105" s="40"/>
    </row>
    <row r="106" spans="2:14" ht="13.15" customHeight="1" x14ac:dyDescent="0.25">
      <c r="C106" s="61"/>
      <c r="D106" s="34"/>
      <c r="E106" s="35"/>
      <c r="F106" s="35"/>
      <c r="G106" s="35"/>
      <c r="H106" s="62"/>
      <c r="I106" s="76"/>
      <c r="J106" s="58"/>
      <c r="K106" s="73"/>
      <c r="N106" s="38"/>
    </row>
    <row r="107" spans="2:14" ht="13.15" customHeight="1" x14ac:dyDescent="0.25">
      <c r="B107" s="29" t="s">
        <v>93</v>
      </c>
      <c r="C107" s="64"/>
      <c r="D107" s="34"/>
      <c r="E107" s="65"/>
      <c r="F107" s="35"/>
      <c r="G107" s="65"/>
      <c r="H107" s="60"/>
      <c r="I107" s="77"/>
      <c r="J107" s="37"/>
      <c r="K107" s="75"/>
      <c r="L107" s="24" t="s">
        <v>93</v>
      </c>
    </row>
    <row r="108" spans="2:14" ht="13.15" customHeight="1" x14ac:dyDescent="0.25">
      <c r="B108" s="33" t="s">
        <v>20</v>
      </c>
      <c r="C108" s="61">
        <v>16451</v>
      </c>
      <c r="D108" s="34"/>
      <c r="E108" s="35">
        <v>4417.2960000000003</v>
      </c>
      <c r="F108" s="35"/>
      <c r="G108" s="35">
        <v>17922.177</v>
      </c>
      <c r="H108" s="62"/>
      <c r="I108" s="70">
        <f t="shared" ref="I108" si="40">C108/C94*100-100</f>
        <v>2.8508909034073042</v>
      </c>
      <c r="J108" s="36">
        <f t="shared" ref="J108" si="41">E108/E94*100-100</f>
        <v>4.0330905272171833</v>
      </c>
      <c r="K108" s="71">
        <f t="shared" ref="K108" si="42">G108/G94*100-100</f>
        <v>-1.5987006017672627</v>
      </c>
      <c r="L108" s="3" t="s">
        <v>22</v>
      </c>
      <c r="N108" s="40"/>
    </row>
    <row r="109" spans="2:14" ht="13.15" customHeight="1" x14ac:dyDescent="0.25">
      <c r="B109" s="33" t="s">
        <v>23</v>
      </c>
      <c r="C109" s="61"/>
      <c r="D109" s="34"/>
      <c r="E109" s="35"/>
      <c r="F109" s="34"/>
      <c r="G109" s="35"/>
      <c r="H109" s="63"/>
      <c r="I109" s="70"/>
      <c r="J109" s="36"/>
      <c r="K109" s="71"/>
      <c r="L109" s="3" t="s">
        <v>24</v>
      </c>
      <c r="N109" s="40"/>
    </row>
    <row r="110" spans="2:14" ht="13.15" customHeight="1" x14ac:dyDescent="0.25">
      <c r="B110" s="33" t="s">
        <v>25</v>
      </c>
      <c r="C110" s="61"/>
      <c r="D110" s="34"/>
      <c r="E110" s="35"/>
      <c r="F110" s="35"/>
      <c r="G110" s="35"/>
      <c r="H110" s="62"/>
      <c r="I110" s="70"/>
      <c r="J110" s="36"/>
      <c r="K110" s="71"/>
      <c r="L110" s="3" t="s">
        <v>26</v>
      </c>
      <c r="N110" s="40"/>
    </row>
    <row r="111" spans="2:14" ht="13.15" customHeight="1" x14ac:dyDescent="0.25">
      <c r="B111" s="33" t="s">
        <v>27</v>
      </c>
      <c r="C111" s="61"/>
      <c r="D111" s="34"/>
      <c r="E111" s="35"/>
      <c r="F111" s="35"/>
      <c r="G111" s="35"/>
      <c r="H111" s="62"/>
      <c r="I111" s="70"/>
      <c r="J111" s="36"/>
      <c r="K111" s="71"/>
      <c r="L111" s="3" t="s">
        <v>28</v>
      </c>
      <c r="N111" s="40"/>
    </row>
    <row r="112" spans="2:14" ht="13.15" customHeight="1" x14ac:dyDescent="0.25">
      <c r="B112" s="33" t="s">
        <v>29</v>
      </c>
      <c r="C112" s="61"/>
      <c r="D112" s="34"/>
      <c r="E112" s="35"/>
      <c r="F112" s="35"/>
      <c r="G112" s="35"/>
      <c r="H112" s="62"/>
      <c r="I112" s="70"/>
      <c r="J112" s="36"/>
      <c r="K112" s="71"/>
      <c r="L112" s="3" t="s">
        <v>30</v>
      </c>
      <c r="N112" s="40"/>
    </row>
    <row r="113" spans="2:14" ht="13.15" customHeight="1" x14ac:dyDescent="0.25">
      <c r="B113" s="33" t="s">
        <v>31</v>
      </c>
      <c r="C113" s="61"/>
      <c r="D113" s="108"/>
      <c r="E113" s="35"/>
      <c r="F113" s="108"/>
      <c r="G113" s="35"/>
      <c r="H113" s="108"/>
      <c r="I113" s="70"/>
      <c r="J113" s="36"/>
      <c r="K113" s="71"/>
      <c r="L113" s="3" t="s">
        <v>32</v>
      </c>
      <c r="N113" s="40"/>
    </row>
    <row r="114" spans="2:14" ht="13.15" customHeight="1" x14ac:dyDescent="0.25">
      <c r="B114" s="33" t="s">
        <v>33</v>
      </c>
      <c r="C114" s="61"/>
      <c r="E114" s="35"/>
      <c r="F114" s="35"/>
      <c r="G114" s="35"/>
      <c r="H114" s="62"/>
      <c r="I114" s="70"/>
      <c r="J114" s="36"/>
      <c r="K114" s="71"/>
      <c r="L114" s="3" t="s">
        <v>34</v>
      </c>
      <c r="N114" s="40"/>
    </row>
    <row r="115" spans="2:14" ht="13.15" customHeight="1" x14ac:dyDescent="0.25">
      <c r="B115" s="33" t="s">
        <v>35</v>
      </c>
      <c r="C115" s="61"/>
      <c r="E115" s="35"/>
      <c r="F115" s="35"/>
      <c r="G115" s="35"/>
      <c r="H115" s="62"/>
      <c r="I115" s="70"/>
      <c r="J115" s="36"/>
      <c r="K115" s="71"/>
      <c r="L115" s="3" t="s">
        <v>36</v>
      </c>
      <c r="N115" s="40"/>
    </row>
    <row r="116" spans="2:14" ht="13.15" customHeight="1" x14ac:dyDescent="0.25">
      <c r="B116" s="33" t="s">
        <v>37</v>
      </c>
      <c r="C116" s="61"/>
      <c r="D116" s="34"/>
      <c r="E116" s="35"/>
      <c r="F116" s="35"/>
      <c r="G116" s="35"/>
      <c r="H116" s="62"/>
      <c r="I116" s="70"/>
      <c r="J116" s="36"/>
      <c r="K116" s="71"/>
      <c r="L116" s="3" t="s">
        <v>38</v>
      </c>
      <c r="N116" s="40"/>
    </row>
    <row r="117" spans="2:14" ht="13.15" customHeight="1" x14ac:dyDescent="0.25">
      <c r="B117" s="33" t="s">
        <v>39</v>
      </c>
      <c r="C117" s="61"/>
      <c r="E117" s="35"/>
      <c r="F117" s="35"/>
      <c r="G117" s="35"/>
      <c r="H117" s="62"/>
      <c r="I117" s="70"/>
      <c r="J117" s="36"/>
      <c r="K117" s="71"/>
      <c r="L117" s="3" t="s">
        <v>40</v>
      </c>
      <c r="N117" s="40"/>
    </row>
    <row r="118" spans="2:14" ht="13.15" customHeight="1" x14ac:dyDescent="0.25">
      <c r="B118" s="33" t="s">
        <v>41</v>
      </c>
      <c r="C118" s="61"/>
      <c r="D118" s="34"/>
      <c r="E118" s="35"/>
      <c r="F118" s="35"/>
      <c r="G118" s="35"/>
      <c r="H118" s="62"/>
      <c r="I118" s="70"/>
      <c r="J118" s="36"/>
      <c r="K118" s="71"/>
      <c r="L118" s="3" t="s">
        <v>42</v>
      </c>
      <c r="N118" s="40"/>
    </row>
    <row r="119" spans="2:14" ht="13.15" customHeight="1" x14ac:dyDescent="0.25">
      <c r="B119" s="33" t="s">
        <v>43</v>
      </c>
      <c r="C119" s="61"/>
      <c r="D119" s="34"/>
      <c r="E119" s="35"/>
      <c r="F119" s="35"/>
      <c r="G119" s="35"/>
      <c r="H119" s="62"/>
      <c r="I119" s="70"/>
      <c r="J119" s="36"/>
      <c r="K119" s="71"/>
      <c r="L119" s="3" t="s">
        <v>44</v>
      </c>
      <c r="N119" s="40"/>
    </row>
    <row r="120" spans="2:14" ht="6.95" customHeight="1" thickBot="1" x14ac:dyDescent="0.3">
      <c r="B120" s="78"/>
      <c r="C120" s="78"/>
      <c r="D120" s="79"/>
      <c r="E120" s="79"/>
      <c r="F120" s="79"/>
      <c r="G120" s="79"/>
      <c r="H120" s="79"/>
      <c r="I120" s="79"/>
      <c r="J120" s="79"/>
      <c r="K120" s="79"/>
      <c r="L120" s="79"/>
    </row>
    <row r="121" spans="2:14" ht="13.5" thickTop="1" x14ac:dyDescent="0.25">
      <c r="B121" s="2" t="s">
        <v>76</v>
      </c>
      <c r="L121" s="41" t="s">
        <v>77</v>
      </c>
    </row>
    <row r="122" spans="2:14" x14ac:dyDescent="0.25">
      <c r="B122" s="42" t="s">
        <v>78</v>
      </c>
      <c r="L122" s="41" t="s">
        <v>79</v>
      </c>
    </row>
    <row r="123" spans="2:14" x14ac:dyDescent="0.25">
      <c r="L123" s="41"/>
    </row>
    <row r="124" spans="2:14" x14ac:dyDescent="0.25">
      <c r="L124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27"/>
  <sheetViews>
    <sheetView showGridLines="0" zoomScale="85" zoomScaleNormal="85" workbookViewId="0">
      <pane ySplit="11" topLeftCell="A107" activePane="bottomLeft" state="frozen"/>
      <selection pane="bottomLeft" activeCell="O97" sqref="O97"/>
    </sheetView>
  </sheetViews>
  <sheetFormatPr defaultColWidth="9.140625" defaultRowHeight="12.75" x14ac:dyDescent="0.25"/>
  <cols>
    <col min="1" max="1" width="2.7109375" style="2" customWidth="1"/>
    <col min="2" max="2" width="12.7109375" style="2" customWidth="1"/>
    <col min="3" max="3" width="8.7109375" style="21" customWidth="1"/>
    <col min="4" max="4" width="1.7109375" style="21" customWidth="1"/>
    <col min="5" max="5" width="10.7109375" style="21" customWidth="1"/>
    <col min="6" max="6" width="1.7109375" style="21" customWidth="1"/>
    <col min="7" max="7" width="8.7109375" style="21" customWidth="1"/>
    <col min="8" max="8" width="1.7109375" style="21" customWidth="1"/>
    <col min="9" max="9" width="8.7109375" style="21" customWidth="1"/>
    <col min="10" max="10" width="1.7109375" style="21" customWidth="1"/>
    <col min="11" max="11" width="8.7109375" style="21" customWidth="1"/>
    <col min="12" max="12" width="1.7109375" style="21" customWidth="1"/>
    <col min="13" max="13" width="8.7109375" style="21" customWidth="1"/>
    <col min="14" max="14" width="1.7109375" style="21" customWidth="1"/>
    <col min="15" max="15" width="8.7109375" style="21" customWidth="1"/>
    <col min="16" max="16" width="1.7109375" style="21" customWidth="1"/>
    <col min="17" max="17" width="10.7109375" style="21" customWidth="1"/>
    <col min="18" max="18" width="1.7109375" style="21" customWidth="1"/>
    <col min="19" max="19" width="8.7109375" style="21" customWidth="1"/>
    <col min="20" max="20" width="1.7109375" style="21" customWidth="1"/>
    <col min="21" max="21" width="8.7109375" style="21" customWidth="1"/>
    <col min="22" max="22" width="1.7109375" style="21" customWidth="1"/>
    <col min="23" max="23" width="8.7109375" style="21" customWidth="1"/>
    <col min="24" max="24" width="1.7109375" style="21" customWidth="1"/>
    <col min="25" max="25" width="8.7109375" style="21" customWidth="1"/>
    <col min="26" max="26" width="1.7109375" style="21" customWidth="1"/>
    <col min="27" max="27" width="8.7109375" style="21" customWidth="1"/>
    <col min="28" max="28" width="12.7109375" style="21" customWidth="1"/>
    <col min="29" max="33" width="8.7109375" style="21" customWidth="1"/>
    <col min="34" max="34" width="12.7109375" style="21" customWidth="1"/>
    <col min="35" max="38" width="8.7109375" style="21" customWidth="1"/>
    <col min="39" max="39" width="12.7109375" style="22" customWidth="1"/>
    <col min="40" max="16384" width="9.140625" style="2"/>
  </cols>
  <sheetData>
    <row r="1" spans="2:39" ht="6.75" customHeight="1" x14ac:dyDescent="0.25"/>
    <row r="2" spans="2:39" ht="13.7" customHeight="1" x14ac:dyDescent="0.25">
      <c r="B2" s="23" t="s">
        <v>45</v>
      </c>
      <c r="AM2" s="24"/>
    </row>
    <row r="3" spans="2:39" x14ac:dyDescent="0.25">
      <c r="B3" s="23" t="s">
        <v>46</v>
      </c>
    </row>
    <row r="4" spans="2:39" ht="13.7" customHeight="1" thickBot="1" x14ac:dyDescent="0.3"/>
    <row r="5" spans="2:39" ht="15" customHeight="1" thickBot="1" x14ac:dyDescent="0.3">
      <c r="B5" s="25"/>
      <c r="C5" s="114" t="s">
        <v>47</v>
      </c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5"/>
      <c r="O5" s="114" t="s">
        <v>48</v>
      </c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5"/>
      <c r="AA5" s="117" t="s">
        <v>47</v>
      </c>
      <c r="AB5" s="118"/>
      <c r="AC5" s="118"/>
      <c r="AD5" s="118"/>
      <c r="AE5" s="118"/>
      <c r="AF5" s="119"/>
      <c r="AG5" s="117" t="s">
        <v>48</v>
      </c>
      <c r="AH5" s="118"/>
      <c r="AI5" s="118"/>
      <c r="AJ5" s="118"/>
      <c r="AK5" s="118"/>
      <c r="AL5" s="119"/>
      <c r="AM5" s="26"/>
    </row>
    <row r="6" spans="2:39" s="15" customFormat="1" ht="15" customHeight="1" thickBot="1" x14ac:dyDescent="0.3">
      <c r="B6" s="16"/>
      <c r="C6" s="120" t="s">
        <v>49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2"/>
      <c r="O6" s="120" t="s">
        <v>50</v>
      </c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2"/>
      <c r="AA6" s="123" t="s">
        <v>49</v>
      </c>
      <c r="AB6" s="124"/>
      <c r="AC6" s="124"/>
      <c r="AD6" s="124"/>
      <c r="AE6" s="124"/>
      <c r="AF6" s="125"/>
      <c r="AG6" s="123" t="s">
        <v>50</v>
      </c>
      <c r="AH6" s="124"/>
      <c r="AI6" s="124"/>
      <c r="AJ6" s="124"/>
      <c r="AK6" s="124"/>
      <c r="AL6" s="125"/>
      <c r="AM6" s="17"/>
    </row>
    <row r="7" spans="2:39" ht="15" customHeight="1" thickBot="1" x14ac:dyDescent="0.3">
      <c r="B7" s="25"/>
      <c r="C7" s="114" t="s">
        <v>51</v>
      </c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5"/>
      <c r="O7" s="114" t="s">
        <v>52</v>
      </c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5"/>
      <c r="AA7" s="117" t="s">
        <v>51</v>
      </c>
      <c r="AB7" s="118"/>
      <c r="AC7" s="118"/>
      <c r="AD7" s="118"/>
      <c r="AE7" s="118"/>
      <c r="AF7" s="119"/>
      <c r="AG7" s="117" t="s">
        <v>52</v>
      </c>
      <c r="AH7" s="118"/>
      <c r="AI7" s="118"/>
      <c r="AJ7" s="118"/>
      <c r="AK7" s="118"/>
      <c r="AL7" s="119"/>
      <c r="AM7" s="26"/>
    </row>
    <row r="8" spans="2:39" s="15" customFormat="1" ht="15" customHeight="1" thickBot="1" x14ac:dyDescent="0.3">
      <c r="B8" s="16"/>
      <c r="C8" s="120" t="s">
        <v>53</v>
      </c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54"/>
      <c r="O8" s="120" t="s">
        <v>54</v>
      </c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123" t="s">
        <v>53</v>
      </c>
      <c r="AB8" s="124"/>
      <c r="AC8" s="124"/>
      <c r="AD8" s="124"/>
      <c r="AE8" s="124"/>
      <c r="AF8" s="125"/>
      <c r="AG8" s="123" t="s">
        <v>54</v>
      </c>
      <c r="AH8" s="124"/>
      <c r="AI8" s="124"/>
      <c r="AJ8" s="124"/>
      <c r="AK8" s="124"/>
      <c r="AL8" s="125"/>
      <c r="AM8" s="17"/>
    </row>
    <row r="9" spans="2:39" ht="30" customHeight="1" thickBot="1" x14ac:dyDescent="0.3">
      <c r="B9" s="25"/>
      <c r="C9" s="113" t="s">
        <v>0</v>
      </c>
      <c r="D9" s="113"/>
      <c r="E9" s="113" t="s">
        <v>55</v>
      </c>
      <c r="F9" s="113"/>
      <c r="G9" s="114" t="s">
        <v>56</v>
      </c>
      <c r="H9" s="115"/>
      <c r="I9" s="113" t="s">
        <v>57</v>
      </c>
      <c r="J9" s="113"/>
      <c r="K9" s="113" t="s">
        <v>58</v>
      </c>
      <c r="L9" s="113"/>
      <c r="M9" s="114" t="s">
        <v>59</v>
      </c>
      <c r="N9" s="115"/>
      <c r="O9" s="113" t="s">
        <v>0</v>
      </c>
      <c r="P9" s="113"/>
      <c r="Q9" s="113" t="s">
        <v>55</v>
      </c>
      <c r="R9" s="113"/>
      <c r="S9" s="114" t="s">
        <v>56</v>
      </c>
      <c r="T9" s="115"/>
      <c r="U9" s="113" t="s">
        <v>57</v>
      </c>
      <c r="V9" s="113"/>
      <c r="W9" s="113" t="s">
        <v>58</v>
      </c>
      <c r="X9" s="113"/>
      <c r="Y9" s="114" t="s">
        <v>59</v>
      </c>
      <c r="Z9" s="115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">
      <c r="B10" s="18"/>
      <c r="C10" s="109" t="s">
        <v>82</v>
      </c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09" t="s">
        <v>82</v>
      </c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1" t="s">
        <v>1</v>
      </c>
      <c r="AB10" s="112"/>
      <c r="AC10" s="112"/>
      <c r="AD10" s="112"/>
      <c r="AE10" s="112"/>
      <c r="AF10" s="112"/>
      <c r="AG10" s="111" t="s">
        <v>1</v>
      </c>
      <c r="AH10" s="112"/>
      <c r="AI10" s="112"/>
      <c r="AJ10" s="112"/>
      <c r="AK10" s="112"/>
      <c r="AL10" s="112"/>
      <c r="AM10" s="19"/>
    </row>
    <row r="11" spans="2:39" ht="6.95" customHeight="1" x14ac:dyDescent="0.25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.15" customHeight="1" x14ac:dyDescent="0.25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.15" customHeight="1" x14ac:dyDescent="0.25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.15" customHeight="1" x14ac:dyDescent="0.25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.15" customHeight="1" x14ac:dyDescent="0.25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.15" customHeight="1" x14ac:dyDescent="0.25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.15" customHeight="1" x14ac:dyDescent="0.25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.15" customHeight="1" x14ac:dyDescent="0.25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.15" customHeight="1" x14ac:dyDescent="0.25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.15" customHeight="1" x14ac:dyDescent="0.25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.15" customHeight="1" x14ac:dyDescent="0.25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.15" customHeight="1" x14ac:dyDescent="0.25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.15" customHeight="1" x14ac:dyDescent="0.25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.15" customHeight="1" x14ac:dyDescent="0.25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.15" customHeight="1" x14ac:dyDescent="0.25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.15" customHeight="1" x14ac:dyDescent="0.25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.15" customHeight="1" x14ac:dyDescent="0.25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.15" customHeight="1" x14ac:dyDescent="0.25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.15" customHeight="1" x14ac:dyDescent="0.25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.15" customHeight="1" x14ac:dyDescent="0.25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.15" customHeight="1" x14ac:dyDescent="0.25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.15" customHeight="1" x14ac:dyDescent="0.25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.15" customHeight="1" x14ac:dyDescent="0.25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.15" customHeight="1" x14ac:dyDescent="0.25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.15" customHeight="1" x14ac:dyDescent="0.25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.15" customHeight="1" x14ac:dyDescent="0.25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.15" customHeight="1" x14ac:dyDescent="0.25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.15" customHeight="1" x14ac:dyDescent="0.25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.15" customHeight="1" x14ac:dyDescent="0.25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.15" customHeight="1" x14ac:dyDescent="0.25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.15" customHeight="1" x14ac:dyDescent="0.25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.15" customHeight="1" x14ac:dyDescent="0.25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.15" customHeight="1" x14ac:dyDescent="0.25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.15" customHeight="1" x14ac:dyDescent="0.25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.15" customHeight="1" x14ac:dyDescent="0.25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.15" customHeight="1" x14ac:dyDescent="0.25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.15" customHeight="1" x14ac:dyDescent="0.25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.15" customHeight="1" x14ac:dyDescent="0.25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.15" customHeight="1" x14ac:dyDescent="0.25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.15" customHeight="1" x14ac:dyDescent="0.25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.15" customHeight="1" x14ac:dyDescent="0.25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.15" customHeight="1" x14ac:dyDescent="0.25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.15" customHeight="1" x14ac:dyDescent="0.25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.15" customHeight="1" x14ac:dyDescent="0.25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.15" customHeight="1" x14ac:dyDescent="0.25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.15" customHeight="1" x14ac:dyDescent="0.25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.15" customHeight="1" x14ac:dyDescent="0.25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.15" customHeight="1" x14ac:dyDescent="0.25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.15" customHeight="1" x14ac:dyDescent="0.25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.15" customHeight="1" x14ac:dyDescent="0.25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.15" customHeight="1" x14ac:dyDescent="0.25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.15" customHeight="1" x14ac:dyDescent="0.25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.15" customHeight="1" x14ac:dyDescent="0.25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.15" customHeight="1" x14ac:dyDescent="0.25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.15" customHeight="1" x14ac:dyDescent="0.25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.15" customHeight="1" x14ac:dyDescent="0.25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.15" customHeight="1" x14ac:dyDescent="0.25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.15" customHeight="1" x14ac:dyDescent="0.25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.15" customHeight="1" x14ac:dyDescent="0.25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.15" customHeight="1" x14ac:dyDescent="0.25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.15" customHeight="1" x14ac:dyDescent="0.25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.15" customHeight="1" x14ac:dyDescent="0.25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.15" customHeight="1" x14ac:dyDescent="0.25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.15" customHeight="1" x14ac:dyDescent="0.25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.15" customHeight="1" x14ac:dyDescent="0.25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.15" customHeight="1" x14ac:dyDescent="0.25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.15" customHeight="1" x14ac:dyDescent="0.25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.15" customHeight="1" x14ac:dyDescent="0.25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.15" customHeight="1" x14ac:dyDescent="0.25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.15" customHeight="1" x14ac:dyDescent="0.25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.15" customHeight="1" x14ac:dyDescent="0.25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.15" customHeight="1" x14ac:dyDescent="0.25">
      <c r="B82" s="29">
        <v>2024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>
        <v>2024</v>
      </c>
    </row>
    <row r="83" spans="2:41" ht="13.15" customHeight="1" x14ac:dyDescent="0.25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.15" customHeight="1" x14ac:dyDescent="0.25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.15" customHeight="1" x14ac:dyDescent="0.25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.15" customHeight="1" x14ac:dyDescent="0.25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.15" customHeight="1" x14ac:dyDescent="0.25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.15" customHeight="1" x14ac:dyDescent="0.25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.15" customHeight="1" x14ac:dyDescent="0.25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.15" customHeight="1" x14ac:dyDescent="0.25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.15" customHeight="1" x14ac:dyDescent="0.25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.15" customHeight="1" x14ac:dyDescent="0.25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.15" customHeight="1" x14ac:dyDescent="0.25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.15" customHeight="1" x14ac:dyDescent="0.25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.15" customHeight="1" x14ac:dyDescent="0.25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.15" customHeight="1" x14ac:dyDescent="0.25">
      <c r="B96" s="29" t="s">
        <v>103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102</v>
      </c>
    </row>
    <row r="97" spans="2:41" ht="13.15" customHeight="1" x14ac:dyDescent="0.25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.15" customHeight="1" x14ac:dyDescent="0.25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.15" customHeight="1" x14ac:dyDescent="0.25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.15" customHeight="1" x14ac:dyDescent="0.25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.15" customHeight="1" x14ac:dyDescent="0.25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.15" customHeight="1" x14ac:dyDescent="0.25">
      <c r="B102" s="33" t="s">
        <v>31</v>
      </c>
      <c r="C102" s="61">
        <v>3564.27</v>
      </c>
      <c r="D102" s="34"/>
      <c r="E102" s="35">
        <v>2922.3330000000001</v>
      </c>
      <c r="F102" s="34"/>
      <c r="G102" s="35">
        <v>2425.0819999999999</v>
      </c>
      <c r="H102" s="35"/>
      <c r="I102" s="35">
        <v>112.583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3540.8319999999999</v>
      </c>
      <c r="P102" s="34"/>
      <c r="Q102" s="35">
        <v>2898.9619999999995</v>
      </c>
      <c r="R102" s="34"/>
      <c r="S102" s="35">
        <v>2415.8389999999999</v>
      </c>
      <c r="T102" s="35"/>
      <c r="U102" s="35">
        <v>113.35899999999999</v>
      </c>
      <c r="V102" s="35"/>
      <c r="W102" s="35">
        <v>332.50099999999998</v>
      </c>
      <c r="X102" s="35"/>
      <c r="Y102" s="35">
        <v>37.262999999999998</v>
      </c>
      <c r="Z102" s="35"/>
      <c r="AA102" s="70">
        <f t="shared" ref="AA102" si="36">C102/C88*100-100</f>
        <v>5.1835881176338034</v>
      </c>
      <c r="AB102" s="36">
        <f t="shared" ref="AB102" si="37">E102/E88*100-100</f>
        <v>5.3081208822532062</v>
      </c>
      <c r="AC102" s="36">
        <f t="shared" ref="AC102" si="38">G102/G88*100-100</f>
        <v>4.5824090142244387</v>
      </c>
      <c r="AD102" s="36">
        <f t="shared" ref="AD102" si="39">I102/I88*100-100</f>
        <v>10.598856514136386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6.739690810997871</v>
      </c>
      <c r="AH102" s="36">
        <f t="shared" ref="AH102" si="43">Q102/Q88*100-100</f>
        <v>7.1843280334505266</v>
      </c>
      <c r="AI102" s="36">
        <f t="shared" ref="AI102" si="44">S102/S88*100-100</f>
        <v>6.3420816089009264</v>
      </c>
      <c r="AJ102" s="36">
        <f t="shared" ref="AJ102" si="45">U102/U88*100-100</f>
        <v>8.8232470624375736</v>
      </c>
      <c r="AK102" s="36">
        <f t="shared" ref="AK102" si="46">W102/W88*100-100</f>
        <v>12.193072731260429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.15" customHeight="1" x14ac:dyDescent="0.25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3651.7280000000001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5.0502679384104141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.15" customHeight="1" x14ac:dyDescent="0.25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.15" customHeight="1" x14ac:dyDescent="0.25">
      <c r="B105" s="33" t="s">
        <v>37</v>
      </c>
      <c r="C105" s="61">
        <v>3568.3719999999998</v>
      </c>
      <c r="D105" s="34"/>
      <c r="E105" s="35">
        <v>2934.77</v>
      </c>
      <c r="F105" s="34"/>
      <c r="G105" s="35">
        <v>2395.1770000000001</v>
      </c>
      <c r="H105" s="35"/>
      <c r="I105" s="35">
        <v>133.779</v>
      </c>
      <c r="J105" s="35"/>
      <c r="K105" s="35">
        <v>361.05700000000002</v>
      </c>
      <c r="L105" s="35"/>
      <c r="M105" s="35">
        <v>44.756999999999998</v>
      </c>
      <c r="N105" s="62"/>
      <c r="O105" s="35">
        <v>3603.9679999999998</v>
      </c>
      <c r="P105" s="34"/>
      <c r="Q105" s="35">
        <v>2969.7349999999997</v>
      </c>
      <c r="R105" s="34"/>
      <c r="S105" s="35">
        <v>2472.2379999999998</v>
      </c>
      <c r="T105" s="35"/>
      <c r="U105" s="35">
        <v>109.86499999999999</v>
      </c>
      <c r="V105" s="35"/>
      <c r="W105" s="35">
        <v>344.46899999999999</v>
      </c>
      <c r="X105" s="35"/>
      <c r="Y105" s="35">
        <v>43.162999999999997</v>
      </c>
      <c r="Z105" s="35"/>
      <c r="AA105" s="70">
        <f t="shared" ref="AA105" si="72">C105/C91*100-100</f>
        <v>3.342826676119472</v>
      </c>
      <c r="AB105" s="36">
        <f t="shared" ref="AB105" si="73">E105/E91*100-100</f>
        <v>3.7838269846366615</v>
      </c>
      <c r="AC105" s="36">
        <f t="shared" ref="AC105" si="74">G105/G91*100-100</f>
        <v>3.3069140213568744</v>
      </c>
      <c r="AD105" s="36">
        <f t="shared" ref="AD105" si="75">I105/I91*100-100</f>
        <v>5.8252580785507888</v>
      </c>
      <c r="AE105" s="36">
        <f t="shared" ref="AE105" si="76">K105/K91*100-100</f>
        <v>6.2491723583886909</v>
      </c>
      <c r="AF105" s="71">
        <f t="shared" ref="AF105" si="77">M105/M91*100-100</f>
        <v>4.0134789681617349</v>
      </c>
      <c r="AG105" s="70">
        <f t="shared" ref="AG105" si="78">O105/O91*100-100</f>
        <v>3.6211365994024192</v>
      </c>
      <c r="AH105" s="36">
        <f t="shared" ref="AH105" si="79">Q105/Q91*100-100</f>
        <v>4.1349470898172029</v>
      </c>
      <c r="AI105" s="36">
        <f t="shared" ref="AI105" si="80">S105/S91*100-100</f>
        <v>3.5923213298766541</v>
      </c>
      <c r="AJ105" s="36">
        <f t="shared" ref="AJ105" si="81">U105/U91*100-100</f>
        <v>5.3810368807251479</v>
      </c>
      <c r="AK105" s="36">
        <f t="shared" ref="AK105" si="82">W105/W91*100-100</f>
        <v>7.1709912264327045</v>
      </c>
      <c r="AL105" s="71">
        <f t="shared" ref="AL105" si="83">Y105/Y91*100-100</f>
        <v>8.9094670972951207</v>
      </c>
      <c r="AM105" s="3" t="s">
        <v>38</v>
      </c>
      <c r="AO105" s="40"/>
    </row>
    <row r="106" spans="2:41" ht="13.15" customHeight="1" x14ac:dyDescent="0.25">
      <c r="B106" s="33" t="s">
        <v>39</v>
      </c>
      <c r="C106" s="61">
        <v>3367.174</v>
      </c>
      <c r="D106" s="34"/>
      <c r="E106" s="35">
        <v>2798.915</v>
      </c>
      <c r="G106" s="35">
        <v>2357.1590000000001</v>
      </c>
      <c r="H106" s="35"/>
      <c r="I106" s="35">
        <v>102.254</v>
      </c>
      <c r="J106" s="35"/>
      <c r="K106" s="35">
        <v>298.005</v>
      </c>
      <c r="L106" s="35"/>
      <c r="M106" s="35">
        <v>41.497</v>
      </c>
      <c r="N106" s="62"/>
      <c r="O106" s="35">
        <v>3462.125</v>
      </c>
      <c r="Q106" s="35">
        <v>2893.1289999999999</v>
      </c>
      <c r="S106" s="35">
        <v>2404.86</v>
      </c>
      <c r="T106" s="35"/>
      <c r="U106" s="35">
        <v>106.157</v>
      </c>
      <c r="V106" s="35"/>
      <c r="W106" s="35">
        <v>336.01900000000001</v>
      </c>
      <c r="X106" s="35"/>
      <c r="Y106" s="35">
        <v>46.093000000000004</v>
      </c>
      <c r="Z106" s="35"/>
      <c r="AA106" s="70">
        <f t="shared" ref="AA106" si="84">C106/C92*100-100</f>
        <v>4.7594809897968133</v>
      </c>
      <c r="AB106" s="36">
        <f t="shared" ref="AB106" si="85">E106/E92*100-100</f>
        <v>5.3063759886646409</v>
      </c>
      <c r="AC106" s="36">
        <f t="shared" ref="AC106" si="86">G106/G92*100-100</f>
        <v>4.6448154144689795</v>
      </c>
      <c r="AD106" s="36">
        <f t="shared" ref="AD106" si="87">I106/I92*100-100</f>
        <v>10.863672832144331</v>
      </c>
      <c r="AE106" s="36">
        <f t="shared" ref="AE106" si="88">K106/K92*100-100</f>
        <v>8.6673522075876264</v>
      </c>
      <c r="AF106" s="71">
        <f t="shared" ref="AF106" si="89">M106/M92*100-100</f>
        <v>6.7446945337620576</v>
      </c>
      <c r="AG106" s="70">
        <f t="shared" ref="AG106" si="90">O106/O92*100-100</f>
        <v>4.3689583799339147</v>
      </c>
      <c r="AH106" s="36">
        <f t="shared" ref="AH106" si="91">Q106/Q92*100-100</f>
        <v>4.7585717694574186</v>
      </c>
      <c r="AI106" s="36">
        <f t="shared" ref="AI106" si="92">S106/S92*100-100</f>
        <v>4.3578106062348638</v>
      </c>
      <c r="AJ106" s="36">
        <f t="shared" ref="AJ106" si="93">U106/U92*100-100</f>
        <v>13.475002939573073</v>
      </c>
      <c r="AK106" s="36">
        <f t="shared" ref="AK106" si="94">W106/W92*100-100</f>
        <v>5.728858570475623</v>
      </c>
      <c r="AL106" s="71">
        <f t="shared" ref="AL106" si="95">Y106/Y92*100-100</f>
        <v>0.39641915880726231</v>
      </c>
      <c r="AM106" s="3" t="s">
        <v>40</v>
      </c>
      <c r="AO106" s="40"/>
    </row>
    <row r="107" spans="2:41" ht="13.15" customHeight="1" x14ac:dyDescent="0.25">
      <c r="B107" s="33" t="s">
        <v>41</v>
      </c>
      <c r="C107" s="61">
        <v>2374.326</v>
      </c>
      <c r="D107" s="34"/>
      <c r="E107" s="35">
        <v>1945.82</v>
      </c>
      <c r="F107" s="34"/>
      <c r="G107" s="35">
        <v>1566.4639999999999</v>
      </c>
      <c r="H107" s="35"/>
      <c r="I107" s="35">
        <v>95.13</v>
      </c>
      <c r="J107" s="35"/>
      <c r="K107" s="35">
        <v>243.048</v>
      </c>
      <c r="L107" s="35"/>
      <c r="M107" s="35">
        <v>41.177999999999997</v>
      </c>
      <c r="N107" s="62"/>
      <c r="O107" s="35">
        <v>2600.3939999999998</v>
      </c>
      <c r="P107" s="34"/>
      <c r="Q107" s="35">
        <v>2172.413</v>
      </c>
      <c r="R107" s="34"/>
      <c r="S107" s="35">
        <v>1747.88</v>
      </c>
      <c r="T107" s="35"/>
      <c r="U107" s="35">
        <v>97.912000000000006</v>
      </c>
      <c r="V107" s="35"/>
      <c r="W107" s="35">
        <v>281.50900000000001</v>
      </c>
      <c r="X107" s="35"/>
      <c r="Y107" s="35">
        <v>45.112000000000002</v>
      </c>
      <c r="Z107" s="35"/>
      <c r="AA107" s="70">
        <f t="shared" ref="AA107" si="96">C107/C93*100-100</f>
        <v>4.369097625775197</v>
      </c>
      <c r="AB107" s="36">
        <f t="shared" ref="AB107" si="97">E107/E93*100-100</f>
        <v>5.2568943963640322</v>
      </c>
      <c r="AC107" s="36">
        <f t="shared" ref="AC107" si="98">G107/G93*100-100</f>
        <v>3.8248729416817469</v>
      </c>
      <c r="AD107" s="36">
        <f t="shared" ref="AD107" si="99">I107/I93*100-100</f>
        <v>9.0715219335458102</v>
      </c>
      <c r="AE107" s="36">
        <f t="shared" ref="AE107" si="100">K107/K93*100-100</f>
        <v>13.267374719800173</v>
      </c>
      <c r="AF107" s="71">
        <f t="shared" ref="AF107" si="101">M107/M93*100-100</f>
        <v>8.1184687286666986</v>
      </c>
      <c r="AG107" s="70">
        <f t="shared" ref="AG107" si="102">O107/O93*100-100</f>
        <v>5.6512412139925914</v>
      </c>
      <c r="AH107" s="36">
        <f t="shared" ref="AH107" si="103">Q107/Q93*100-100</f>
        <v>6.748966987327691</v>
      </c>
      <c r="AI107" s="36">
        <f t="shared" ref="AI107" si="104">S107/S93*100-100</f>
        <v>5.1143317114064786</v>
      </c>
      <c r="AJ107" s="36">
        <f t="shared" ref="AJ107" si="105">U107/U93*100-100</f>
        <v>17.199525992602616</v>
      </c>
      <c r="AK107" s="36">
        <f t="shared" ref="AK107" si="106">W107/W93*100-100</f>
        <v>13.810445969055877</v>
      </c>
      <c r="AL107" s="71">
        <f t="shared" ref="AL107" si="107">Y107/Y93*100-100</f>
        <v>9.129614398374386</v>
      </c>
      <c r="AM107" s="3" t="s">
        <v>42</v>
      </c>
      <c r="AO107" s="40"/>
    </row>
    <row r="108" spans="2:41" ht="13.15" customHeight="1" x14ac:dyDescent="0.25">
      <c r="B108" s="33" t="s">
        <v>43</v>
      </c>
      <c r="C108" s="61">
        <v>2543.627</v>
      </c>
      <c r="D108" s="34"/>
      <c r="E108" s="35">
        <v>2121.393</v>
      </c>
      <c r="F108" s="34"/>
      <c r="G108" s="35">
        <v>1723.701</v>
      </c>
      <c r="H108" s="35"/>
      <c r="I108" s="35">
        <v>98.379000000000005</v>
      </c>
      <c r="J108" s="35"/>
      <c r="K108" s="35">
        <v>258.815</v>
      </c>
      <c r="L108" s="35"/>
      <c r="M108" s="35">
        <v>40.497999999999998</v>
      </c>
      <c r="N108" s="62"/>
      <c r="O108" s="35">
        <v>2344.116</v>
      </c>
      <c r="P108" s="34"/>
      <c r="Q108" s="35">
        <v>1922.1610000000001</v>
      </c>
      <c r="R108" s="34"/>
      <c r="S108" s="35">
        <v>1506.405</v>
      </c>
      <c r="T108" s="35"/>
      <c r="U108" s="35">
        <v>112.73399999999999</v>
      </c>
      <c r="V108" s="35"/>
      <c r="W108" s="35">
        <v>259.161</v>
      </c>
      <c r="X108" s="35"/>
      <c r="Y108" s="35">
        <v>43.860999999999997</v>
      </c>
      <c r="Z108" s="35"/>
      <c r="AA108" s="70">
        <f t="shared" ref="AA108" si="108">C108/C94*100-100</f>
        <v>5.1993207362385476</v>
      </c>
      <c r="AB108" s="36">
        <f t="shared" ref="AB108" si="109">E108/E94*100-100</f>
        <v>5.9692441411762331</v>
      </c>
      <c r="AC108" s="36">
        <f t="shared" ref="AC108" si="110">G108/G94*100-100</f>
        <v>5.189410397738655</v>
      </c>
      <c r="AD108" s="36">
        <f t="shared" ref="AD108" si="111">I108/I94*100-100</f>
        <v>5.9844436783590425</v>
      </c>
      <c r="AE108" s="36">
        <f t="shared" ref="AE108" si="112">K108/K94*100-100</f>
        <v>10.780339769463552</v>
      </c>
      <c r="AF108" s="71">
        <f t="shared" ref="AF108" si="113">M108/M94*100-100</f>
        <v>10.114742509108709</v>
      </c>
      <c r="AG108" s="70">
        <f t="shared" ref="AG108" si="114">O108/O94*100-100</f>
        <v>4.1597867140635429</v>
      </c>
      <c r="AH108" s="36">
        <f t="shared" ref="AH108" si="115">Q108/Q94*100-100</f>
        <v>4.8040051187179529</v>
      </c>
      <c r="AI108" s="36">
        <f t="shared" ref="AI108" si="116">S108/S94*100-100</f>
        <v>3.3051503591048998</v>
      </c>
      <c r="AJ108" s="36">
        <f t="shared" ref="AJ108" si="117">U108/U94*100-100</f>
        <v>13.668353868801546</v>
      </c>
      <c r="AK108" s="36">
        <f t="shared" ref="AK108" si="118">W108/W94*100-100</f>
        <v>9.3086620748995159</v>
      </c>
      <c r="AL108" s="71">
        <f t="shared" ref="AL108" si="119">Y108/Y94*100-100</f>
        <v>10.830069488313313</v>
      </c>
      <c r="AM108" s="3" t="s">
        <v>44</v>
      </c>
      <c r="AO108" s="40"/>
    </row>
    <row r="109" spans="2:41" ht="13.15" customHeight="1" x14ac:dyDescent="0.25">
      <c r="C109" s="61"/>
      <c r="D109" s="34"/>
      <c r="E109" s="35"/>
      <c r="F109" s="34"/>
      <c r="G109" s="35"/>
      <c r="H109" s="35"/>
      <c r="I109" s="35"/>
      <c r="J109" s="35"/>
      <c r="K109" s="35"/>
      <c r="L109" s="35"/>
      <c r="M109" s="35"/>
      <c r="N109" s="62"/>
      <c r="O109" s="35"/>
      <c r="P109" s="34"/>
      <c r="Q109" s="35"/>
      <c r="R109" s="34"/>
      <c r="S109" s="35"/>
      <c r="T109" s="35"/>
      <c r="U109" s="35"/>
      <c r="V109" s="35"/>
      <c r="W109" s="35"/>
      <c r="X109" s="35"/>
      <c r="Y109" s="35"/>
      <c r="Z109" s="35"/>
      <c r="AA109" s="70"/>
      <c r="AB109" s="36"/>
      <c r="AC109" s="36"/>
      <c r="AD109" s="36"/>
      <c r="AE109" s="36"/>
      <c r="AF109" s="71"/>
      <c r="AG109" s="70"/>
      <c r="AH109" s="36"/>
      <c r="AI109" s="36"/>
      <c r="AJ109" s="36"/>
      <c r="AK109" s="36"/>
      <c r="AL109" s="71"/>
      <c r="AO109" s="38"/>
    </row>
    <row r="110" spans="2:41" ht="13.15" customHeight="1" x14ac:dyDescent="0.25">
      <c r="B110" s="29" t="s">
        <v>93</v>
      </c>
      <c r="C110" s="61"/>
      <c r="D110" s="34"/>
      <c r="E110" s="35"/>
      <c r="F110" s="34"/>
      <c r="G110" s="35"/>
      <c r="H110" s="32"/>
      <c r="I110" s="35"/>
      <c r="J110" s="32"/>
      <c r="K110" s="35"/>
      <c r="L110" s="32"/>
      <c r="M110" s="35"/>
      <c r="N110" s="60"/>
      <c r="O110" s="35"/>
      <c r="P110" s="34"/>
      <c r="Q110" s="35"/>
      <c r="R110" s="34"/>
      <c r="S110" s="35"/>
      <c r="T110" s="32"/>
      <c r="U110" s="35"/>
      <c r="V110" s="32"/>
      <c r="W110" s="35"/>
      <c r="X110" s="32"/>
      <c r="Y110" s="35"/>
      <c r="Z110" s="32"/>
      <c r="AA110" s="70"/>
      <c r="AB110" s="36"/>
      <c r="AC110" s="36"/>
      <c r="AD110" s="36"/>
      <c r="AE110" s="36"/>
      <c r="AF110" s="71"/>
      <c r="AG110" s="70"/>
      <c r="AH110" s="36"/>
      <c r="AI110" s="36"/>
      <c r="AJ110" s="36"/>
      <c r="AK110" s="36"/>
      <c r="AL110" s="71"/>
      <c r="AM110" s="24" t="s">
        <v>94</v>
      </c>
    </row>
    <row r="111" spans="2:41" ht="13.15" customHeight="1" x14ac:dyDescent="0.25">
      <c r="B111" s="33" t="s">
        <v>20</v>
      </c>
      <c r="C111" s="61">
        <v>2112.8850000000002</v>
      </c>
      <c r="D111" s="34"/>
      <c r="E111" s="35">
        <v>1727.865</v>
      </c>
      <c r="F111" s="34"/>
      <c r="G111" s="35">
        <v>1322.4079999999999</v>
      </c>
      <c r="H111" s="35"/>
      <c r="I111" s="35">
        <v>112.896</v>
      </c>
      <c r="J111" s="35"/>
      <c r="K111" s="35">
        <v>251.24700000000001</v>
      </c>
      <c r="L111" s="35"/>
      <c r="M111" s="35">
        <v>41.314</v>
      </c>
      <c r="N111" s="62"/>
      <c r="O111" s="35">
        <v>2290.9070000000002</v>
      </c>
      <c r="P111" s="34"/>
      <c r="Q111" s="35">
        <v>1905.835</v>
      </c>
      <c r="R111" s="34"/>
      <c r="S111" s="35">
        <v>1504.989</v>
      </c>
      <c r="T111" s="35"/>
      <c r="U111" s="35">
        <v>98.498999999999995</v>
      </c>
      <c r="V111" s="35"/>
      <c r="W111" s="35">
        <v>256.99799999999999</v>
      </c>
      <c r="X111" s="35"/>
      <c r="Y111" s="35">
        <v>45.348999999999997</v>
      </c>
      <c r="Z111" s="35"/>
      <c r="AA111" s="70">
        <f t="shared" ref="AA111" si="120">C111/C97*100-100</f>
        <v>3.8748458753591279</v>
      </c>
      <c r="AB111" s="36">
        <f t="shared" ref="AB111" si="121">E111/E97*100-100</f>
        <v>4.7408008205337211</v>
      </c>
      <c r="AC111" s="36">
        <f t="shared" ref="AC111" si="122">G111/G97*100-100</f>
        <v>2.901358781500889</v>
      </c>
      <c r="AD111" s="36">
        <f t="shared" ref="AD111" si="123">I111/I97*100-100</f>
        <v>12.081169894864345</v>
      </c>
      <c r="AE111" s="36">
        <f t="shared" ref="AE111" si="124">K111/K97*100-100</f>
        <v>11.605314475326594</v>
      </c>
      <c r="AF111" s="71">
        <f t="shared" ref="AF111" si="125">M111/M97*100-100</f>
        <v>6.7876344086021447</v>
      </c>
      <c r="AG111" s="70">
        <f t="shared" ref="AG111" si="126">O111/O97*100-100</f>
        <v>4.4379496689852687</v>
      </c>
      <c r="AH111" s="36">
        <f t="shared" ref="AH111" si="127">Q111/Q97*100-100</f>
        <v>5.3814436295936332</v>
      </c>
      <c r="AI111" s="36">
        <f t="shared" ref="AI111" si="128">S111/S97*100-100</f>
        <v>3.3185757172798702</v>
      </c>
      <c r="AJ111" s="36">
        <f t="shared" ref="AJ111" si="129">U111/U97*100-100</f>
        <v>15.063548432316225</v>
      </c>
      <c r="AK111" s="36">
        <f t="shared" ref="AK111" si="130">W111/W97*100-100</f>
        <v>14.242150791922086</v>
      </c>
      <c r="AL111" s="71">
        <f t="shared" ref="AL111" si="131">Y111/Y97*100-100</f>
        <v>9.8065328458316117</v>
      </c>
      <c r="AM111" s="3" t="s">
        <v>22</v>
      </c>
      <c r="AO111" s="40"/>
    </row>
    <row r="112" spans="2:41" ht="13.15" customHeight="1" x14ac:dyDescent="0.25">
      <c r="B112" s="33" t="s">
        <v>23</v>
      </c>
      <c r="C112" s="61"/>
      <c r="D112" s="34"/>
      <c r="E112" s="35"/>
      <c r="F112" s="34"/>
      <c r="G112" s="35"/>
      <c r="I112" s="35"/>
      <c r="K112" s="35"/>
      <c r="M112" s="35"/>
      <c r="N112" s="63"/>
      <c r="O112" s="35"/>
      <c r="P112" s="34"/>
      <c r="Q112" s="35"/>
      <c r="R112" s="34"/>
      <c r="S112" s="35"/>
      <c r="U112" s="35"/>
      <c r="W112" s="35"/>
      <c r="Y112" s="35"/>
      <c r="AA112" s="70"/>
      <c r="AB112" s="36"/>
      <c r="AC112" s="36"/>
      <c r="AD112" s="36"/>
      <c r="AE112" s="36"/>
      <c r="AF112" s="71"/>
      <c r="AG112" s="70"/>
      <c r="AH112" s="36"/>
      <c r="AI112" s="36"/>
      <c r="AJ112" s="36"/>
      <c r="AK112" s="36"/>
      <c r="AL112" s="71"/>
      <c r="AM112" s="3" t="s">
        <v>24</v>
      </c>
      <c r="AO112" s="40"/>
    </row>
    <row r="113" spans="2:41" ht="13.15" customHeight="1" x14ac:dyDescent="0.25">
      <c r="B113" s="33" t="s">
        <v>25</v>
      </c>
      <c r="C113" s="61"/>
      <c r="D113" s="34"/>
      <c r="E113" s="35"/>
      <c r="F113" s="34"/>
      <c r="G113" s="35"/>
      <c r="H113" s="35"/>
      <c r="I113" s="35"/>
      <c r="K113" s="35"/>
      <c r="L113" s="35"/>
      <c r="M113" s="35"/>
      <c r="N113" s="62"/>
      <c r="O113" s="35"/>
      <c r="P113" s="34"/>
      <c r="Q113" s="35"/>
      <c r="R113" s="34"/>
      <c r="S113" s="35"/>
      <c r="U113" s="35"/>
      <c r="W113" s="35"/>
      <c r="X113" s="35"/>
      <c r="Y113" s="35"/>
      <c r="Z113" s="35"/>
      <c r="AA113" s="70"/>
      <c r="AB113" s="36"/>
      <c r="AC113" s="36"/>
      <c r="AD113" s="36"/>
      <c r="AE113" s="36"/>
      <c r="AF113" s="71"/>
      <c r="AG113" s="70"/>
      <c r="AH113" s="36"/>
      <c r="AI113" s="36"/>
      <c r="AJ113" s="36"/>
      <c r="AK113" s="36"/>
      <c r="AL113" s="71"/>
      <c r="AM113" s="3" t="s">
        <v>26</v>
      </c>
      <c r="AO113" s="40"/>
    </row>
    <row r="114" spans="2:41" ht="13.15" customHeight="1" x14ac:dyDescent="0.25">
      <c r="B114" s="33" t="s">
        <v>27</v>
      </c>
      <c r="C114" s="61"/>
      <c r="D114" s="34"/>
      <c r="E114" s="35"/>
      <c r="F114" s="34"/>
      <c r="G114" s="35"/>
      <c r="H114" s="35"/>
      <c r="I114" s="35"/>
      <c r="J114" s="35"/>
      <c r="K114" s="35"/>
      <c r="L114" s="35"/>
      <c r="M114" s="35"/>
      <c r="N114" s="62"/>
      <c r="O114" s="35"/>
      <c r="P114" s="34"/>
      <c r="Q114" s="35"/>
      <c r="R114" s="34"/>
      <c r="S114" s="35"/>
      <c r="T114" s="35"/>
      <c r="U114" s="35"/>
      <c r="V114" s="35"/>
      <c r="W114" s="35"/>
      <c r="X114" s="35"/>
      <c r="Y114" s="35"/>
      <c r="Z114" s="35"/>
      <c r="AA114" s="70"/>
      <c r="AB114" s="36"/>
      <c r="AC114" s="36"/>
      <c r="AD114" s="36"/>
      <c r="AE114" s="36"/>
      <c r="AF114" s="71"/>
      <c r="AG114" s="70"/>
      <c r="AH114" s="36"/>
      <c r="AI114" s="36"/>
      <c r="AJ114" s="36"/>
      <c r="AK114" s="36"/>
      <c r="AL114" s="71"/>
      <c r="AM114" s="3" t="s">
        <v>28</v>
      </c>
      <c r="AO114" s="40"/>
    </row>
    <row r="115" spans="2:41" ht="13.15" customHeight="1" x14ac:dyDescent="0.25">
      <c r="B115" s="33" t="s">
        <v>29</v>
      </c>
      <c r="C115" s="61"/>
      <c r="D115" s="34"/>
      <c r="E115" s="35"/>
      <c r="F115" s="34"/>
      <c r="G115" s="35"/>
      <c r="H115" s="35"/>
      <c r="I115" s="35"/>
      <c r="J115" s="35"/>
      <c r="K115" s="35"/>
      <c r="L115" s="35"/>
      <c r="M115" s="35"/>
      <c r="N115" s="62"/>
      <c r="O115" s="35"/>
      <c r="P115" s="34"/>
      <c r="Q115" s="35"/>
      <c r="R115" s="34"/>
      <c r="S115" s="35"/>
      <c r="T115" s="35"/>
      <c r="U115" s="35"/>
      <c r="V115" s="35"/>
      <c r="W115" s="35"/>
      <c r="X115" s="35"/>
      <c r="Y115" s="35"/>
      <c r="Z115" s="35"/>
      <c r="AA115" s="70"/>
      <c r="AB115" s="36"/>
      <c r="AC115" s="36"/>
      <c r="AD115" s="36"/>
      <c r="AE115" s="36"/>
      <c r="AF115" s="71"/>
      <c r="AG115" s="70"/>
      <c r="AH115" s="36"/>
      <c r="AI115" s="36"/>
      <c r="AJ115" s="36"/>
      <c r="AK115" s="36"/>
      <c r="AL115" s="71"/>
      <c r="AM115" s="3" t="s">
        <v>30</v>
      </c>
      <c r="AO115" s="40"/>
    </row>
    <row r="116" spans="2:41" ht="13.15" customHeight="1" x14ac:dyDescent="0.25">
      <c r="B116" s="33" t="s">
        <v>31</v>
      </c>
      <c r="C116" s="61"/>
      <c r="D116" s="34"/>
      <c r="E116" s="35"/>
      <c r="F116" s="34"/>
      <c r="G116" s="35"/>
      <c r="H116" s="35"/>
      <c r="I116" s="35"/>
      <c r="J116" s="35"/>
      <c r="K116" s="35"/>
      <c r="L116" s="35"/>
      <c r="M116" s="35"/>
      <c r="N116" s="62"/>
      <c r="O116" s="35"/>
      <c r="P116" s="34"/>
      <c r="Q116" s="35"/>
      <c r="R116" s="34"/>
      <c r="S116" s="35"/>
      <c r="T116" s="35"/>
      <c r="U116" s="35"/>
      <c r="V116" s="35"/>
      <c r="W116" s="35"/>
      <c r="X116" s="35"/>
      <c r="Y116" s="35"/>
      <c r="Z116" s="35"/>
      <c r="AA116" s="70"/>
      <c r="AB116" s="36"/>
      <c r="AC116" s="36"/>
      <c r="AD116" s="36"/>
      <c r="AE116" s="36"/>
      <c r="AF116" s="71"/>
      <c r="AG116" s="70"/>
      <c r="AH116" s="36"/>
      <c r="AI116" s="36"/>
      <c r="AJ116" s="36"/>
      <c r="AK116" s="36"/>
      <c r="AL116" s="71"/>
      <c r="AM116" s="3" t="s">
        <v>32</v>
      </c>
      <c r="AO116" s="40"/>
    </row>
    <row r="117" spans="2:41" ht="13.15" customHeight="1" x14ac:dyDescent="0.25">
      <c r="B117" s="33" t="s">
        <v>33</v>
      </c>
      <c r="C117" s="61"/>
      <c r="D117" s="34"/>
      <c r="E117" s="35"/>
      <c r="G117" s="35"/>
      <c r="H117" s="35"/>
      <c r="I117" s="35"/>
      <c r="J117" s="35"/>
      <c r="K117" s="35"/>
      <c r="L117" s="35"/>
      <c r="M117" s="35"/>
      <c r="N117" s="62"/>
      <c r="O117" s="35"/>
      <c r="Q117" s="35"/>
      <c r="S117" s="35"/>
      <c r="T117" s="35"/>
      <c r="U117" s="35"/>
      <c r="V117" s="35"/>
      <c r="W117" s="35"/>
      <c r="X117" s="35"/>
      <c r="Y117" s="35"/>
      <c r="Z117" s="35"/>
      <c r="AA117" s="70"/>
      <c r="AB117" s="36"/>
      <c r="AC117" s="36"/>
      <c r="AD117" s="36"/>
      <c r="AE117" s="36"/>
      <c r="AF117" s="71"/>
      <c r="AG117" s="70"/>
      <c r="AH117" s="36"/>
      <c r="AI117" s="36"/>
      <c r="AJ117" s="36"/>
      <c r="AK117" s="36"/>
      <c r="AL117" s="71"/>
      <c r="AM117" s="3" t="s">
        <v>34</v>
      </c>
      <c r="AO117" s="40"/>
    </row>
    <row r="118" spans="2:41" ht="13.15" customHeight="1" x14ac:dyDescent="0.25">
      <c r="B118" s="33" t="s">
        <v>35</v>
      </c>
      <c r="C118" s="61"/>
      <c r="D118" s="34"/>
      <c r="E118" s="35"/>
      <c r="G118" s="35"/>
      <c r="H118" s="35"/>
      <c r="I118" s="35"/>
      <c r="J118" s="35"/>
      <c r="K118" s="35"/>
      <c r="L118" s="35"/>
      <c r="M118" s="35"/>
      <c r="N118" s="62"/>
      <c r="O118" s="35"/>
      <c r="Q118" s="35"/>
      <c r="S118" s="35"/>
      <c r="T118" s="35"/>
      <c r="U118" s="35"/>
      <c r="V118" s="35"/>
      <c r="W118" s="35"/>
      <c r="X118" s="35"/>
      <c r="Y118" s="35"/>
      <c r="Z118" s="35"/>
      <c r="AA118" s="70"/>
      <c r="AB118" s="36"/>
      <c r="AC118" s="36"/>
      <c r="AD118" s="36"/>
      <c r="AE118" s="36"/>
      <c r="AF118" s="71"/>
      <c r="AG118" s="70"/>
      <c r="AH118" s="36"/>
      <c r="AI118" s="36"/>
      <c r="AJ118" s="36"/>
      <c r="AK118" s="36"/>
      <c r="AL118" s="71"/>
      <c r="AM118" s="3" t="s">
        <v>36</v>
      </c>
      <c r="AO118" s="40"/>
    </row>
    <row r="119" spans="2:41" ht="13.15" customHeight="1" x14ac:dyDescent="0.25">
      <c r="B119" s="33" t="s">
        <v>37</v>
      </c>
      <c r="C119" s="61"/>
      <c r="D119" s="34"/>
      <c r="E119" s="35"/>
      <c r="F119" s="34"/>
      <c r="G119" s="35"/>
      <c r="H119" s="35"/>
      <c r="I119" s="35"/>
      <c r="J119" s="35"/>
      <c r="K119" s="35"/>
      <c r="L119" s="35"/>
      <c r="M119" s="35"/>
      <c r="N119" s="62"/>
      <c r="O119" s="35"/>
      <c r="P119" s="34"/>
      <c r="Q119" s="35"/>
      <c r="R119" s="34"/>
      <c r="S119" s="35"/>
      <c r="T119" s="35"/>
      <c r="U119" s="35"/>
      <c r="V119" s="35"/>
      <c r="W119" s="35"/>
      <c r="X119" s="35"/>
      <c r="Y119" s="35"/>
      <c r="Z119" s="35"/>
      <c r="AA119" s="70"/>
      <c r="AB119" s="36"/>
      <c r="AC119" s="36"/>
      <c r="AD119" s="36"/>
      <c r="AE119" s="36"/>
      <c r="AF119" s="71"/>
      <c r="AG119" s="70"/>
      <c r="AH119" s="36"/>
      <c r="AI119" s="36"/>
      <c r="AJ119" s="36"/>
      <c r="AK119" s="36"/>
      <c r="AL119" s="71"/>
      <c r="AM119" s="3" t="s">
        <v>38</v>
      </c>
      <c r="AO119" s="40"/>
    </row>
    <row r="120" spans="2:41" ht="13.15" customHeight="1" x14ac:dyDescent="0.25">
      <c r="B120" s="33" t="s">
        <v>39</v>
      </c>
      <c r="C120" s="61"/>
      <c r="D120" s="34"/>
      <c r="E120" s="35"/>
      <c r="G120" s="35"/>
      <c r="H120" s="35"/>
      <c r="I120" s="35"/>
      <c r="J120" s="35"/>
      <c r="K120" s="35"/>
      <c r="L120" s="35"/>
      <c r="M120" s="35"/>
      <c r="N120" s="62"/>
      <c r="O120" s="35"/>
      <c r="Q120" s="35"/>
      <c r="S120" s="35"/>
      <c r="T120" s="35"/>
      <c r="U120" s="35"/>
      <c r="V120" s="35"/>
      <c r="W120" s="35"/>
      <c r="X120" s="35"/>
      <c r="Y120" s="35"/>
      <c r="Z120" s="35"/>
      <c r="AA120" s="70"/>
      <c r="AB120" s="36"/>
      <c r="AC120" s="36"/>
      <c r="AD120" s="36"/>
      <c r="AE120" s="36"/>
      <c r="AF120" s="71"/>
      <c r="AG120" s="70"/>
      <c r="AH120" s="36"/>
      <c r="AI120" s="36"/>
      <c r="AJ120" s="36"/>
      <c r="AK120" s="36"/>
      <c r="AL120" s="71"/>
      <c r="AM120" s="3" t="s">
        <v>40</v>
      </c>
      <c r="AO120" s="40"/>
    </row>
    <row r="121" spans="2:41" ht="13.15" customHeight="1" x14ac:dyDescent="0.25">
      <c r="B121" s="33" t="s">
        <v>41</v>
      </c>
      <c r="C121" s="61"/>
      <c r="D121" s="34"/>
      <c r="E121" s="35"/>
      <c r="F121" s="34"/>
      <c r="G121" s="35"/>
      <c r="H121" s="35"/>
      <c r="I121" s="35"/>
      <c r="J121" s="35"/>
      <c r="K121" s="35"/>
      <c r="L121" s="35"/>
      <c r="M121" s="35"/>
      <c r="N121" s="62"/>
      <c r="O121" s="35"/>
      <c r="P121" s="34"/>
      <c r="Q121" s="35"/>
      <c r="R121" s="34"/>
      <c r="S121" s="35"/>
      <c r="T121" s="35"/>
      <c r="U121" s="35"/>
      <c r="V121" s="35"/>
      <c r="W121" s="35"/>
      <c r="X121" s="35"/>
      <c r="Y121" s="35"/>
      <c r="Z121" s="35"/>
      <c r="AA121" s="70"/>
      <c r="AB121" s="36"/>
      <c r="AC121" s="36"/>
      <c r="AD121" s="36"/>
      <c r="AE121" s="36"/>
      <c r="AF121" s="71"/>
      <c r="AG121" s="70"/>
      <c r="AH121" s="36"/>
      <c r="AI121" s="36"/>
      <c r="AJ121" s="36"/>
      <c r="AK121" s="36"/>
      <c r="AL121" s="71"/>
      <c r="AM121" s="3" t="s">
        <v>42</v>
      </c>
      <c r="AO121" s="40"/>
    </row>
    <row r="122" spans="2:41" ht="13.15" customHeight="1" x14ac:dyDescent="0.25">
      <c r="B122" s="33" t="s">
        <v>43</v>
      </c>
      <c r="C122" s="61"/>
      <c r="D122" s="34"/>
      <c r="E122" s="35"/>
      <c r="F122" s="34"/>
      <c r="G122" s="35"/>
      <c r="H122" s="35"/>
      <c r="I122" s="35"/>
      <c r="J122" s="35"/>
      <c r="K122" s="35"/>
      <c r="L122" s="35"/>
      <c r="M122" s="35"/>
      <c r="N122" s="62"/>
      <c r="O122" s="35"/>
      <c r="P122" s="34"/>
      <c r="Q122" s="35"/>
      <c r="R122" s="34"/>
      <c r="S122" s="35"/>
      <c r="T122" s="35"/>
      <c r="U122" s="35"/>
      <c r="V122" s="35"/>
      <c r="W122" s="35"/>
      <c r="X122" s="35"/>
      <c r="Y122" s="35"/>
      <c r="Z122" s="35"/>
      <c r="AA122" s="70"/>
      <c r="AB122" s="36"/>
      <c r="AC122" s="36"/>
      <c r="AD122" s="36"/>
      <c r="AE122" s="36"/>
      <c r="AF122" s="71"/>
      <c r="AG122" s="70"/>
      <c r="AH122" s="36"/>
      <c r="AI122" s="36"/>
      <c r="AJ122" s="36"/>
      <c r="AK122" s="36"/>
      <c r="AL122" s="71"/>
      <c r="AM122" s="3" t="s">
        <v>44</v>
      </c>
      <c r="AO122" s="40"/>
    </row>
    <row r="123" spans="2:41" ht="6.95" customHeight="1" thickBot="1" x14ac:dyDescent="0.3">
      <c r="B123" s="78"/>
      <c r="C123" s="78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8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</row>
    <row r="124" spans="2:41" ht="13.5" thickTop="1" x14ac:dyDescent="0.25">
      <c r="B124" s="2" t="s">
        <v>76</v>
      </c>
      <c r="AM124" s="41" t="s">
        <v>77</v>
      </c>
    </row>
    <row r="125" spans="2:41" x14ac:dyDescent="0.25">
      <c r="B125" s="42" t="s">
        <v>78</v>
      </c>
      <c r="AM125" s="41" t="s">
        <v>79</v>
      </c>
    </row>
    <row r="126" spans="2:41" x14ac:dyDescent="0.25">
      <c r="B126" s="42" t="s">
        <v>80</v>
      </c>
      <c r="AM126" s="41"/>
    </row>
    <row r="127" spans="2:41" x14ac:dyDescent="0.25">
      <c r="B127" s="42" t="s">
        <v>81</v>
      </c>
      <c r="AM127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26"/>
  <sheetViews>
    <sheetView showGridLines="0" zoomScale="85" zoomScaleNormal="85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10.7109375" style="2" customWidth="1"/>
    <col min="3" max="7" width="8.7109375" style="21" customWidth="1"/>
    <col min="8" max="10" width="7.7109375" style="21" customWidth="1"/>
    <col min="11" max="18" width="8.7109375" style="21" customWidth="1"/>
    <col min="19" max="19" width="10.7109375" style="22" customWidth="1"/>
    <col min="20" max="16384" width="9.140625" style="2"/>
  </cols>
  <sheetData>
    <row r="1" spans="2:19" ht="6.75" customHeight="1" x14ac:dyDescent="0.25"/>
    <row r="2" spans="2:19" ht="13.7" customHeight="1" x14ac:dyDescent="0.25">
      <c r="B2" s="23" t="s">
        <v>61</v>
      </c>
      <c r="S2" s="24"/>
    </row>
    <row r="3" spans="2:19" x14ac:dyDescent="0.25">
      <c r="B3" s="23" t="s">
        <v>62</v>
      </c>
    </row>
    <row r="4" spans="2:19" ht="13.7" customHeight="1" thickBot="1" x14ac:dyDescent="0.3"/>
    <row r="5" spans="2:19" ht="15" customHeight="1" thickBot="1" x14ac:dyDescent="0.3">
      <c r="B5" s="25"/>
      <c r="C5" s="116" t="s">
        <v>13</v>
      </c>
      <c r="D5" s="116"/>
      <c r="E5" s="116"/>
      <c r="F5" s="116"/>
      <c r="G5" s="116"/>
      <c r="H5" s="137" t="s">
        <v>14</v>
      </c>
      <c r="I5" s="138"/>
      <c r="J5" s="138"/>
      <c r="K5" s="117" t="s">
        <v>13</v>
      </c>
      <c r="L5" s="118"/>
      <c r="M5" s="118"/>
      <c r="N5" s="118"/>
      <c r="O5" s="119"/>
      <c r="P5" s="139" t="s">
        <v>14</v>
      </c>
      <c r="Q5" s="139"/>
      <c r="R5" s="139"/>
      <c r="S5" s="26"/>
    </row>
    <row r="6" spans="2:19" s="16" customFormat="1" ht="15" customHeight="1" thickBot="1" x14ac:dyDescent="0.3">
      <c r="C6" s="121" t="s">
        <v>16</v>
      </c>
      <c r="D6" s="121"/>
      <c r="E6" s="121"/>
      <c r="F6" s="121"/>
      <c r="G6" s="121"/>
      <c r="H6" s="140" t="s">
        <v>17</v>
      </c>
      <c r="I6" s="141"/>
      <c r="J6" s="141"/>
      <c r="K6" s="123" t="s">
        <v>16</v>
      </c>
      <c r="L6" s="124"/>
      <c r="M6" s="124"/>
      <c r="N6" s="124"/>
      <c r="O6" s="125"/>
      <c r="P6" s="142" t="s">
        <v>17</v>
      </c>
      <c r="Q6" s="143"/>
      <c r="R6" s="144"/>
      <c r="S6" s="17"/>
    </row>
    <row r="7" spans="2:19" ht="15" customHeight="1" thickBot="1" x14ac:dyDescent="0.3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">
      <c r="B8" s="18"/>
      <c r="C8" s="131" t="s">
        <v>82</v>
      </c>
      <c r="D8" s="131"/>
      <c r="E8" s="131"/>
      <c r="F8" s="131"/>
      <c r="G8" s="131"/>
      <c r="H8" s="132" t="s">
        <v>83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5" customHeight="1" x14ac:dyDescent="0.25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.15" customHeight="1" x14ac:dyDescent="0.25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.15" customHeight="1" x14ac:dyDescent="0.25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.15" customHeight="1" x14ac:dyDescent="0.25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.15" customHeight="1" x14ac:dyDescent="0.25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.15" customHeight="1" x14ac:dyDescent="0.25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.15" customHeight="1" x14ac:dyDescent="0.25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.15" customHeight="1" x14ac:dyDescent="0.25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.15" customHeight="1" x14ac:dyDescent="0.25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.15" customHeight="1" x14ac:dyDescent="0.25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.15" customHeight="1" x14ac:dyDescent="0.25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.15" customHeight="1" x14ac:dyDescent="0.25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.15" customHeight="1" x14ac:dyDescent="0.25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.15" customHeight="1" x14ac:dyDescent="0.25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.15" customHeight="1" x14ac:dyDescent="0.25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.15" customHeight="1" x14ac:dyDescent="0.25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.15" customHeight="1" x14ac:dyDescent="0.25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.15" customHeight="1" x14ac:dyDescent="0.25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.15" customHeight="1" x14ac:dyDescent="0.25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.15" customHeight="1" x14ac:dyDescent="0.25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.15" customHeight="1" x14ac:dyDescent="0.25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.15" customHeight="1" x14ac:dyDescent="0.25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.15" customHeight="1" x14ac:dyDescent="0.25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.15" customHeight="1" x14ac:dyDescent="0.25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.15" customHeight="1" x14ac:dyDescent="0.25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.15" customHeight="1" x14ac:dyDescent="0.25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.15" customHeight="1" x14ac:dyDescent="0.25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.15" customHeight="1" x14ac:dyDescent="0.25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.15" customHeight="1" x14ac:dyDescent="0.25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.15" customHeight="1" x14ac:dyDescent="0.25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.15" customHeight="1" x14ac:dyDescent="0.25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.15" customHeight="1" x14ac:dyDescent="0.25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.15" customHeight="1" x14ac:dyDescent="0.25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.15" customHeight="1" x14ac:dyDescent="0.25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.15" customHeight="1" x14ac:dyDescent="0.25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.15" customHeight="1" x14ac:dyDescent="0.25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.15" customHeight="1" x14ac:dyDescent="0.25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.15" customHeight="1" x14ac:dyDescent="0.25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.15" customHeight="1" x14ac:dyDescent="0.25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.15" customHeight="1" x14ac:dyDescent="0.25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.15" customHeight="1" x14ac:dyDescent="0.25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.15" customHeight="1" x14ac:dyDescent="0.25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.15" customHeight="1" x14ac:dyDescent="0.25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.15" customHeight="1" x14ac:dyDescent="0.25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.15" customHeight="1" x14ac:dyDescent="0.25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.15" customHeight="1" x14ac:dyDescent="0.25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.15" customHeight="1" x14ac:dyDescent="0.25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.15" customHeight="1" x14ac:dyDescent="0.25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.15" customHeight="1" x14ac:dyDescent="0.25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.15" customHeight="1" x14ac:dyDescent="0.25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.15" customHeight="1" x14ac:dyDescent="0.25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.15" customHeight="1" x14ac:dyDescent="0.25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.15" customHeight="1" x14ac:dyDescent="0.25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.15" customHeight="1" x14ac:dyDescent="0.25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.15" customHeight="1" x14ac:dyDescent="0.25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.15" customHeight="1" x14ac:dyDescent="0.25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.15" customHeight="1" x14ac:dyDescent="0.25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.15" customHeight="1" x14ac:dyDescent="0.25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.15" customHeight="1" x14ac:dyDescent="0.25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.15" customHeight="1" x14ac:dyDescent="0.25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.15" customHeight="1" x14ac:dyDescent="0.25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.15" customHeight="1" x14ac:dyDescent="0.25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.15" customHeight="1" x14ac:dyDescent="0.25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.15" customHeight="1" x14ac:dyDescent="0.25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.15" customHeight="1" x14ac:dyDescent="0.25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.15" customHeight="1" x14ac:dyDescent="0.25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.15" customHeight="1" x14ac:dyDescent="0.25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.15" customHeight="1" x14ac:dyDescent="0.25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.15" customHeight="1" x14ac:dyDescent="0.25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.15" customHeight="1" x14ac:dyDescent="0.25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.15" customHeight="1" x14ac:dyDescent="0.25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.15" customHeight="1" x14ac:dyDescent="0.25">
      <c r="B80" s="29">
        <v>2024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>
        <v>2024</v>
      </c>
    </row>
    <row r="81" spans="2:19" ht="13.15" customHeight="1" x14ac:dyDescent="0.25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.15" customHeight="1" x14ac:dyDescent="0.25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.15" customHeight="1" x14ac:dyDescent="0.25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.15" customHeight="1" x14ac:dyDescent="0.25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.15" customHeight="1" x14ac:dyDescent="0.25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.15" customHeight="1" x14ac:dyDescent="0.25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.15" customHeight="1" x14ac:dyDescent="0.25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.15" customHeight="1" x14ac:dyDescent="0.25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.15" customHeight="1" x14ac:dyDescent="0.25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.15" customHeight="1" x14ac:dyDescent="0.25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.15" customHeight="1" x14ac:dyDescent="0.25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.15" customHeight="1" x14ac:dyDescent="0.25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.15" customHeight="1" x14ac:dyDescent="0.25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.15" customHeight="1" x14ac:dyDescent="0.25">
      <c r="B94" s="29" t="s">
        <v>103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102</v>
      </c>
    </row>
    <row r="95" spans="2:19" ht="13.15" customHeight="1" x14ac:dyDescent="0.25">
      <c r="B95" s="33" t="s">
        <v>20</v>
      </c>
      <c r="C95" s="83">
        <f t="shared" ref="C95:C106" si="17">SUM(D95:G95)</f>
        <v>4246.049</v>
      </c>
      <c r="D95" s="84">
        <v>2416.0529999999999</v>
      </c>
      <c r="E95" s="84">
        <v>949.59100000000001</v>
      </c>
      <c r="F95" s="84">
        <v>309.923</v>
      </c>
      <c r="G95" s="85">
        <v>570.48199999999997</v>
      </c>
      <c r="H95" s="86">
        <f t="shared" ref="H95:H106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5.9501580874894699</v>
      </c>
      <c r="L95" s="36">
        <f t="shared" si="19"/>
        <v>6.9429978881876906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8.4129590355217942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.15" customHeight="1" x14ac:dyDescent="0.25">
      <c r="B96" s="33" t="s">
        <v>23</v>
      </c>
      <c r="C96" s="83">
        <f t="shared" si="17"/>
        <v>4317.1239999999998</v>
      </c>
      <c r="D96" s="84">
        <v>2361.1610000000001</v>
      </c>
      <c r="E96" s="84">
        <v>1015.228</v>
      </c>
      <c r="F96" s="84">
        <v>364.67500000000001</v>
      </c>
      <c r="G96" s="85">
        <v>576.05999999999995</v>
      </c>
      <c r="H96" s="86">
        <f t="shared" si="18"/>
        <v>19.100999999999999</v>
      </c>
      <c r="I96" s="32">
        <v>14.78</v>
      </c>
      <c r="J96" s="35">
        <v>4.3209999999999997</v>
      </c>
      <c r="K96" s="74">
        <f t="shared" si="19"/>
        <v>-0.49027358972007562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1.9968766709987023</v>
      </c>
      <c r="P96" s="74">
        <f t="shared" si="19"/>
        <v>-2.6105134349666059</v>
      </c>
      <c r="Q96" s="36">
        <f t="shared" si="19"/>
        <v>-1.6633399866932734</v>
      </c>
      <c r="R96" s="71">
        <f t="shared" si="19"/>
        <v>-5.7167794021383429</v>
      </c>
      <c r="S96" s="3" t="s">
        <v>24</v>
      </c>
    </row>
    <row r="97" spans="2:19" ht="13.15" customHeight="1" x14ac:dyDescent="0.25">
      <c r="B97" s="33" t="s">
        <v>25</v>
      </c>
      <c r="C97" s="83">
        <f t="shared" si="17"/>
        <v>5389.1390000000001</v>
      </c>
      <c r="D97" s="84">
        <v>2844.4270000000001</v>
      </c>
      <c r="E97" s="84">
        <v>1250.3430000000001</v>
      </c>
      <c r="F97" s="84">
        <v>566.58799999999997</v>
      </c>
      <c r="G97" s="85">
        <v>727.78099999999995</v>
      </c>
      <c r="H97" s="86">
        <f t="shared" si="18"/>
        <v>22.843</v>
      </c>
      <c r="I97" s="32">
        <v>18.071999999999999</v>
      </c>
      <c r="J97" s="35">
        <v>4.7709999999999999</v>
      </c>
      <c r="K97" s="74">
        <f t="shared" si="19"/>
        <v>2.0761515044526675</v>
      </c>
      <c r="L97" s="36">
        <f t="shared" si="19"/>
        <v>0.3760360311401314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5.0605940308203117</v>
      </c>
      <c r="P97" s="74">
        <f t="shared" si="19"/>
        <v>3.8459789971359726</v>
      </c>
      <c r="Q97" s="36">
        <f t="shared" si="19"/>
        <v>4.8381482770623023</v>
      </c>
      <c r="R97" s="71">
        <f t="shared" si="19"/>
        <v>0.25215381382641056</v>
      </c>
      <c r="S97" s="3" t="s">
        <v>26</v>
      </c>
    </row>
    <row r="98" spans="2:19" ht="13.15" customHeight="1" x14ac:dyDescent="0.25">
      <c r="B98" s="33" t="s">
        <v>27</v>
      </c>
      <c r="C98" s="83">
        <f t="shared" si="17"/>
        <v>6498.5069999999987</v>
      </c>
      <c r="D98" s="84">
        <v>3096.2570000000001</v>
      </c>
      <c r="E98" s="84">
        <v>1494.8389999999999</v>
      </c>
      <c r="F98" s="84">
        <v>1003.694</v>
      </c>
      <c r="G98" s="85">
        <v>903.71699999999998</v>
      </c>
      <c r="H98" s="86">
        <f t="shared" si="18"/>
        <v>21.344999999999999</v>
      </c>
      <c r="I98" s="32">
        <v>17.042999999999999</v>
      </c>
      <c r="J98" s="35">
        <v>4.3019999999999996</v>
      </c>
      <c r="K98" s="74">
        <f t="shared" si="19"/>
        <v>8.1074602135529545</v>
      </c>
      <c r="L98" s="36">
        <f t="shared" si="19"/>
        <v>4.3837889518795663</v>
      </c>
      <c r="M98" s="36">
        <f t="shared" si="19"/>
        <v>8.7666641927771138</v>
      </c>
      <c r="N98" s="36">
        <f t="shared" si="19"/>
        <v>13.571778539931387</v>
      </c>
      <c r="O98" s="71">
        <f t="shared" si="19"/>
        <v>14.856308399337095</v>
      </c>
      <c r="P98" s="74">
        <f t="shared" si="19"/>
        <v>1.5606413855450398</v>
      </c>
      <c r="Q98" s="36">
        <f t="shared" si="19"/>
        <v>4.571113020002457</v>
      </c>
      <c r="R98" s="71">
        <f t="shared" si="19"/>
        <v>-8.8366179275270298</v>
      </c>
      <c r="S98" s="3" t="s">
        <v>28</v>
      </c>
    </row>
    <row r="99" spans="2:19" ht="13.15" customHeight="1" x14ac:dyDescent="0.25">
      <c r="B99" s="33" t="s">
        <v>29</v>
      </c>
      <c r="C99" s="83">
        <f t="shared" si="17"/>
        <v>6911.8009999999995</v>
      </c>
      <c r="D99" s="84">
        <v>3268.9490000000001</v>
      </c>
      <c r="E99" s="84">
        <v>1563.79</v>
      </c>
      <c r="F99" s="84">
        <v>1148.3119999999999</v>
      </c>
      <c r="G99" s="85">
        <v>930.75</v>
      </c>
      <c r="H99" s="86">
        <f t="shared" si="18"/>
        <v>22.844000000000001</v>
      </c>
      <c r="I99" s="32">
        <v>17.818000000000001</v>
      </c>
      <c r="J99" s="35">
        <v>5.0259999999999998</v>
      </c>
      <c r="K99" s="74">
        <f t="shared" ref="K99" si="20">C99/C85*100-100</f>
        <v>5.7308634553357507</v>
      </c>
      <c r="L99" s="36">
        <f t="shared" ref="L99" si="21">D99/D85*100-100</f>
        <v>4.3673750605014732</v>
      </c>
      <c r="M99" s="36">
        <f t="shared" ref="M99" si="22">E99/E85*100-100</f>
        <v>6.3942408765232557</v>
      </c>
      <c r="N99" s="36">
        <f t="shared" ref="N99" si="23">F99/F85*100-100</f>
        <v>6.7260998026847005</v>
      </c>
      <c r="O99" s="71">
        <f t="shared" ref="O99" si="24">G99/G85*100-100</f>
        <v>8.3200757862297507</v>
      </c>
      <c r="P99" s="74">
        <f t="shared" ref="P99" si="25">H99/H85*100-100</f>
        <v>8.2602720250225303</v>
      </c>
      <c r="Q99" s="36">
        <f t="shared" ref="Q99" si="26">I99/I85*100-100</f>
        <v>10.307682783383896</v>
      </c>
      <c r="R99" s="71">
        <f t="shared" ref="R99" si="27">J99/J85*100-100</f>
        <v>1.5763945028294017</v>
      </c>
      <c r="S99" s="3" t="s">
        <v>30</v>
      </c>
    </row>
    <row r="100" spans="2:19" ht="13.15" customHeight="1" x14ac:dyDescent="0.25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.15" customHeight="1" x14ac:dyDescent="0.25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.15" customHeight="1" x14ac:dyDescent="0.25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.15" customHeight="1" x14ac:dyDescent="0.25">
      <c r="B103" s="33" t="s">
        <v>37</v>
      </c>
      <c r="C103" s="83">
        <f t="shared" si="17"/>
        <v>7181.8379999999997</v>
      </c>
      <c r="D103" s="84">
        <v>3316.1729999999998</v>
      </c>
      <c r="E103" s="84">
        <v>1632.7180000000001</v>
      </c>
      <c r="F103" s="84">
        <v>1212.2170000000001</v>
      </c>
      <c r="G103" s="85">
        <v>1020.73</v>
      </c>
      <c r="H103" s="86">
        <f t="shared" si="18"/>
        <v>20.164999999999999</v>
      </c>
      <c r="I103" s="32">
        <v>15.448</v>
      </c>
      <c r="J103" s="35">
        <v>4.7169999999999996</v>
      </c>
      <c r="K103" s="74">
        <f t="shared" ref="K103" si="52">C103/C89*100-100</f>
        <v>3.4306124362346964</v>
      </c>
      <c r="L103" s="36">
        <f t="shared" ref="L103" si="53">D103/D89*100-100</f>
        <v>1.1163689286462386</v>
      </c>
      <c r="M103" s="36">
        <f t="shared" ref="M103" si="54">E103/E89*100-100</f>
        <v>7.8078087992440999</v>
      </c>
      <c r="N103" s="36">
        <f t="shared" ref="N103" si="55">F103/F89*100-100</f>
        <v>1.8837556437867136</v>
      </c>
      <c r="O103" s="71">
        <f t="shared" ref="O103" si="56">G103/G89*100-100</f>
        <v>6.3489731640051588</v>
      </c>
      <c r="P103" s="74">
        <f t="shared" ref="P103" si="57">H103/H89*100-100</f>
        <v>-2.3013565891473036</v>
      </c>
      <c r="Q103" s="36">
        <f t="shared" ref="Q103" si="58">I103/I89*100-100</f>
        <v>-5.0347328948177221</v>
      </c>
      <c r="R103" s="71">
        <f t="shared" ref="R103" si="59">J103/J89*100-100</f>
        <v>7.866453235764908</v>
      </c>
      <c r="S103" s="3" t="s">
        <v>38</v>
      </c>
    </row>
    <row r="104" spans="2:19" ht="13.15" customHeight="1" x14ac:dyDescent="0.25">
      <c r="B104" s="33" t="s">
        <v>39</v>
      </c>
      <c r="C104" s="83">
        <f t="shared" si="17"/>
        <v>6840.88</v>
      </c>
      <c r="D104" s="84">
        <v>3288.1990000000001</v>
      </c>
      <c r="E104" s="84">
        <v>1565.9929999999999</v>
      </c>
      <c r="F104" s="84">
        <v>1110.0550000000001</v>
      </c>
      <c r="G104" s="85">
        <v>876.63300000000004</v>
      </c>
      <c r="H104" s="86">
        <f t="shared" si="18"/>
        <v>22.210999999999999</v>
      </c>
      <c r="I104" s="32">
        <v>17.065999999999999</v>
      </c>
      <c r="J104" s="35">
        <v>5.1449999999999996</v>
      </c>
      <c r="K104" s="74">
        <f t="shared" ref="K104" si="60">C104/C90*100-100</f>
        <v>4.5126867274656774</v>
      </c>
      <c r="L104" s="36">
        <f t="shared" ref="L104" si="61">D104/D90*100-100</f>
        <v>3.5592886713687619</v>
      </c>
      <c r="M104" s="36">
        <f t="shared" ref="M104" si="62">E104/E90*100-100</f>
        <v>6.5750135601317652</v>
      </c>
      <c r="N104" s="36">
        <f t="shared" ref="N104" si="63">F104/F90*100-100</f>
        <v>2.7936256293482558</v>
      </c>
      <c r="O104" s="71">
        <f t="shared" ref="O104" si="64">G104/G90*100-100</f>
        <v>6.7698760975289076</v>
      </c>
      <c r="P104" s="74">
        <f t="shared" ref="P104" si="65">H104/H90*100-100</f>
        <v>-7.4772973423310845</v>
      </c>
      <c r="Q104" s="36">
        <f t="shared" ref="Q104" si="66">I104/I90*100-100</f>
        <v>-9.1218914745194155</v>
      </c>
      <c r="R104" s="71">
        <f t="shared" ref="R104" si="67">J104/J90*100-100</f>
        <v>-1.5687775014348659</v>
      </c>
      <c r="S104" s="3" t="s">
        <v>40</v>
      </c>
    </row>
    <row r="105" spans="2:19" ht="13.15" customHeight="1" x14ac:dyDescent="0.25">
      <c r="B105" s="33" t="s">
        <v>41</v>
      </c>
      <c r="C105" s="83">
        <f t="shared" si="17"/>
        <v>4985.3500000000004</v>
      </c>
      <c r="D105" s="84">
        <v>2709.1120000000001</v>
      </c>
      <c r="E105" s="84">
        <v>1169.06</v>
      </c>
      <c r="F105" s="84">
        <v>448.02</v>
      </c>
      <c r="G105" s="85">
        <v>659.15800000000002</v>
      </c>
      <c r="H105" s="86">
        <f t="shared" si="18"/>
        <v>22.213000000000001</v>
      </c>
      <c r="I105" s="32">
        <v>16.881</v>
      </c>
      <c r="J105" s="35">
        <v>5.3319999999999999</v>
      </c>
      <c r="K105" s="74">
        <f t="shared" ref="K105" si="68">C105/C91*100-100</f>
        <v>4.9798657068018173</v>
      </c>
      <c r="L105" s="36">
        <f t="shared" ref="L105" si="69">D105/D91*100-100</f>
        <v>3.3925790172500996</v>
      </c>
      <c r="M105" s="36">
        <f t="shared" ref="M105" si="70">E105/E91*100-100</f>
        <v>8.6993107385501958</v>
      </c>
      <c r="N105" s="36">
        <f t="shared" ref="N105" si="71">F105/F91*100-100</f>
        <v>7.8194489902004136</v>
      </c>
      <c r="O105" s="71">
        <f t="shared" ref="O105" si="72">G105/G91*100-100</f>
        <v>3.3783603636665873</v>
      </c>
      <c r="P105" s="74">
        <f t="shared" ref="P105" si="73">H105/H91*100-100</f>
        <v>-2.2745270567531861</v>
      </c>
      <c r="Q105" s="36">
        <f t="shared" ref="Q105" si="74">I105/I91*100-100</f>
        <v>-6.0862308762169732</v>
      </c>
      <c r="R105" s="71">
        <f t="shared" ref="R105" si="75">J105/J91*100-100</f>
        <v>12.134595162986344</v>
      </c>
      <c r="S105" s="3" t="s">
        <v>42</v>
      </c>
    </row>
    <row r="106" spans="2:19" ht="13.15" customHeight="1" x14ac:dyDescent="0.25">
      <c r="B106" s="33" t="s">
        <v>43</v>
      </c>
      <c r="C106" s="83">
        <f t="shared" si="17"/>
        <v>4900.2929999999997</v>
      </c>
      <c r="D106" s="84">
        <v>2671.9079999999999</v>
      </c>
      <c r="E106" s="84">
        <v>1235.721</v>
      </c>
      <c r="F106" s="84">
        <v>364.59300000000002</v>
      </c>
      <c r="G106" s="85">
        <v>628.07100000000003</v>
      </c>
      <c r="H106" s="86">
        <f t="shared" si="18"/>
        <v>20.239000000000001</v>
      </c>
      <c r="I106" s="32">
        <v>15.21</v>
      </c>
      <c r="J106" s="35">
        <v>5.0289999999999999</v>
      </c>
      <c r="K106" s="74">
        <f t="shared" ref="K106" si="76">C106/C92*100-100</f>
        <v>4.6483066140181819</v>
      </c>
      <c r="L106" s="36">
        <f t="shared" ref="L106" si="77">D106/D92*100-100</f>
        <v>3.1494081058460495</v>
      </c>
      <c r="M106" s="36">
        <f t="shared" ref="M106" si="78">E106/E92*100-100</f>
        <v>9.550996598365046</v>
      </c>
      <c r="N106" s="36">
        <f t="shared" ref="N106" si="79">F106/F92*100-100</f>
        <v>5.1661027509280757</v>
      </c>
      <c r="O106" s="71">
        <f t="shared" ref="O106" si="80">G106/G92*100-100</f>
        <v>1.6901650173566338</v>
      </c>
      <c r="P106" s="74">
        <f t="shared" ref="P106" si="81">H106/H92*100-100</f>
        <v>-8.8210118484479807</v>
      </c>
      <c r="Q106" s="36">
        <f t="shared" ref="Q106" si="82">I106/I92*100-100</f>
        <v>-13.912157573013346</v>
      </c>
      <c r="R106" s="71">
        <f t="shared" ref="R106" si="83">J106/J92*100-100</f>
        <v>11.039964672113058</v>
      </c>
      <c r="S106" s="3" t="s">
        <v>44</v>
      </c>
    </row>
    <row r="107" spans="2:19" ht="13.15" customHeight="1" x14ac:dyDescent="0.25">
      <c r="C107" s="88"/>
      <c r="D107" s="84"/>
      <c r="E107" s="84"/>
      <c r="F107" s="84"/>
      <c r="G107" s="85"/>
      <c r="H107" s="32"/>
      <c r="I107" s="32"/>
      <c r="J107" s="35"/>
      <c r="K107" s="76"/>
      <c r="L107" s="58"/>
      <c r="M107" s="58"/>
      <c r="N107" s="58"/>
      <c r="O107" s="73"/>
      <c r="P107" s="76"/>
      <c r="Q107" s="58"/>
      <c r="R107" s="73"/>
    </row>
    <row r="108" spans="2:19" ht="13.15" customHeight="1" x14ac:dyDescent="0.25">
      <c r="B108" s="29" t="s">
        <v>93</v>
      </c>
      <c r="C108" s="83"/>
      <c r="D108" s="90"/>
      <c r="E108" s="90"/>
      <c r="F108" s="90"/>
      <c r="G108" s="91"/>
      <c r="H108" s="31"/>
      <c r="I108" s="31"/>
      <c r="J108" s="32"/>
      <c r="K108" s="92"/>
      <c r="L108" s="93"/>
      <c r="M108" s="93"/>
      <c r="N108" s="93"/>
      <c r="O108" s="94"/>
      <c r="P108" s="92"/>
      <c r="Q108" s="93"/>
      <c r="R108" s="73"/>
      <c r="S108" s="24" t="s">
        <v>94</v>
      </c>
    </row>
    <row r="109" spans="2:19" ht="13.15" customHeight="1" x14ac:dyDescent="0.25">
      <c r="B109" s="33" t="s">
        <v>20</v>
      </c>
      <c r="C109" s="83">
        <f t="shared" ref="C109" si="84">SUM(D109:G109)</f>
        <v>4417.2960000000003</v>
      </c>
      <c r="D109" s="84">
        <v>2499.2829999999999</v>
      </c>
      <c r="E109" s="84">
        <v>1040.617</v>
      </c>
      <c r="F109" s="84">
        <v>302.14600000000002</v>
      </c>
      <c r="G109" s="85">
        <v>575.25</v>
      </c>
      <c r="H109" s="86">
        <f t="shared" ref="H109" si="85">SUM(I109:J109)</f>
        <v>17.922000000000001</v>
      </c>
      <c r="I109" s="32">
        <v>13.679</v>
      </c>
      <c r="J109" s="35">
        <v>4.2430000000000003</v>
      </c>
      <c r="K109" s="74">
        <f t="shared" ref="K109" si="86">C109/C95*100-100</f>
        <v>4.0330905272171833</v>
      </c>
      <c r="L109" s="36">
        <f t="shared" ref="L109" si="87">D109/D95*100-100</f>
        <v>3.4448747606116115</v>
      </c>
      <c r="M109" s="36">
        <f t="shared" ref="M109" si="88">E109/E95*100-100</f>
        <v>9.5858111544865068</v>
      </c>
      <c r="N109" s="36">
        <f t="shared" ref="N109" si="89">F109/F95*100-100</f>
        <v>-2.5093329633489532</v>
      </c>
      <c r="O109" s="71">
        <f t="shared" ref="O109" si="90">G109/G95*100-100</f>
        <v>0.83578447698613445</v>
      </c>
      <c r="P109" s="74">
        <f t="shared" ref="P109" si="91">H109/H95*100-100</f>
        <v>-1.5977598418711949</v>
      </c>
      <c r="Q109" s="36">
        <f t="shared" ref="Q109" si="92">I109/I95*100-100</f>
        <v>-2.3765343990864949</v>
      </c>
      <c r="R109" s="71">
        <f t="shared" ref="R109" si="93">J109/J95*100-100</f>
        <v>0.99976196143775553</v>
      </c>
      <c r="S109" s="3" t="s">
        <v>22</v>
      </c>
    </row>
    <row r="110" spans="2:19" ht="13.15" customHeight="1" x14ac:dyDescent="0.25">
      <c r="B110" s="33" t="s">
        <v>23</v>
      </c>
      <c r="C110" s="83"/>
      <c r="D110" s="84"/>
      <c r="E110" s="84"/>
      <c r="F110" s="84"/>
      <c r="G110" s="85"/>
      <c r="H110" s="86"/>
      <c r="I110" s="32"/>
      <c r="J110" s="35"/>
      <c r="K110" s="74"/>
      <c r="L110" s="36"/>
      <c r="M110" s="36"/>
      <c r="N110" s="36"/>
      <c r="O110" s="71"/>
      <c r="P110" s="74"/>
      <c r="Q110" s="36"/>
      <c r="R110" s="71"/>
      <c r="S110" s="3" t="s">
        <v>24</v>
      </c>
    </row>
    <row r="111" spans="2:19" ht="13.15" customHeight="1" x14ac:dyDescent="0.25">
      <c r="B111" s="33" t="s">
        <v>25</v>
      </c>
      <c r="C111" s="83"/>
      <c r="D111" s="84"/>
      <c r="E111" s="84"/>
      <c r="F111" s="84"/>
      <c r="G111" s="85"/>
      <c r="H111" s="86"/>
      <c r="I111" s="32"/>
      <c r="J111" s="35"/>
      <c r="K111" s="74"/>
      <c r="L111" s="36"/>
      <c r="M111" s="36"/>
      <c r="N111" s="36"/>
      <c r="O111" s="71"/>
      <c r="P111" s="74"/>
      <c r="Q111" s="36"/>
      <c r="R111" s="71"/>
      <c r="S111" s="3" t="s">
        <v>26</v>
      </c>
    </row>
    <row r="112" spans="2:19" ht="13.15" customHeight="1" x14ac:dyDescent="0.25">
      <c r="B112" s="33" t="s">
        <v>27</v>
      </c>
      <c r="C112" s="83"/>
      <c r="D112" s="84"/>
      <c r="E112" s="84"/>
      <c r="F112" s="84"/>
      <c r="G112" s="85"/>
      <c r="H112" s="86"/>
      <c r="I112" s="32"/>
      <c r="J112" s="35"/>
      <c r="K112" s="74"/>
      <c r="L112" s="36"/>
      <c r="M112" s="36"/>
      <c r="N112" s="36"/>
      <c r="O112" s="71"/>
      <c r="P112" s="74"/>
      <c r="Q112" s="36"/>
      <c r="R112" s="71"/>
      <c r="S112" s="3" t="s">
        <v>28</v>
      </c>
    </row>
    <row r="113" spans="2:19" ht="13.15" customHeight="1" x14ac:dyDescent="0.25">
      <c r="B113" s="33" t="s">
        <v>29</v>
      </c>
      <c r="C113" s="83"/>
      <c r="D113" s="84"/>
      <c r="E113" s="84"/>
      <c r="F113" s="84"/>
      <c r="G113" s="85"/>
      <c r="H113" s="86"/>
      <c r="I113" s="32"/>
      <c r="J113" s="35"/>
      <c r="K113" s="74"/>
      <c r="L113" s="36"/>
      <c r="M113" s="36"/>
      <c r="N113" s="36"/>
      <c r="O113" s="71"/>
      <c r="P113" s="74"/>
      <c r="Q113" s="36"/>
      <c r="R113" s="71"/>
      <c r="S113" s="3" t="s">
        <v>30</v>
      </c>
    </row>
    <row r="114" spans="2:19" ht="13.15" customHeight="1" x14ac:dyDescent="0.25">
      <c r="B114" s="33" t="s">
        <v>31</v>
      </c>
      <c r="C114" s="83"/>
      <c r="D114" s="84"/>
      <c r="E114" s="84"/>
      <c r="F114" s="84"/>
      <c r="G114" s="85"/>
      <c r="H114" s="86"/>
      <c r="I114" s="32"/>
      <c r="J114" s="35"/>
      <c r="K114" s="74"/>
      <c r="L114" s="36"/>
      <c r="M114" s="36"/>
      <c r="N114" s="36"/>
      <c r="O114" s="71"/>
      <c r="P114" s="74"/>
      <c r="Q114" s="36"/>
      <c r="R114" s="71"/>
      <c r="S114" s="3" t="s">
        <v>32</v>
      </c>
    </row>
    <row r="115" spans="2:19" ht="13.15" customHeight="1" x14ac:dyDescent="0.25">
      <c r="B115" s="33" t="s">
        <v>33</v>
      </c>
      <c r="C115" s="83"/>
      <c r="D115" s="84"/>
      <c r="E115" s="84"/>
      <c r="F115" s="84"/>
      <c r="G115" s="85"/>
      <c r="H115" s="86"/>
      <c r="I115" s="32"/>
      <c r="J115" s="35"/>
      <c r="K115" s="74"/>
      <c r="L115" s="36"/>
      <c r="M115" s="36"/>
      <c r="N115" s="36"/>
      <c r="O115" s="71"/>
      <c r="P115" s="74"/>
      <c r="Q115" s="36"/>
      <c r="R115" s="71"/>
      <c r="S115" s="3" t="s">
        <v>34</v>
      </c>
    </row>
    <row r="116" spans="2:19" ht="13.15" customHeight="1" x14ac:dyDescent="0.25">
      <c r="B116" s="33" t="s">
        <v>35</v>
      </c>
      <c r="C116" s="83"/>
      <c r="D116" s="84"/>
      <c r="E116" s="84"/>
      <c r="F116" s="84"/>
      <c r="G116" s="85"/>
      <c r="H116" s="86"/>
      <c r="I116" s="32"/>
      <c r="J116" s="35"/>
      <c r="K116" s="74"/>
      <c r="L116" s="36"/>
      <c r="M116" s="36"/>
      <c r="N116" s="36"/>
      <c r="O116" s="71"/>
      <c r="P116" s="74"/>
      <c r="Q116" s="36"/>
      <c r="R116" s="71"/>
      <c r="S116" s="3" t="s">
        <v>36</v>
      </c>
    </row>
    <row r="117" spans="2:19" ht="13.15" customHeight="1" x14ac:dyDescent="0.25">
      <c r="B117" s="33" t="s">
        <v>37</v>
      </c>
      <c r="C117" s="83"/>
      <c r="D117" s="84"/>
      <c r="E117" s="84"/>
      <c r="F117" s="84"/>
      <c r="G117" s="85"/>
      <c r="H117" s="86"/>
      <c r="I117" s="32"/>
      <c r="J117" s="35"/>
      <c r="K117" s="74"/>
      <c r="L117" s="36"/>
      <c r="M117" s="36"/>
      <c r="N117" s="36"/>
      <c r="O117" s="71"/>
      <c r="P117" s="74"/>
      <c r="Q117" s="36"/>
      <c r="R117" s="71"/>
      <c r="S117" s="3" t="s">
        <v>38</v>
      </c>
    </row>
    <row r="118" spans="2:19" ht="13.15" customHeight="1" x14ac:dyDescent="0.25">
      <c r="B118" s="33" t="s">
        <v>39</v>
      </c>
      <c r="C118" s="83"/>
      <c r="D118" s="84"/>
      <c r="E118" s="84"/>
      <c r="F118" s="84"/>
      <c r="G118" s="85"/>
      <c r="H118" s="86"/>
      <c r="I118" s="32"/>
      <c r="J118" s="35"/>
      <c r="K118" s="74"/>
      <c r="L118" s="36"/>
      <c r="M118" s="36"/>
      <c r="N118" s="36"/>
      <c r="O118" s="71"/>
      <c r="P118" s="74"/>
      <c r="Q118" s="36"/>
      <c r="R118" s="71"/>
      <c r="S118" s="3" t="s">
        <v>40</v>
      </c>
    </row>
    <row r="119" spans="2:19" ht="13.15" customHeight="1" x14ac:dyDescent="0.25">
      <c r="B119" s="33" t="s">
        <v>41</v>
      </c>
      <c r="C119" s="83"/>
      <c r="D119" s="84"/>
      <c r="E119" s="84"/>
      <c r="F119" s="84"/>
      <c r="G119" s="85"/>
      <c r="H119" s="86"/>
      <c r="I119" s="32"/>
      <c r="J119" s="35"/>
      <c r="K119" s="74"/>
      <c r="L119" s="36"/>
      <c r="M119" s="36"/>
      <c r="N119" s="36"/>
      <c r="O119" s="71"/>
      <c r="P119" s="74"/>
      <c r="Q119" s="36"/>
      <c r="R119" s="71"/>
      <c r="S119" s="3" t="s">
        <v>42</v>
      </c>
    </row>
    <row r="120" spans="2:19" ht="13.15" customHeight="1" x14ac:dyDescent="0.25">
      <c r="B120" s="33" t="s">
        <v>43</v>
      </c>
      <c r="C120" s="83"/>
      <c r="D120" s="84"/>
      <c r="E120" s="84"/>
      <c r="F120" s="84"/>
      <c r="G120" s="85"/>
      <c r="H120" s="86"/>
      <c r="I120" s="32"/>
      <c r="J120" s="35"/>
      <c r="K120" s="74"/>
      <c r="L120" s="36"/>
      <c r="M120" s="36"/>
      <c r="N120" s="36"/>
      <c r="O120" s="71"/>
      <c r="P120" s="74"/>
      <c r="Q120" s="36"/>
      <c r="R120" s="71"/>
      <c r="S120" s="3" t="s">
        <v>44</v>
      </c>
    </row>
    <row r="121" spans="2:19" ht="6.95" customHeight="1" thickBot="1" x14ac:dyDescent="0.3">
      <c r="B121" s="78"/>
      <c r="C121" s="78"/>
      <c r="D121" s="79"/>
      <c r="E121" s="79"/>
      <c r="F121" s="79"/>
      <c r="G121" s="79"/>
      <c r="H121" s="79"/>
      <c r="I121" s="79"/>
      <c r="J121" s="79"/>
      <c r="K121" s="78"/>
      <c r="L121" s="79"/>
      <c r="M121" s="79"/>
      <c r="N121" s="79"/>
      <c r="O121" s="79"/>
      <c r="P121" s="79"/>
      <c r="Q121" s="79"/>
      <c r="R121" s="79"/>
      <c r="S121" s="79"/>
    </row>
    <row r="122" spans="2:19" ht="13.7" customHeight="1" thickTop="1" x14ac:dyDescent="0.25">
      <c r="B122" s="2" t="s">
        <v>76</v>
      </c>
      <c r="S122" s="41" t="s">
        <v>77</v>
      </c>
    </row>
    <row r="123" spans="2:19" ht="13.7" customHeight="1" x14ac:dyDescent="0.25">
      <c r="B123" s="42" t="s">
        <v>78</v>
      </c>
      <c r="S123" s="41" t="s">
        <v>79</v>
      </c>
    </row>
    <row r="124" spans="2:19" x14ac:dyDescent="0.25">
      <c r="S124" s="41"/>
    </row>
    <row r="125" spans="2:19" x14ac:dyDescent="0.25">
      <c r="S125" s="41"/>
    </row>
    <row r="126" spans="2:19" x14ac:dyDescent="0.25">
      <c r="D126" s="30"/>
      <c r="E126" s="30"/>
      <c r="F126" s="30"/>
      <c r="G126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="85" zoomScaleNormal="85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7.7109375" style="2" customWidth="1"/>
    <col min="3" max="3" width="25.7109375" style="21" customWidth="1"/>
    <col min="4" max="4" width="13.7109375" style="21" customWidth="1"/>
    <col min="5" max="5" width="9.7109375" style="21" customWidth="1"/>
    <col min="6" max="6" width="25.7109375" style="21" customWidth="1"/>
    <col min="7" max="7" width="13.7109375" style="21" customWidth="1"/>
    <col min="8" max="8" width="9.7109375" style="21" customWidth="1"/>
    <col min="9" max="16384" width="9.140625" style="2"/>
  </cols>
  <sheetData>
    <row r="1" spans="2:8" ht="6.75" customHeight="1" x14ac:dyDescent="0.25"/>
    <row r="2" spans="2:8" ht="13.7" customHeight="1" x14ac:dyDescent="0.25">
      <c r="B2" s="23" t="s">
        <v>95</v>
      </c>
    </row>
    <row r="3" spans="2:8" x14ac:dyDescent="0.25">
      <c r="B3" s="23" t="s">
        <v>96</v>
      </c>
    </row>
    <row r="4" spans="2:8" ht="13.7" customHeight="1" x14ac:dyDescent="0.25"/>
    <row r="5" spans="2:8" ht="15" thickBot="1" x14ac:dyDescent="0.3">
      <c r="C5" s="145" t="s">
        <v>97</v>
      </c>
      <c r="D5" s="145"/>
      <c r="E5" s="145"/>
      <c r="F5" s="145"/>
      <c r="G5" s="145"/>
      <c r="H5" s="145"/>
    </row>
    <row r="6" spans="2:8" s="16" customFormat="1" ht="14.25" thickBot="1" x14ac:dyDescent="0.3">
      <c r="C6" s="146" t="s">
        <v>98</v>
      </c>
      <c r="D6" s="146"/>
      <c r="E6" s="146"/>
      <c r="F6" s="146"/>
      <c r="G6" s="146"/>
      <c r="H6" s="146"/>
    </row>
    <row r="7" spans="2:8" ht="30" customHeight="1" thickBot="1" x14ac:dyDescent="0.3">
      <c r="B7" s="147" t="s">
        <v>2</v>
      </c>
      <c r="C7" s="43" t="s">
        <v>84</v>
      </c>
      <c r="D7" s="44" t="s">
        <v>47</v>
      </c>
      <c r="E7" s="44" t="s">
        <v>67</v>
      </c>
      <c r="F7" s="44" t="s">
        <v>85</v>
      </c>
      <c r="G7" s="44" t="s">
        <v>48</v>
      </c>
      <c r="H7" s="51" t="s">
        <v>67</v>
      </c>
    </row>
    <row r="8" spans="2:8" s="15" customFormat="1" ht="30" customHeight="1" thickBot="1" x14ac:dyDescent="0.3">
      <c r="B8" s="148"/>
      <c r="C8" s="100" t="s">
        <v>86</v>
      </c>
      <c r="D8" s="48" t="s">
        <v>68</v>
      </c>
      <c r="E8" s="48" t="s">
        <v>69</v>
      </c>
      <c r="F8" s="100" t="s">
        <v>87</v>
      </c>
      <c r="G8" s="48" t="s">
        <v>70</v>
      </c>
      <c r="H8" s="53" t="s">
        <v>69</v>
      </c>
    </row>
    <row r="9" spans="2:8" x14ac:dyDescent="0.25">
      <c r="B9" s="97"/>
      <c r="C9" s="96"/>
      <c r="D9" s="98" t="s">
        <v>82</v>
      </c>
      <c r="E9" s="98" t="s">
        <v>71</v>
      </c>
      <c r="F9" s="98"/>
      <c r="G9" s="98" t="s">
        <v>82</v>
      </c>
      <c r="H9" s="99" t="s">
        <v>71</v>
      </c>
    </row>
    <row r="10" spans="2:8" ht="6.95" customHeight="1" x14ac:dyDescent="0.25">
      <c r="C10" s="2"/>
      <c r="D10" s="2"/>
      <c r="E10" s="2"/>
      <c r="F10" s="2"/>
      <c r="G10" s="2"/>
      <c r="H10" s="2"/>
    </row>
    <row r="11" spans="2:8" ht="15" customHeight="1" x14ac:dyDescent="0.25">
      <c r="B11" s="21" t="s">
        <v>72</v>
      </c>
      <c r="C11" s="101" t="s">
        <v>99</v>
      </c>
      <c r="D11" s="89">
        <v>229.9</v>
      </c>
      <c r="E11" s="102">
        <v>5.6</v>
      </c>
      <c r="F11" s="101" t="s">
        <v>100</v>
      </c>
      <c r="G11" s="105">
        <v>246.8</v>
      </c>
      <c r="H11" s="104">
        <v>-4.0999999999999996</v>
      </c>
    </row>
    <row r="12" spans="2:8" ht="15" customHeight="1" x14ac:dyDescent="0.25">
      <c r="B12" s="21" t="s">
        <v>73</v>
      </c>
      <c r="C12" s="101" t="s">
        <v>100</v>
      </c>
      <c r="D12" s="89">
        <v>221.9</v>
      </c>
      <c r="E12" s="102">
        <v>-3.8</v>
      </c>
      <c r="F12" s="101" t="s">
        <v>99</v>
      </c>
      <c r="G12" s="105">
        <v>240.6</v>
      </c>
      <c r="H12" s="104">
        <v>5.4</v>
      </c>
    </row>
    <row r="13" spans="2:8" ht="15" customHeight="1" x14ac:dyDescent="0.25">
      <c r="B13" s="21" t="s">
        <v>74</v>
      </c>
      <c r="C13" s="101" t="s">
        <v>88</v>
      </c>
      <c r="D13" s="89">
        <v>193.4</v>
      </c>
      <c r="E13" s="102">
        <v>1.5</v>
      </c>
      <c r="F13" s="101" t="s">
        <v>88</v>
      </c>
      <c r="G13" s="105">
        <v>239.7</v>
      </c>
      <c r="H13" s="104">
        <v>3.2</v>
      </c>
    </row>
    <row r="14" spans="2:8" ht="15" customHeight="1" x14ac:dyDescent="0.25">
      <c r="B14" s="21" t="s">
        <v>3</v>
      </c>
      <c r="C14" s="101" t="s">
        <v>101</v>
      </c>
      <c r="D14" s="89">
        <v>155.80000000000001</v>
      </c>
      <c r="E14" s="102">
        <v>18.3</v>
      </c>
      <c r="F14" s="103" t="s">
        <v>90</v>
      </c>
      <c r="G14" s="105">
        <v>151.9</v>
      </c>
      <c r="H14" s="104">
        <v>-1</v>
      </c>
    </row>
    <row r="15" spans="2:8" ht="15" customHeight="1" x14ac:dyDescent="0.25">
      <c r="B15" s="21" t="s">
        <v>4</v>
      </c>
      <c r="C15" s="101" t="s">
        <v>90</v>
      </c>
      <c r="D15" s="89">
        <v>125</v>
      </c>
      <c r="E15" s="102">
        <v>-0.9</v>
      </c>
      <c r="F15" s="101" t="s">
        <v>101</v>
      </c>
      <c r="G15" s="105">
        <v>150.9</v>
      </c>
      <c r="H15" s="104">
        <v>26.3</v>
      </c>
    </row>
    <row r="16" spans="2:8" ht="6.95" customHeight="1" thickBot="1" x14ac:dyDescent="0.3">
      <c r="B16" s="79"/>
      <c r="C16" s="79"/>
      <c r="D16" s="79"/>
      <c r="E16" s="79"/>
      <c r="F16" s="79"/>
      <c r="G16" s="79"/>
      <c r="H16" s="79"/>
    </row>
    <row r="17" spans="2:12" ht="13.5" thickTop="1" x14ac:dyDescent="0.25">
      <c r="B17" s="2" t="s">
        <v>76</v>
      </c>
      <c r="H17" s="41" t="s">
        <v>89</v>
      </c>
    </row>
    <row r="18" spans="2:12" x14ac:dyDescent="0.25">
      <c r="B18" s="42" t="s">
        <v>78</v>
      </c>
      <c r="C18" s="2"/>
      <c r="H18" s="41"/>
      <c r="I18" s="21"/>
      <c r="J18" s="21"/>
      <c r="K18" s="21"/>
      <c r="L18" s="21"/>
    </row>
    <row r="19" spans="2:12" ht="4.9000000000000004" customHeight="1" x14ac:dyDescent="0.25"/>
    <row r="20" spans="2:12" x14ac:dyDescent="0.25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Rosa Cameira</cp:lastModifiedBy>
  <dcterms:created xsi:type="dcterms:W3CDTF">2025-05-20T17:00:44Z</dcterms:created>
  <dcterms:modified xsi:type="dcterms:W3CDTF">2026-03-12T15:34:42Z</dcterms:modified>
</cp:coreProperties>
</file>