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jose.gil\Documents\0_extracpes_mensal\0_Assinantes\"/>
    </mc:Choice>
  </mc:AlternateContent>
  <xr:revisionPtr revIDLastSave="0" documentId="13_ncr:1_{1FCB55B9-929F-4D66-A842-7B1CC0CC9764}" xr6:coauthVersionLast="47" xr6:coauthVersionMax="47" xr10:uidLastSave="{00000000-0000-0000-0000-000000000000}"/>
  <bookViews>
    <workbookView xWindow="-120" yWindow="-120" windowWidth="29040" windowHeight="15720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27" l="1"/>
  <c r="I21" i="27"/>
  <c r="I16" i="27"/>
  <c r="I22" i="27"/>
  <c r="I18" i="27"/>
  <c r="I19" i="27"/>
  <c r="I13" i="27"/>
  <c r="I12" i="27"/>
  <c r="I17" i="27"/>
  <c r="I20" i="27"/>
  <c r="I14" i="27"/>
  <c r="O14" i="18" l="1"/>
  <c r="O13" i="18"/>
  <c r="O9" i="18"/>
  <c r="O8" i="18"/>
  <c r="I12" i="26" l="1"/>
  <c r="O13" i="27" l="1"/>
  <c r="O14" i="27"/>
  <c r="O15" i="27"/>
  <c r="O16" i="27"/>
  <c r="O17" i="27"/>
  <c r="O18" i="27"/>
  <c r="O19" i="27"/>
  <c r="O20" i="27"/>
  <c r="O21" i="27"/>
  <c r="O22" i="27"/>
  <c r="O12" i="27" l="1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K11" i="18" l="1"/>
  <c r="E151" i="18" l="1"/>
  <c r="E222" i="18"/>
  <c r="J11" i="18"/>
  <c r="C142" i="18" l="1"/>
  <c r="C167" i="18"/>
  <c r="G222" i="18"/>
  <c r="C222" i="18"/>
  <c r="C150" i="18"/>
  <c r="L27" i="29"/>
  <c r="J27" i="29"/>
  <c r="J27" i="30" l="1"/>
  <c r="L27" i="30"/>
  <c r="K8" i="18" l="1"/>
  <c r="O25" i="26" l="1"/>
  <c r="M25" i="26"/>
  <c r="M27" i="26"/>
  <c r="O27" i="26"/>
  <c r="M30" i="26"/>
  <c r="O30" i="26"/>
  <c r="O33" i="26"/>
  <c r="M33" i="26"/>
  <c r="G30" i="27"/>
  <c r="I30" i="27"/>
  <c r="I28" i="27"/>
  <c r="G28" i="27"/>
  <c r="G31" i="27"/>
  <c r="I31" i="27"/>
  <c r="G26" i="27"/>
  <c r="I26" i="27"/>
  <c r="I33" i="27"/>
  <c r="G33" i="27"/>
  <c r="G27" i="27"/>
  <c r="I27" i="27"/>
  <c r="I25" i="26"/>
  <c r="G25" i="26"/>
  <c r="G25" i="27"/>
  <c r="I25" i="27"/>
  <c r="G32" i="26"/>
  <c r="I32" i="26"/>
  <c r="O26" i="27"/>
  <c r="M26" i="27"/>
  <c r="M26" i="26"/>
  <c r="O26" i="26"/>
  <c r="G29" i="26"/>
  <c r="I29" i="26"/>
  <c r="G26" i="26"/>
  <c r="I26" i="26"/>
  <c r="G31" i="26"/>
  <c r="I31" i="26"/>
  <c r="G29" i="27"/>
  <c r="I29" i="27"/>
  <c r="G32" i="27"/>
  <c r="I32" i="27"/>
  <c r="O28" i="27"/>
  <c r="M28" i="27"/>
  <c r="O29" i="27"/>
  <c r="M29" i="27"/>
  <c r="O31" i="27"/>
  <c r="M31" i="27"/>
  <c r="O32" i="27"/>
  <c r="M32" i="27"/>
  <c r="O25" i="27"/>
  <c r="M25" i="27"/>
  <c r="M28" i="26"/>
  <c r="O28" i="26"/>
  <c r="O29" i="26"/>
  <c r="M29" i="26"/>
  <c r="M31" i="26"/>
  <c r="O31" i="26"/>
  <c r="O32" i="26"/>
  <c r="M32" i="26"/>
  <c r="G28" i="26"/>
  <c r="I28" i="26"/>
  <c r="I30" i="26"/>
  <c r="G30" i="26"/>
  <c r="G27" i="26"/>
  <c r="I27" i="26"/>
  <c r="I33" i="26"/>
  <c r="G33" i="26"/>
  <c r="M27" i="27"/>
  <c r="O27" i="27"/>
  <c r="M30" i="27"/>
  <c r="O30" i="27"/>
  <c r="M33" i="27"/>
  <c r="O33" i="27"/>
  <c r="J26" i="30" l="1"/>
  <c r="L26" i="30"/>
  <c r="J26" i="29"/>
  <c r="L26" i="29"/>
  <c r="C81" i="18" l="1"/>
  <c r="C225" i="18"/>
  <c r="C151" i="18"/>
  <c r="C114" i="18"/>
  <c r="C87" i="18"/>
  <c r="C85" i="18"/>
  <c r="C105" i="18"/>
  <c r="G228" i="18"/>
  <c r="G230" i="18"/>
  <c r="E101" i="18"/>
  <c r="E142" i="18"/>
  <c r="E230" i="18"/>
  <c r="E123" i="18"/>
  <c r="E176" i="18"/>
  <c r="E85" i="18"/>
  <c r="E225" i="18"/>
  <c r="E114" i="18"/>
  <c r="E83" i="18"/>
  <c r="E137" i="18"/>
  <c r="E105" i="18"/>
  <c r="E149" i="18"/>
  <c r="E87" i="18"/>
  <c r="E109" i="18"/>
  <c r="I230" i="18"/>
  <c r="I141" i="18"/>
  <c r="I222" i="18"/>
  <c r="E143" i="18"/>
  <c r="E220" i="18"/>
  <c r="E165" i="18"/>
  <c r="E121" i="18"/>
  <c r="E152" i="18"/>
  <c r="E226" i="18"/>
  <c r="E102" i="18"/>
  <c r="E168" i="18"/>
  <c r="E106" i="18"/>
  <c r="E190" i="18"/>
  <c r="E177" i="18"/>
  <c r="E115" i="18"/>
  <c r="E158" i="18"/>
  <c r="E97" i="18"/>
  <c r="E138" i="18"/>
  <c r="E228" i="18"/>
  <c r="E75" i="18"/>
  <c r="E63" i="18"/>
  <c r="E161" i="18"/>
  <c r="I224" i="18"/>
  <c r="I220" i="18"/>
  <c r="I177" i="18"/>
  <c r="I142" i="18"/>
  <c r="I152" i="18"/>
  <c r="I212" i="18"/>
  <c r="I190" i="18"/>
  <c r="I228" i="18"/>
  <c r="I87" i="18"/>
  <c r="I131" i="18"/>
  <c r="I102" i="18"/>
  <c r="I83" i="18"/>
  <c r="C83" i="18"/>
  <c r="C152" i="18"/>
  <c r="C102" i="18"/>
  <c r="C230" i="18"/>
  <c r="C106" i="18"/>
  <c r="C23" i="18"/>
  <c r="C161" i="18"/>
  <c r="C75" i="18"/>
  <c r="C220" i="18"/>
  <c r="C128" i="18"/>
  <c r="C228" i="18"/>
  <c r="C143" i="18"/>
  <c r="C226" i="18"/>
  <c r="C190" i="18"/>
  <c r="C121" i="18"/>
  <c r="C165" i="18"/>
  <c r="C115" i="18"/>
  <c r="G152" i="18"/>
  <c r="G190" i="18"/>
  <c r="G149" i="18"/>
  <c r="G83" i="18"/>
  <c r="G224" i="18"/>
  <c r="G87" i="18"/>
  <c r="G57" i="18"/>
  <c r="L25" i="29" l="1"/>
  <c r="J25" i="29"/>
  <c r="J25" i="30"/>
  <c r="L25" i="30"/>
  <c r="J24" i="30" l="1"/>
  <c r="L24" i="30"/>
  <c r="L24" i="29" l="1"/>
  <c r="J24" i="29"/>
  <c r="E24" i="27"/>
  <c r="G24" i="27" s="1"/>
  <c r="I34" i="27"/>
  <c r="G34" i="27"/>
  <c r="I35" i="27"/>
  <c r="G35" i="27"/>
  <c r="G36" i="27"/>
  <c r="I36" i="27"/>
  <c r="I35" i="26"/>
  <c r="G35" i="26"/>
  <c r="I34" i="26"/>
  <c r="E24" i="26"/>
  <c r="G24" i="26" s="1"/>
  <c r="G34" i="26"/>
  <c r="G36" i="26"/>
  <c r="I36" i="26"/>
  <c r="I39" i="26"/>
  <c r="G39" i="26"/>
  <c r="G39" i="27"/>
  <c r="I39" i="27"/>
  <c r="M39" i="27"/>
  <c r="K9" i="18"/>
  <c r="O35" i="26" l="1"/>
  <c r="M35" i="26"/>
  <c r="M39" i="26"/>
  <c r="O39" i="26"/>
  <c r="K24" i="27"/>
  <c r="M24" i="27" s="1"/>
  <c r="O34" i="27"/>
  <c r="M34" i="27"/>
  <c r="M35" i="27"/>
  <c r="O35" i="27"/>
  <c r="O36" i="27"/>
  <c r="M36" i="27"/>
  <c r="O39" i="27"/>
  <c r="M34" i="26"/>
  <c r="O34" i="26"/>
  <c r="K24" i="26"/>
  <c r="M24" i="26" s="1"/>
  <c r="M36" i="26"/>
  <c r="O36" i="26"/>
  <c r="G231" i="18" l="1"/>
  <c r="G229" i="18"/>
  <c r="G76" i="18"/>
  <c r="G137" i="18"/>
  <c r="G219" i="18"/>
  <c r="G166" i="18"/>
  <c r="G140" i="18"/>
  <c r="G211" i="18"/>
  <c r="G213" i="18"/>
  <c r="G160" i="18"/>
  <c r="G189" i="18"/>
  <c r="G151" i="18"/>
  <c r="G130" i="18"/>
  <c r="G170" i="18"/>
  <c r="G148" i="18"/>
  <c r="G150" i="18"/>
  <c r="G101" i="18"/>
  <c r="G225" i="18"/>
  <c r="G126" i="18"/>
  <c r="G187" i="18"/>
  <c r="G173" i="18"/>
  <c r="J12" i="18"/>
  <c r="G111" i="18"/>
  <c r="G29" i="18"/>
  <c r="G94" i="18"/>
  <c r="G67" i="18"/>
  <c r="G16" i="18"/>
  <c r="G96" i="18"/>
  <c r="G14" i="18"/>
  <c r="G51" i="18"/>
  <c r="G176" i="18"/>
  <c r="G116" i="18"/>
  <c r="G184" i="18"/>
  <c r="G167" i="18"/>
  <c r="G71" i="18"/>
  <c r="G23" i="18"/>
  <c r="G64" i="18"/>
  <c r="G17" i="18"/>
  <c r="G75" i="18"/>
  <c r="G215" i="18"/>
  <c r="G18" i="18"/>
  <c r="G172" i="18"/>
  <c r="G115" i="18"/>
  <c r="G197" i="18"/>
  <c r="G81" i="18"/>
  <c r="G204" i="18"/>
  <c r="G121" i="18"/>
  <c r="G136" i="18"/>
  <c r="G65" i="18"/>
  <c r="G100" i="18"/>
  <c r="G80" i="18"/>
  <c r="G218" i="18"/>
  <c r="G153" i="18"/>
  <c r="G70" i="18"/>
  <c r="G43" i="18"/>
  <c r="G74" i="18"/>
  <c r="G163" i="18"/>
  <c r="G46" i="18"/>
  <c r="G78" i="18"/>
  <c r="G201" i="18"/>
  <c r="G139" i="18"/>
  <c r="G131" i="18"/>
  <c r="G186" i="18"/>
  <c r="G174" i="18"/>
  <c r="G180" i="18"/>
  <c r="G92" i="18"/>
  <c r="G85" i="18"/>
  <c r="G38" i="18"/>
  <c r="G206" i="18"/>
  <c r="G49" i="18"/>
  <c r="G210" i="18"/>
  <c r="G62" i="18"/>
  <c r="G177" i="18"/>
  <c r="G68" i="18"/>
  <c r="G156" i="18"/>
  <c r="G214" i="18"/>
  <c r="G207" i="18"/>
  <c r="G31" i="18"/>
  <c r="G195" i="18"/>
  <c r="G28" i="18"/>
  <c r="G196" i="18"/>
  <c r="G146" i="18"/>
  <c r="G93" i="18"/>
  <c r="G122" i="18"/>
  <c r="G89" i="18"/>
  <c r="G179" i="18"/>
  <c r="G157" i="18"/>
  <c r="G135" i="18"/>
  <c r="G25" i="18"/>
  <c r="G120" i="18"/>
  <c r="G105" i="18"/>
  <c r="G48" i="18"/>
  <c r="G185" i="18"/>
  <c r="G145" i="18"/>
  <c r="G103" i="18"/>
  <c r="G91" i="18"/>
  <c r="G142" i="18"/>
  <c r="G34" i="18"/>
  <c r="G54" i="18"/>
  <c r="G220" i="18"/>
  <c r="G143" i="18"/>
  <c r="G192" i="18"/>
  <c r="G22" i="18"/>
  <c r="G134" i="18"/>
  <c r="G20" i="18"/>
  <c r="G133" i="18"/>
  <c r="G106" i="18"/>
  <c r="G77" i="18"/>
  <c r="G109" i="18"/>
  <c r="G191" i="18"/>
  <c r="G19" i="18"/>
  <c r="G60" i="18"/>
  <c r="G24" i="18"/>
  <c r="G125" i="18"/>
  <c r="G99" i="18"/>
  <c r="G98" i="18"/>
  <c r="G107" i="18"/>
  <c r="G188" i="18"/>
  <c r="G119" i="18"/>
  <c r="G112" i="18"/>
  <c r="G164" i="18"/>
  <c r="G42" i="18"/>
  <c r="G202" i="18"/>
  <c r="G198" i="18"/>
  <c r="G95" i="18"/>
  <c r="G128" i="18"/>
  <c r="G113" i="18"/>
  <c r="G169" i="18"/>
  <c r="G52" i="18"/>
  <c r="G50" i="18"/>
  <c r="G129" i="18"/>
  <c r="G79" i="18"/>
  <c r="G53" i="18"/>
  <c r="G55" i="18"/>
  <c r="G13" i="18"/>
  <c r="G124" i="18"/>
  <c r="G66" i="18"/>
  <c r="G205" i="18"/>
  <c r="G102" i="18"/>
  <c r="G33" i="18"/>
  <c r="G127" i="18"/>
  <c r="G200" i="18"/>
  <c r="G158" i="18"/>
  <c r="G141" i="18"/>
  <c r="G159" i="18"/>
  <c r="G216" i="18"/>
  <c r="G144" i="18"/>
  <c r="G171" i="18"/>
  <c r="G56" i="18"/>
  <c r="G72" i="18"/>
  <c r="G35" i="18"/>
  <c r="G227" i="18"/>
  <c r="G155" i="18"/>
  <c r="G36" i="18"/>
  <c r="G203" i="18"/>
  <c r="G132" i="18"/>
  <c r="G117" i="18"/>
  <c r="G181" i="18"/>
  <c r="G108" i="18"/>
  <c r="G199" i="18"/>
  <c r="G110" i="18"/>
  <c r="G193" i="18"/>
  <c r="G63" i="18"/>
  <c r="G61" i="18"/>
  <c r="G226" i="18"/>
  <c r="G15" i="18"/>
  <c r="G217" i="18"/>
  <c r="G178" i="18"/>
  <c r="G73" i="18"/>
  <c r="G40" i="18"/>
  <c r="G21" i="18"/>
  <c r="G147" i="18"/>
  <c r="G82" i="18"/>
  <c r="G39" i="18"/>
  <c r="G182" i="18"/>
  <c r="G90" i="18"/>
  <c r="G26" i="18"/>
  <c r="G209" i="18"/>
  <c r="G45" i="18"/>
  <c r="G114" i="18"/>
  <c r="G138" i="18"/>
  <c r="G69" i="18"/>
  <c r="G118" i="18"/>
  <c r="G208" i="18"/>
  <c r="G37" i="18"/>
  <c r="G47" i="18"/>
  <c r="G168" i="18"/>
  <c r="G59" i="18"/>
  <c r="G58" i="18"/>
  <c r="G30" i="18"/>
  <c r="G221" i="18"/>
  <c r="G44" i="18"/>
  <c r="G84" i="18"/>
  <c r="G86" i="18"/>
  <c r="G88" i="18"/>
  <c r="G165" i="18"/>
  <c r="G32" i="18"/>
  <c r="G97" i="18"/>
  <c r="G154" i="18"/>
  <c r="G212" i="18"/>
  <c r="G194" i="18"/>
  <c r="G223" i="18"/>
  <c r="G123" i="18"/>
  <c r="G175" i="18"/>
  <c r="G161" i="18"/>
  <c r="G162" i="18"/>
  <c r="G104" i="18"/>
  <c r="G183" i="18"/>
  <c r="G41" i="18"/>
  <c r="G27" i="18"/>
  <c r="I58" i="18"/>
  <c r="I229" i="18"/>
  <c r="I64" i="18"/>
  <c r="I151" i="18"/>
  <c r="I140" i="18"/>
  <c r="I227" i="18"/>
  <c r="I53" i="18"/>
  <c r="I206" i="18"/>
  <c r="I13" i="18"/>
  <c r="I41" i="18"/>
  <c r="I135" i="18"/>
  <c r="I16" i="18"/>
  <c r="I163" i="18"/>
  <c r="I109" i="18"/>
  <c r="I103" i="18"/>
  <c r="I24" i="18"/>
  <c r="I144" i="18"/>
  <c r="I111" i="18"/>
  <c r="I88" i="18"/>
  <c r="I79" i="18"/>
  <c r="I39" i="18"/>
  <c r="I168" i="18"/>
  <c r="I47" i="18"/>
  <c r="I231" i="18"/>
  <c r="I171" i="18"/>
  <c r="I121" i="18"/>
  <c r="I35" i="18"/>
  <c r="I50" i="18"/>
  <c r="I120" i="18"/>
  <c r="I25" i="18"/>
  <c r="I178" i="18"/>
  <c r="I137" i="18"/>
  <c r="I196" i="18"/>
  <c r="I101" i="18"/>
  <c r="I166" i="18"/>
  <c r="I139" i="18"/>
  <c r="I193" i="18"/>
  <c r="I68" i="18"/>
  <c r="I149" i="18"/>
  <c r="I133" i="18"/>
  <c r="I205" i="18"/>
  <c r="K12" i="18"/>
  <c r="I71" i="18"/>
  <c r="I202" i="18"/>
  <c r="I56" i="18"/>
  <c r="I191" i="18"/>
  <c r="I161" i="18"/>
  <c r="I36" i="18"/>
  <c r="I221" i="18"/>
  <c r="I150" i="18"/>
  <c r="I115" i="18"/>
  <c r="I138" i="18"/>
  <c r="I179" i="18"/>
  <c r="I127" i="18"/>
  <c r="I165" i="18"/>
  <c r="I74" i="18"/>
  <c r="I108" i="18"/>
  <c r="I156" i="18"/>
  <c r="I40" i="18"/>
  <c r="I81" i="18"/>
  <c r="I181" i="18"/>
  <c r="I126" i="18"/>
  <c r="I45" i="18"/>
  <c r="I77" i="18"/>
  <c r="I29" i="18"/>
  <c r="I136" i="18"/>
  <c r="I145" i="18"/>
  <c r="I158" i="18"/>
  <c r="I48" i="18"/>
  <c r="I116" i="18"/>
  <c r="I123" i="18"/>
  <c r="I189" i="18"/>
  <c r="I42" i="18"/>
  <c r="I26" i="18"/>
  <c r="I30" i="18"/>
  <c r="I119" i="18"/>
  <c r="I110" i="18"/>
  <c r="I216" i="18"/>
  <c r="I31" i="18"/>
  <c r="I218" i="18"/>
  <c r="I89" i="18"/>
  <c r="I32" i="18"/>
  <c r="I46" i="18"/>
  <c r="I37" i="18"/>
  <c r="I21" i="18"/>
  <c r="I153" i="18"/>
  <c r="I174" i="18"/>
  <c r="I51" i="18"/>
  <c r="I49" i="18"/>
  <c r="I173" i="18"/>
  <c r="I86" i="18"/>
  <c r="I28" i="18"/>
  <c r="I93" i="18"/>
  <c r="I114" i="18"/>
  <c r="I183" i="18"/>
  <c r="I157" i="18"/>
  <c r="I104" i="18"/>
  <c r="I91" i="18"/>
  <c r="I125" i="18"/>
  <c r="I95" i="18"/>
  <c r="I66" i="18"/>
  <c r="I128" i="18"/>
  <c r="I15" i="18"/>
  <c r="I225" i="18"/>
  <c r="I70" i="18"/>
  <c r="I211" i="18"/>
  <c r="I176" i="18"/>
  <c r="I132" i="18"/>
  <c r="I207" i="18"/>
  <c r="I118" i="18"/>
  <c r="I33" i="18"/>
  <c r="I209" i="18"/>
  <c r="I147" i="18"/>
  <c r="I17" i="18"/>
  <c r="I122" i="18"/>
  <c r="I62" i="18"/>
  <c r="I52" i="18"/>
  <c r="I169" i="18"/>
  <c r="I14" i="18"/>
  <c r="I192" i="18"/>
  <c r="I170" i="18"/>
  <c r="I217" i="18"/>
  <c r="I67" i="18"/>
  <c r="I154" i="18"/>
  <c r="I105" i="18"/>
  <c r="I97" i="18"/>
  <c r="I199" i="18"/>
  <c r="I219" i="18"/>
  <c r="I82" i="18"/>
  <c r="I198" i="18"/>
  <c r="I182" i="18"/>
  <c r="I22" i="18"/>
  <c r="I23" i="18"/>
  <c r="I204" i="18"/>
  <c r="I38" i="18"/>
  <c r="I59" i="18"/>
  <c r="I84" i="18"/>
  <c r="I148" i="18"/>
  <c r="I57" i="18"/>
  <c r="I130" i="18"/>
  <c r="I61" i="18"/>
  <c r="I73" i="18"/>
  <c r="I172" i="18"/>
  <c r="I43" i="18"/>
  <c r="I112" i="18"/>
  <c r="I106" i="18"/>
  <c r="I129" i="18"/>
  <c r="I90" i="18"/>
  <c r="I200" i="18"/>
  <c r="I113" i="18"/>
  <c r="I54" i="18"/>
  <c r="I124" i="18"/>
  <c r="I214" i="18"/>
  <c r="I180" i="18"/>
  <c r="I146" i="18"/>
  <c r="I69" i="18"/>
  <c r="I195" i="18"/>
  <c r="I34" i="18"/>
  <c r="I208" i="18"/>
  <c r="I85" i="18"/>
  <c r="I98" i="18"/>
  <c r="I213" i="18"/>
  <c r="I94" i="18"/>
  <c r="I92" i="18"/>
  <c r="I184" i="18"/>
  <c r="I27" i="18"/>
  <c r="I175" i="18"/>
  <c r="I159" i="18"/>
  <c r="I194" i="18"/>
  <c r="I65" i="18"/>
  <c r="I80" i="18"/>
  <c r="I188" i="18"/>
  <c r="I63" i="18"/>
  <c r="I160" i="18"/>
  <c r="I20" i="18"/>
  <c r="I75" i="18"/>
  <c r="I100" i="18"/>
  <c r="I223" i="18"/>
  <c r="I226" i="18"/>
  <c r="I134" i="18"/>
  <c r="I143" i="18"/>
  <c r="I155" i="18"/>
  <c r="I162" i="18"/>
  <c r="I19" i="18"/>
  <c r="I197" i="18"/>
  <c r="I78" i="18"/>
  <c r="I18" i="18"/>
  <c r="I60" i="18"/>
  <c r="I167" i="18"/>
  <c r="I215" i="18"/>
  <c r="I76" i="18"/>
  <c r="I203" i="18"/>
  <c r="I117" i="18"/>
  <c r="I164" i="18"/>
  <c r="I107" i="18"/>
  <c r="I55" i="18"/>
  <c r="I72" i="18"/>
  <c r="I186" i="18"/>
  <c r="I99" i="18"/>
  <c r="I185" i="18"/>
  <c r="I210" i="18"/>
  <c r="I201" i="18"/>
  <c r="I187" i="18"/>
  <c r="I44" i="18"/>
  <c r="I96" i="18"/>
  <c r="J8" i="18"/>
  <c r="C28" i="18"/>
  <c r="C76" i="18"/>
  <c r="C82" i="18"/>
  <c r="C64" i="18"/>
  <c r="C101" i="18"/>
  <c r="C231" i="18"/>
  <c r="C227" i="18"/>
  <c r="C125" i="18"/>
  <c r="C66" i="18"/>
  <c r="C24" i="18"/>
  <c r="C122" i="18"/>
  <c r="C137" i="18"/>
  <c r="C205" i="18"/>
  <c r="C160" i="18"/>
  <c r="C140" i="18"/>
  <c r="C148" i="18"/>
  <c r="C149" i="18"/>
  <c r="C58" i="18"/>
  <c r="C59" i="18"/>
  <c r="C170" i="18"/>
  <c r="C185" i="18"/>
  <c r="C145" i="18"/>
  <c r="C131" i="18"/>
  <c r="C195" i="18"/>
  <c r="C181" i="18"/>
  <c r="C130" i="18"/>
  <c r="C36" i="18"/>
  <c r="C78" i="18"/>
  <c r="C219" i="18"/>
  <c r="C63" i="18"/>
  <c r="C108" i="18"/>
  <c r="C45" i="18"/>
  <c r="C211" i="18"/>
  <c r="C158" i="18"/>
  <c r="C96" i="18"/>
  <c r="C127" i="18"/>
  <c r="C70" i="18"/>
  <c r="C183" i="18"/>
  <c r="C186" i="18"/>
  <c r="C42" i="18"/>
  <c r="C77" i="18"/>
  <c r="C153" i="18"/>
  <c r="C93" i="18"/>
  <c r="C39" i="18"/>
  <c r="C100" i="18"/>
  <c r="C208" i="18"/>
  <c r="C120" i="18"/>
  <c r="C113" i="18"/>
  <c r="C104" i="18"/>
  <c r="C46" i="18"/>
  <c r="C212" i="18"/>
  <c r="C48" i="18"/>
  <c r="C193" i="18"/>
  <c r="C210" i="18"/>
  <c r="C98" i="18"/>
  <c r="C214" i="18"/>
  <c r="C221" i="18"/>
  <c r="C159" i="18"/>
  <c r="C141" i="18"/>
  <c r="C164" i="18"/>
  <c r="C99" i="18"/>
  <c r="C206" i="18"/>
  <c r="C216" i="18"/>
  <c r="C26" i="18"/>
  <c r="C52" i="18"/>
  <c r="C198" i="18"/>
  <c r="C103" i="18"/>
  <c r="C169" i="18"/>
  <c r="C25" i="18"/>
  <c r="C40" i="18"/>
  <c r="C175" i="18"/>
  <c r="C223" i="18"/>
  <c r="C166" i="18"/>
  <c r="C157" i="18"/>
  <c r="C189" i="18"/>
  <c r="C38" i="18"/>
  <c r="C200" i="18"/>
  <c r="C68" i="18"/>
  <c r="C31" i="18"/>
  <c r="C37" i="18"/>
  <c r="C172" i="18"/>
  <c r="C73" i="18"/>
  <c r="C116" i="18"/>
  <c r="C33" i="18"/>
  <c r="C126" i="18"/>
  <c r="C197" i="18"/>
  <c r="C218" i="18"/>
  <c r="C201" i="18"/>
  <c r="C134" i="18"/>
  <c r="C112" i="18"/>
  <c r="C49" i="18"/>
  <c r="C13" i="18"/>
  <c r="C88" i="18"/>
  <c r="C86" i="18"/>
  <c r="C117" i="18"/>
  <c r="C55" i="18"/>
  <c r="C180" i="18"/>
  <c r="C229" i="18"/>
  <c r="C196" i="18"/>
  <c r="C92" i="18"/>
  <c r="C44" i="18"/>
  <c r="C133" i="18"/>
  <c r="C16" i="18"/>
  <c r="C107" i="18"/>
  <c r="C17" i="18"/>
  <c r="C162" i="18"/>
  <c r="C155" i="18"/>
  <c r="C90" i="18"/>
  <c r="C182" i="18"/>
  <c r="C69" i="18"/>
  <c r="C111" i="18"/>
  <c r="C188" i="18"/>
  <c r="C124" i="18"/>
  <c r="C21" i="18"/>
  <c r="C118" i="18"/>
  <c r="C27" i="18"/>
  <c r="C62" i="18"/>
  <c r="C213" i="18"/>
  <c r="C19" i="18"/>
  <c r="C123" i="18"/>
  <c r="C136" i="18"/>
  <c r="C176" i="18"/>
  <c r="C199" i="18"/>
  <c r="C22" i="18"/>
  <c r="C89" i="18"/>
  <c r="C146" i="18"/>
  <c r="C15" i="18"/>
  <c r="C32" i="18"/>
  <c r="C132" i="18"/>
  <c r="C54" i="18"/>
  <c r="C119" i="18"/>
  <c r="C67" i="18"/>
  <c r="C110" i="18"/>
  <c r="C139" i="18"/>
  <c r="C147" i="18"/>
  <c r="C51" i="18"/>
  <c r="C35" i="18"/>
  <c r="C144" i="18"/>
  <c r="C47" i="18"/>
  <c r="C203" i="18"/>
  <c r="C173" i="18"/>
  <c r="C191" i="18"/>
  <c r="C224" i="18"/>
  <c r="C194" i="18"/>
  <c r="C95" i="18"/>
  <c r="C57" i="18"/>
  <c r="C14" i="18"/>
  <c r="C71" i="18"/>
  <c r="C178" i="18"/>
  <c r="C179" i="18"/>
  <c r="C61" i="18"/>
  <c r="C84" i="18"/>
  <c r="C91" i="18"/>
  <c r="C168" i="18"/>
  <c r="C50" i="18"/>
  <c r="C129" i="18"/>
  <c r="C202" i="18"/>
  <c r="C65" i="18"/>
  <c r="C18" i="18"/>
  <c r="C30" i="18"/>
  <c r="C207" i="18"/>
  <c r="C74" i="18"/>
  <c r="C187" i="18"/>
  <c r="C20" i="18"/>
  <c r="C171" i="18"/>
  <c r="C109" i="18"/>
  <c r="C215" i="18"/>
  <c r="C34" i="18"/>
  <c r="C163" i="18"/>
  <c r="C72" i="18"/>
  <c r="C154" i="18"/>
  <c r="C184" i="18"/>
  <c r="C209" i="18"/>
  <c r="C177" i="18"/>
  <c r="C138" i="18"/>
  <c r="C135" i="18"/>
  <c r="C43" i="18"/>
  <c r="C53" i="18"/>
  <c r="C192" i="18"/>
  <c r="C97" i="18"/>
  <c r="C204" i="18"/>
  <c r="C41" i="18"/>
  <c r="C79" i="18"/>
  <c r="C60" i="18"/>
  <c r="C217" i="18"/>
  <c r="C156" i="18"/>
  <c r="C80" i="18"/>
  <c r="C56" i="18"/>
  <c r="C94" i="18"/>
  <c r="C174" i="18"/>
  <c r="C29" i="18"/>
  <c r="E64" i="18"/>
  <c r="E24" i="18"/>
  <c r="E76" i="18"/>
  <c r="E229" i="18"/>
  <c r="E167" i="18"/>
  <c r="E82" i="18"/>
  <c r="E223" i="18"/>
  <c r="E28" i="18"/>
  <c r="E164" i="18"/>
  <c r="E35" i="18"/>
  <c r="E45" i="18"/>
  <c r="E54" i="18"/>
  <c r="E216" i="18"/>
  <c r="E111" i="18"/>
  <c r="E193" i="18"/>
  <c r="E84" i="18"/>
  <c r="E79" i="18"/>
  <c r="E211" i="18"/>
  <c r="E185" i="18"/>
  <c r="E224" i="18"/>
  <c r="E69" i="18"/>
  <c r="E204" i="18"/>
  <c r="E14" i="18"/>
  <c r="E44" i="18"/>
  <c r="E144" i="18"/>
  <c r="E218" i="18"/>
  <c r="E95" i="18"/>
  <c r="E155" i="18"/>
  <c r="E48" i="18"/>
  <c r="E32" i="18"/>
  <c r="E60" i="18"/>
  <c r="E173" i="18"/>
  <c r="E192" i="18"/>
  <c r="E94" i="18"/>
  <c r="E108" i="18"/>
  <c r="E212" i="18"/>
  <c r="E81" i="18"/>
  <c r="E231" i="18"/>
  <c r="E100" i="18"/>
  <c r="E215" i="18"/>
  <c r="E80" i="18"/>
  <c r="E118" i="18"/>
  <c r="E129" i="18"/>
  <c r="E180" i="18"/>
  <c r="E73" i="18"/>
  <c r="E156" i="18"/>
  <c r="E162" i="18"/>
  <c r="E77" i="18"/>
  <c r="E206" i="18"/>
  <c r="E200" i="18"/>
  <c r="E184" i="18"/>
  <c r="E39" i="18"/>
  <c r="E208" i="18"/>
  <c r="E42" i="18"/>
  <c r="E122" i="18"/>
  <c r="E197" i="18"/>
  <c r="E57" i="18"/>
  <c r="E15" i="18"/>
  <c r="E89" i="18"/>
  <c r="E36" i="18"/>
  <c r="E56" i="18"/>
  <c r="E199" i="18"/>
  <c r="E68" i="18"/>
  <c r="E148" i="18"/>
  <c r="E70" i="18"/>
  <c r="E98" i="18"/>
  <c r="E187" i="18"/>
  <c r="E120" i="18"/>
  <c r="E189" i="18"/>
  <c r="E65" i="18"/>
  <c r="E178" i="18"/>
  <c r="E55" i="18"/>
  <c r="E91" i="18"/>
  <c r="E27" i="18"/>
  <c r="E31" i="18"/>
  <c r="E130" i="18"/>
  <c r="E78" i="18"/>
  <c r="E207" i="18"/>
  <c r="E191" i="18"/>
  <c r="E163" i="18"/>
  <c r="E145" i="18"/>
  <c r="E19" i="18"/>
  <c r="E71" i="18"/>
  <c r="E40" i="18"/>
  <c r="E117" i="18"/>
  <c r="E169" i="18"/>
  <c r="E201" i="18"/>
  <c r="E33" i="18"/>
  <c r="E221" i="18"/>
  <c r="E18" i="18"/>
  <c r="E37" i="18"/>
  <c r="E183" i="18"/>
  <c r="E50" i="18"/>
  <c r="E66" i="18"/>
  <c r="E110" i="18"/>
  <c r="E124" i="18"/>
  <c r="E166" i="18"/>
  <c r="E160" i="18"/>
  <c r="E113" i="18"/>
  <c r="E132" i="18"/>
  <c r="E131" i="18"/>
  <c r="E88" i="18"/>
  <c r="E43" i="18"/>
  <c r="E182" i="18"/>
  <c r="E107" i="18"/>
  <c r="E20" i="18"/>
  <c r="E217" i="18"/>
  <c r="E139" i="18"/>
  <c r="E46" i="18"/>
  <c r="E196" i="18"/>
  <c r="E126" i="18"/>
  <c r="E140" i="18"/>
  <c r="E51" i="18"/>
  <c r="E29" i="18"/>
  <c r="E86" i="18"/>
  <c r="E195" i="18"/>
  <c r="E59" i="18"/>
  <c r="E128" i="18"/>
  <c r="E214" i="18"/>
  <c r="E41" i="18"/>
  <c r="E112" i="18"/>
  <c r="E23" i="18"/>
  <c r="E49" i="18"/>
  <c r="E170" i="18"/>
  <c r="E202" i="18"/>
  <c r="E147" i="18"/>
  <c r="E181" i="18"/>
  <c r="E141" i="18"/>
  <c r="E205" i="18"/>
  <c r="E175" i="18"/>
  <c r="E127" i="18"/>
  <c r="E125" i="18"/>
  <c r="E210" i="18"/>
  <c r="E90" i="18"/>
  <c r="E21" i="18"/>
  <c r="E74" i="18"/>
  <c r="E13" i="18"/>
  <c r="E213" i="18"/>
  <c r="E30" i="18"/>
  <c r="E209" i="18"/>
  <c r="E47" i="18"/>
  <c r="E119" i="18"/>
  <c r="E92" i="18"/>
  <c r="E25" i="18"/>
  <c r="E58" i="18"/>
  <c r="E96" i="18"/>
  <c r="E22" i="18"/>
  <c r="E135" i="18"/>
  <c r="E198" i="18"/>
  <c r="E188" i="18"/>
  <c r="E174" i="18"/>
  <c r="E99" i="18"/>
  <c r="E146" i="18"/>
  <c r="E171" i="18"/>
  <c r="E153" i="18"/>
  <c r="E103" i="18"/>
  <c r="E62" i="18"/>
  <c r="E227" i="18"/>
  <c r="E17" i="18"/>
  <c r="E116" i="18"/>
  <c r="E72" i="18"/>
  <c r="E134" i="18"/>
  <c r="E53" i="18"/>
  <c r="E133" i="18"/>
  <c r="E16" i="18"/>
  <c r="E93" i="18"/>
  <c r="E104" i="18"/>
  <c r="E219" i="18"/>
  <c r="E172" i="18"/>
  <c r="E52" i="18"/>
  <c r="E157" i="18"/>
  <c r="E186" i="18"/>
  <c r="E154" i="18"/>
  <c r="E203" i="18"/>
  <c r="E179" i="18"/>
  <c r="E61" i="18"/>
  <c r="E150" i="18"/>
  <c r="E38" i="18"/>
  <c r="E34" i="18"/>
  <c r="E136" i="18"/>
  <c r="E159" i="18"/>
  <c r="E194" i="18"/>
  <c r="E26" i="18"/>
  <c r="E67" i="18"/>
  <c r="J9" i="18" l="1"/>
  <c r="G35" i="16" l="1"/>
  <c r="G34" i="16"/>
  <c r="K33" i="16"/>
  <c r="I34" i="16" l="1"/>
  <c r="I35" i="16"/>
  <c r="K32" i="16"/>
  <c r="R23" i="30" l="1"/>
  <c r="T23" i="30"/>
  <c r="R23" i="29"/>
  <c r="T23" i="29"/>
  <c r="G23" i="16" l="1"/>
  <c r="G24" i="16"/>
  <c r="G10" i="16"/>
  <c r="K28" i="16"/>
  <c r="I29" i="16"/>
  <c r="I30" i="16"/>
  <c r="K27" i="16"/>
  <c r="I10" i="16"/>
  <c r="K16" i="16"/>
  <c r="I23" i="16"/>
  <c r="I24" i="16"/>
  <c r="K21" i="16"/>
  <c r="K22" i="16"/>
  <c r="K15" i="16"/>
  <c r="I9" i="16"/>
  <c r="I18" i="16"/>
  <c r="I17" i="16"/>
  <c r="G29" i="16"/>
  <c r="G30" i="16"/>
  <c r="G17" i="16"/>
  <c r="G9" i="16"/>
  <c r="G18" i="16"/>
  <c r="G12" i="16" l="1"/>
  <c r="G11" i="16"/>
  <c r="I12" i="16"/>
  <c r="K9" i="16"/>
  <c r="I11" i="16"/>
  <c r="K10" i="16"/>
  <c r="Q10" i="26" l="1"/>
  <c r="E24" i="28" l="1"/>
  <c r="Q10" i="28"/>
  <c r="K13" i="25"/>
  <c r="C14" i="25"/>
  <c r="S10" i="28" l="1"/>
  <c r="AI13" i="25"/>
  <c r="AO14" i="24"/>
  <c r="C21" i="24"/>
  <c r="C23" i="25"/>
  <c r="AM14" i="24"/>
  <c r="Q24" i="26"/>
  <c r="K24" i="28"/>
  <c r="K10" i="28"/>
  <c r="C20" i="24"/>
  <c r="E10" i="28"/>
  <c r="Q24" i="27"/>
  <c r="Q10" i="27"/>
  <c r="C18" i="25"/>
  <c r="C24" i="25"/>
  <c r="C22" i="24"/>
  <c r="C16" i="24"/>
  <c r="C23" i="24"/>
  <c r="C19" i="24"/>
  <c r="C17" i="25"/>
  <c r="AE14" i="25"/>
  <c r="AG14" i="25"/>
  <c r="C18" i="24"/>
  <c r="Q14" i="25"/>
  <c r="O14" i="25"/>
  <c r="E14" i="25"/>
  <c r="C15" i="24"/>
  <c r="C19" i="25"/>
  <c r="C16" i="25"/>
  <c r="C22" i="25"/>
  <c r="C25" i="25"/>
  <c r="G24" i="28"/>
  <c r="C24" i="24"/>
  <c r="C17" i="24"/>
  <c r="C15" i="25"/>
  <c r="C20" i="25"/>
  <c r="W14" i="25"/>
  <c r="Y14" i="25"/>
  <c r="C21" i="25"/>
  <c r="M13" i="25"/>
  <c r="AI13" i="24" l="1"/>
  <c r="AA13" i="25"/>
  <c r="C13" i="25"/>
  <c r="S13" i="25"/>
  <c r="U13" i="25"/>
  <c r="S24" i="28"/>
  <c r="T24" i="29"/>
  <c r="R24" i="29"/>
  <c r="R26" i="29"/>
  <c r="T26" i="29"/>
  <c r="AA13" i="24"/>
  <c r="AK13" i="24"/>
  <c r="AE14" i="24"/>
  <c r="AC13" i="24"/>
  <c r="AG14" i="24"/>
  <c r="T27" i="30"/>
  <c r="G14" i="25"/>
  <c r="I14" i="25"/>
  <c r="Q24" i="28"/>
  <c r="C25" i="24"/>
  <c r="K13" i="24"/>
  <c r="R26" i="30"/>
  <c r="T26" i="30"/>
  <c r="W14" i="24"/>
  <c r="U13" i="24"/>
  <c r="Y14" i="24"/>
  <c r="G10" i="28"/>
  <c r="AO14" i="25"/>
  <c r="AM14" i="25"/>
  <c r="AK13" i="25"/>
  <c r="S13" i="24"/>
  <c r="C14" i="24"/>
  <c r="T24" i="30"/>
  <c r="R24" i="30"/>
  <c r="E14" i="24"/>
  <c r="O14" i="24"/>
  <c r="M13" i="24"/>
  <c r="Q14" i="24"/>
  <c r="AC13" i="25"/>
  <c r="M24" i="28" l="1"/>
  <c r="R27" i="30"/>
  <c r="T25" i="30"/>
  <c r="R25" i="30"/>
  <c r="T25" i="29"/>
  <c r="R25" i="29"/>
  <c r="T27" i="29"/>
  <c r="R27" i="29"/>
  <c r="C13" i="24"/>
  <c r="E13" i="25"/>
  <c r="E13" i="24"/>
  <c r="I14" i="24"/>
  <c r="G14" i="24"/>
  <c r="M10" i="28"/>
</calcChain>
</file>

<file path=xl/sharedStrings.xml><?xml version="1.0" encoding="utf-8"?>
<sst xmlns="http://schemas.openxmlformats.org/spreadsheetml/2006/main" count="2924" uniqueCount="1121">
  <si>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</si>
  <si>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</si>
  <si>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</si>
  <si>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</si>
  <si>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</si>
  <si>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</si>
  <si>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</si>
  <si>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</si>
  <si>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</si>
  <si>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</si>
  <si>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</si>
  <si>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</si>
  <si>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</si>
  <si>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</si>
  <si>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</si>
  <si>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</si>
  <si>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</si>
  <si>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</si>
  <si>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</si>
  <si>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</si>
  <si>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</si>
  <si>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</si>
  <si>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</si>
  <si>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</si>
  <si>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</si>
  <si>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</si>
  <si>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</si>
  <si>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</si>
  <si>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</si>
  <si>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</si>
  <si>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</si>
  <si>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</si>
  <si>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</si>
  <si>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</si>
  <si>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</si>
  <si>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</si>
  <si>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</si>
  <si>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</si>
  <si>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</si>
  <si>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</si>
  <si>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</si>
  <si>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</si>
  <si>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</si>
  <si>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</si>
  <si>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</si>
  <si>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</si>
  <si>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</si>
  <si>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</si>
  <si>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</si>
  <si>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</si>
  <si>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</si>
  <si>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</si>
  <si>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</si>
  <si>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</si>
  <si>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</si>
  <si>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</si>
  <si>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</si>
  <si>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</si>
  <si>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</si>
  <si>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</si>
  <si>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</si>
  <si>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</si>
  <si>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</si>
  <si>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</si>
  <si>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</si>
  <si>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</si>
  <si>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</si>
  <si>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</si>
  <si>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</si>
  <si>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</si>
  <si>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</si>
  <si>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</si>
  <si>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</si>
  <si>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</si>
  <si>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</si>
  <si>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</si>
  <si>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</si>
  <si>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</si>
  <si>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</si>
  <si>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</si>
  <si>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</si>
  <si>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</si>
  <si>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</si>
  <si>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</si>
  <si>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</si>
  <si>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</si>
  <si>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</si>
  <si>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</si>
  <si>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</si>
  <si>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</si>
  <si>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</si>
  <si>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</si>
  <si>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</si>
  <si>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</si>
  <si>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</si>
  <si>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</si>
  <si>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</si>
  <si>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</si>
  <si>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</si>
  <si>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</si>
  <si>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</si>
  <si>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</si>
  <si>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</si>
  <si>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</si>
  <si>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</si>
  <si>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</si>
  <si>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</si>
  <si>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</si>
  <si>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</si>
  <si>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</si>
  <si>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</si>
  <si>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</si>
  <si>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</si>
  <si>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</si>
  <si>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</si>
  <si>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</si>
  <si>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</si>
  <si>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</si>
  <si>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</si>
  <si>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</si>
  <si>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</si>
  <si>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</si>
  <si>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</si>
  <si>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</si>
  <si>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</si>
  <si>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</si>
  <si>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</si>
  <si>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</si>
  <si>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</si>
  <si>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</si>
  <si>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</si>
  <si>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</si>
  <si>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</si>
  <si>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</si>
  <si>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</si>
  <si>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</si>
  <si>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</si>
  <si>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</si>
  <si>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</si>
  <si>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</si>
  <si>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</si>
  <si>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</si>
  <si>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</si>
  <si>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</si>
  <si>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</si>
  <si>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</si>
  <si>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</si>
  <si>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</si>
  <si>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</si>
  <si>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</si>
  <si>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</si>
  <si>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</si>
  <si>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</si>
  <si>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</si>
  <si>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</si>
  <si>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</si>
  <si>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</si>
  <si>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</si>
  <si>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</si>
  <si>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</si>
  <si>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</si>
  <si>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</si>
  <si>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</si>
  <si>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</si>
  <si>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</si>
  <si>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</si>
  <si>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</si>
  <si>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</si>
  <si>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</si>
  <si>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</si>
  <si>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</si>
  <si>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</si>
  <si>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</si>
  <si>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</si>
  <si>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</si>
  <si>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</si>
  <si>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</si>
  <si>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</si>
  <si>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</si>
  <si>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</si>
  <si>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</si>
  <si>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</si>
  <si>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</si>
  <si>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</si>
  <si>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</si>
  <si>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</si>
  <si>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</si>
  <si>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</si>
  <si>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</si>
  <si>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</si>
  <si>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</si>
  <si>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</si>
  <si>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</si>
  <si>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</si>
  <si>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</si>
  <si>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</si>
  <si>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</si>
  <si>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</si>
  <si>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</si>
  <si>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</si>
  <si>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</si>
  <si>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</si>
  <si>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</si>
  <si>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</si>
  <si>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</si>
  <si>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</si>
  <si>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</si>
  <si>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</si>
  <si>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</si>
  <si>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</si>
  <si>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</si>
  <si>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</si>
  <si>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</si>
  <si>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</si>
  <si>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</si>
  <si>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</si>
  <si>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</si>
  <si>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</si>
  <si>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</si>
  <si>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</si>
  <si>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</si>
  <si>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</si>
  <si>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</si>
  <si>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</si>
  <si>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</si>
  <si>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</si>
  <si>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</si>
  <si>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</si>
  <si>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</si>
  <si>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</si>
  <si>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</si>
  <si>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</si>
  <si>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</si>
  <si>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</si>
  <si>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</si>
  <si>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</si>
  <si>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</si>
  <si>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</si>
  <si>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</si>
  <si>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</si>
  <si>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</si>
  <si>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</si>
  <si>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</si>
  <si>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</si>
  <si>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</si>
  <si>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</si>
  <si>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</si>
  <si>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</si>
  <si>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</si>
  <si>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</si>
  <si>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</si>
  <si>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</si>
  <si>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</si>
  <si>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</si>
  <si>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</si>
  <si>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</si>
  <si>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</si>
  <si>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</si>
  <si>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</si>
  <si>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</si>
  <si>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</si>
  <si>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</si>
  <si>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</si>
  <si>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</si>
  <si>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</si>
  <si>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</si>
  <si>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</si>
  <si>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</si>
  <si>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</si>
  <si>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</si>
  <si>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</si>
  <si>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</si>
  <si>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</si>
  <si>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</si>
  <si>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</si>
  <si>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</si>
  <si>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</si>
  <si>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</si>
  <si>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</si>
  <si>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</si>
  <si>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</si>
  <si>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</si>
  <si>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</si>
  <si>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</si>
  <si>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</si>
  <si>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</si>
  <si>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</si>
  <si>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</si>
  <si>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</si>
  <si>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</si>
  <si>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</si>
  <si>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</si>
  <si>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</si>
  <si>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</si>
  <si>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</si>
  <si>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</si>
  <si>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</si>
  <si>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</si>
  <si>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</si>
  <si>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</si>
  <si>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</si>
  <si>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</si>
  <si>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</si>
  <si>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</si>
  <si>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</si>
  <si>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</si>
  <si>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</si>
  <si>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</si>
  <si>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</si>
  <si>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</si>
  <si>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</si>
  <si>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</si>
  <si>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</si>
  <si>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</si>
  <si>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</si>
  <si>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</si>
  <si>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</si>
  <si>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</si>
  <si>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</si>
  <si>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</si>
  <si>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</si>
  <si>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</si>
  <si>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</si>
  <si>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</si>
  <si>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</si>
  <si>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</si>
  <si>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</si>
  <si>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</si>
  <si>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</si>
  <si>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</si>
  <si>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</si>
  <si>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</si>
  <si>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</si>
  <si>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</si>
  <si>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</si>
  <si>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</si>
  <si>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</si>
  <si>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</si>
  <si>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</si>
  <si>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</si>
  <si>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</si>
  <si>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</si>
  <si>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</si>
  <si>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</si>
  <si>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</si>
  <si>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</si>
  <si>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</si>
  <si>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</si>
  <si>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</si>
  <si>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</si>
  <si>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</si>
  <si>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</si>
  <si>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</si>
  <si>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</si>
  <si>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</si>
  <si>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</si>
  <si>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</si>
  <si>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</si>
  <si>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</si>
  <si>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</si>
  <si>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</si>
  <si>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</si>
  <si>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</si>
  <si>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</si>
  <si>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</si>
  <si>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</si>
  <si>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</si>
  <si>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</si>
  <si>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</si>
  <si>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</si>
  <si>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</si>
  <si>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</si>
  <si>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</si>
  <si>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</si>
  <si>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</si>
  <si>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</si>
  <si>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</si>
  <si>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</si>
  <si>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</si>
  <si>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</si>
  <si>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</si>
  <si>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</si>
  <si>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</si>
  <si>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</si>
  <si>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</si>
  <si>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</si>
  <si>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</si>
  <si>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</si>
  <si>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</si>
  <si>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</si>
  <si>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</si>
  <si>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</si>
  <si>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</si>
  <si>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Q004_EXP_MONTH - EXPORTS INTERNATIONAL DATA BY MONTHS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</si>
  <si>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</si>
  <si>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</si>
  <si>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</si>
  <si>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</si>
  <si>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</si>
  <si>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</si>
  <si>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</si>
  <si>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</si>
  <si>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</si>
  <si>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</si>
  <si>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</si>
  <si>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</si>
  <si>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</si>
  <si>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</si>
  <si>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</si>
  <si>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</si>
  <si>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</si>
  <si>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</si>
  <si>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</si>
  <si>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</si>
  <si>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</si>
  <si>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</si>
  <si>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</si>
  <si>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</si>
  <si>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</si>
  <si>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</si>
  <si>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</si>
  <si>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</si>
  <si>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</si>
  <si>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</si>
  <si>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</si>
  <si>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</si>
  <si>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</si>
  <si>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</si>
  <si>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</si>
  <si>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</si>
  <si>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</si>
  <si>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</si>
  <si>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</si>
  <si>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</si>
  <si>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</si>
  <si>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</si>
  <si>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</si>
  <si>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</si>
  <si>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</si>
  <si>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</si>
  <si>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</si>
  <si>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</si>
  <si>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</si>
  <si>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</si>
  <si>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</si>
  <si>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</si>
  <si>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</si>
  <si>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</si>
  <si>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</si>
  <si>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</si>
  <si>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</si>
  <si>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</si>
  <si>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</si>
  <si>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</si>
  <si>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</si>
  <si>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</si>
  <si>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</si>
  <si>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</si>
  <si>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</si>
  <si>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</si>
  <si>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</si>
  <si>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</si>
  <si>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</si>
  <si>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</si>
  <si>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</si>
  <si>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</si>
  <si>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</si>
  <si>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</si>
  <si>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</si>
  <si>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</si>
  <si>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</si>
  <si>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</si>
  <si>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</si>
  <si>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</si>
  <si>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</si>
  <si>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</si>
  <si>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</si>
  <si>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</si>
  <si>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</si>
  <si>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</si>
  <si>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</si>
  <si>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</si>
  <si>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</si>
  <si>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</si>
  <si>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</si>
  <si>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</si>
  <si>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</si>
  <si>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</si>
  <si>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</si>
  <si>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</si>
  <si>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</si>
  <si>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</si>
  <si>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</si>
  <si>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</si>
  <si>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</si>
  <si>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</si>
  <si>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</si>
  <si>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</si>
  <si>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</si>
  <si>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</si>
  <si>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</si>
  <si>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</si>
  <si>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</si>
  <si>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</si>
  <si>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</si>
  <si>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</si>
  <si>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</si>
  <si>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</si>
  <si>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</si>
  <si>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</si>
  <si>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</si>
  <si>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</si>
  <si>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</si>
  <si>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</si>
  <si>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</si>
  <si>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</si>
  <si>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</si>
  <si>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</si>
  <si>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</si>
  <si>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</si>
  <si>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</si>
  <si>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</si>
  <si>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</si>
  <si>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</si>
  <si>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</si>
  <si>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</si>
  <si>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</si>
  <si>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</si>
  <si>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</si>
  <si>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</si>
  <si>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</si>
  <si>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</si>
  <si>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</si>
  <si>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</si>
  <si>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</si>
  <si>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</si>
  <si>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</si>
  <si>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</si>
  <si>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</si>
  <si>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</si>
  <si>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</si>
  <si>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</si>
  <si>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</si>
  <si>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</si>
  <si>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</si>
  <si>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</si>
  <si>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</si>
  <si>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</si>
  <si>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</si>
  <si>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</si>
  <si>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</si>
  <si>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</si>
  <si>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</si>
  <si>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</si>
  <si>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</si>
  <si>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</si>
  <si>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</si>
  <si>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</si>
  <si>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</si>
  <si>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</si>
  <si>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</si>
  <si>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</si>
  <si>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</si>
  <si>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</si>
  <si>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</si>
  <si>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</si>
  <si>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</si>
  <si>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</si>
  <si>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</si>
  <si>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</si>
  <si>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</si>
  <si>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</si>
  <si>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</si>
  <si>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</si>
  <si>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</si>
  <si>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</si>
  <si>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</si>
  <si>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</si>
  <si>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</si>
  <si>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</si>
  <si>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</si>
  <si>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</si>
  <si>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</si>
  <si>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</si>
  <si>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</si>
  <si>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</si>
  <si>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</si>
  <si>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</si>
  <si>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</si>
  <si>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</si>
  <si>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</si>
  <si>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</si>
  <si>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</si>
  <si>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</si>
  <si>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</si>
  <si>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</si>
  <si>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</si>
  <si>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</si>
  <si>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</si>
  <si>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</si>
  <si>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</si>
  <si>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</si>
  <si>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</si>
  <si>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</si>
  <si>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</si>
  <si>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</si>
  <si>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</si>
  <si>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</si>
  <si>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</si>
  <si>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</si>
  <si>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</si>
  <si>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</si>
  <si>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</si>
  <si>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</si>
  <si>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</si>
  <si>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</si>
  <si>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</si>
  <si>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</si>
  <si>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</si>
  <si>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</si>
  <si>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</si>
  <si>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</si>
  <si>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</si>
  <si>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</si>
  <si>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</si>
  <si>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</si>
  <si>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</si>
  <si>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</si>
  <si>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</si>
  <si>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</si>
  <si>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</si>
  <si>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</si>
  <si>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</si>
  <si>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</si>
  <si>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</si>
  <si>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</si>
  <si>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</si>
  <si>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</si>
  <si>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</si>
  <si>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</si>
  <si>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</si>
  <si>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</si>
  <si>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</si>
  <si>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</si>
  <si>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</si>
  <si>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</si>
  <si>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</si>
  <si>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</si>
  <si>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</si>
  <si>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</si>
  <si>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</si>
  <si>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</si>
  <si>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</si>
  <si>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</si>
  <si>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</si>
  <si>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</si>
  <si>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</si>
  <si>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</si>
  <si>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</si>
  <si>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</si>
  <si>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</si>
  <si>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</si>
  <si>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</si>
  <si>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</si>
  <si>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</si>
  <si>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</si>
  <si>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</si>
  <si>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</si>
  <si>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</si>
  <si>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</si>
  <si>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</si>
  <si>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</si>
  <si>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</si>
  <si>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</si>
  <si>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</si>
  <si>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</si>
  <si>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</si>
  <si>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</si>
  <si>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</si>
  <si>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</si>
  <si>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</si>
  <si>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</si>
  <si>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</si>
  <si>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</si>
  <si>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</si>
  <si>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</si>
  <si>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</si>
  <si>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</si>
  <si>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</si>
  <si>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</si>
  <si>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t>REINO UNIDO (*)</t>
  </si>
  <si>
    <t>UNITED KINGDOM (*)</t>
  </si>
  <si>
    <t xml:space="preserve">(*) - INCLUI IRLANDA DO NORTE
(*) - INCLUDES NORTHERN IRELAND
</t>
  </si>
  <si>
    <t>CHÉQUIA</t>
  </si>
  <si>
    <t>CZECHIA</t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</si>
  <si>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
</t>
    </r>
    <r>
      <rPr>
        <sz val="9"/>
        <color rgb="FF234371"/>
        <rFont val="Calibri"/>
        <family val="2"/>
        <scheme val="minor"/>
      </rPr>
      <t>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</si>
  <si>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</t>
    </r>
    <r>
      <rPr>
        <sz val="9"/>
        <color rgb="FF234371"/>
        <rFont val="Calibri"/>
        <family val="2"/>
        <scheme val="minor"/>
      </rPr>
      <t xml:space="preserve">
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</si>
  <si>
    <t>IE</t>
  </si>
  <si>
    <t>IRLANDA / IRELAND</t>
  </si>
  <si>
    <r>
      <rPr>
        <b/>
        <sz val="10"/>
        <color rgb="FF234371"/>
        <rFont val="Calibri"/>
        <family val="2"/>
        <scheme val="minor"/>
      </rPr>
      <t>PRINCIPAIS PAÍSES FORNECEDORES EM 2024:</t>
    </r>
    <r>
      <rPr>
        <sz val="10"/>
        <color rgb="FF234371"/>
        <rFont val="Calibri"/>
        <family val="2"/>
        <scheme val="minor"/>
      </rPr>
      <t xml:space="preserve">
MAIN PARTNER COUNTRIES IN 2024:</t>
    </r>
  </si>
  <si>
    <r>
      <rPr>
        <b/>
        <sz val="10"/>
        <rFont val="Calibri"/>
        <family val="2"/>
        <scheme val="minor"/>
      </rPr>
      <t>PRINCIPAIS PAÍSES CLIENTES EM 2024:</t>
    </r>
    <r>
      <rPr>
        <sz val="10"/>
        <rFont val="Calibri"/>
        <family val="2"/>
        <scheme val="minor"/>
      </rPr>
      <t xml:space="preserve">
MAIN PARTNER COUNTRIES IN 2024:</t>
    </r>
  </si>
  <si>
    <t>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</si>
  <si>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r>
      <t xml:space="preserve">TOTAL SEM TTE (*)
</t>
    </r>
    <r>
      <rPr>
        <sz val="9"/>
        <color rgb="FF234371"/>
        <rFont val="Calibri"/>
        <family val="2"/>
        <scheme val="minor"/>
      </rPr>
      <t>TOTAL EXCLUDING TTE</t>
    </r>
    <r>
      <rPr>
        <b/>
        <sz val="9"/>
        <color rgb="FF234371"/>
        <rFont val="Calibri"/>
        <family val="2"/>
        <scheme val="minor"/>
      </rPr>
      <t xml:space="preserve"> (*)</t>
    </r>
  </si>
  <si>
    <t>(*) - Transactions with a view to or following processing (without transfer of ownership)</t>
  </si>
  <si>
    <t>(*) - Transações com transferência de propriedade (com ou sem compensação financeira)</t>
  </si>
  <si>
    <r>
      <t>Unidade / Unit: 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euros</t>
    </r>
  </si>
  <si>
    <r>
      <t>Unidade/Unit: 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</si>
  <si>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9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</si>
  <si>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9"/>
        <rFont val="Calibri"/>
        <family val="2"/>
        <scheme val="minor"/>
      </rPr>
      <t>EXPORTS - INTERNATIONAL TRADE BY CN CHAPTERS</t>
    </r>
  </si>
  <si>
    <t>AO</t>
  </si>
  <si>
    <t>ANGOLA / ANGOLA</t>
  </si>
  <si>
    <t>NOV 2024 a JAN 2025
NOV 2024 to JAN 2025</t>
  </si>
  <si>
    <t>NOV 2025 a JAN 2026
NOV 2025 to JAN 2026</t>
  </si>
  <si>
    <t>JAN 2026
JAN 2026</t>
  </si>
  <si>
    <t>JAN 2025
JAN 2025</t>
  </si>
  <si>
    <t>Período: JANEIRO</t>
  </si>
  <si>
    <t>Period: JANUARY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</si>
  <si>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</si>
  <si>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</si>
  <si>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</si>
  <si>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</si>
  <si>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</si>
  <si>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</si>
  <si>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</si>
  <si>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CONGO</t>
  </si>
  <si>
    <t xml:space="preserve">      ARGELIA</t>
  </si>
  <si>
    <t xml:space="preserve">      GABAO</t>
  </si>
  <si>
    <t xml:space="preserve">      GUINE EQUATORIAL</t>
  </si>
  <si>
    <t>x</t>
  </si>
  <si>
    <t xml:space="preserve">      IRAQUE</t>
  </si>
  <si>
    <t>Ə</t>
  </si>
  <si>
    <t xml:space="preserve">      IRAO, REPUBLICA ISLAMICA DO</t>
  </si>
  <si>
    <t xml:space="preserve">      KOWEIT</t>
  </si>
  <si>
    <t xml:space="preserve">      LIBIA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</si>
  <si>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</si>
  <si>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</si>
  <si>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</si>
  <si>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</si>
  <si>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ANGOLA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</si>
  <si>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</si>
  <si>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</si>
  <si>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</si>
  <si>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</si>
  <si>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</si>
  <si>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</si>
  <si>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</si>
  <si>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</si>
  <si>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</si>
  <si>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</si>
  <si>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</si>
  <si>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REINO UNIDO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</si>
  <si>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</si>
  <si>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</si>
  <si>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</si>
  <si>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</si>
  <si>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</si>
  <si>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</si>
  <si>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</si>
  <si>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</si>
  <si>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</si>
  <si>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 xml:space="preserve">      KOSOVO</t>
  </si>
  <si>
    <t xml:space="preserve">      SERVIA</t>
  </si>
  <si>
    <t>AFRICA</t>
  </si>
  <si>
    <t xml:space="preserve">      BURQUINA FASO</t>
  </si>
  <si>
    <t xml:space="preserve">      BURUNDI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</si>
  <si>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</si>
  <si>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</si>
  <si>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</si>
  <si>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</si>
  <si>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</si>
  <si>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</si>
  <si>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</si>
  <si>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</si>
  <si>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</si>
  <si>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</si>
  <si>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</si>
  <si>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</si>
  <si>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QUENIA</t>
  </si>
  <si>
    <t xml:space="preserve">      LIBERIA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</si>
  <si>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</si>
  <si>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</si>
  <si>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</si>
  <si>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</si>
  <si>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</si>
  <si>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</si>
  <si>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</si>
  <si>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</si>
  <si>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</si>
  <si>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</si>
  <si>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</si>
  <si>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</si>
  <si>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</si>
  <si>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</si>
  <si>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</si>
  <si>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</si>
  <si>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</si>
  <si>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</si>
  <si>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</si>
  <si>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</si>
  <si>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</si>
  <si>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</si>
  <si>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</si>
  <si>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</si>
  <si>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</si>
  <si>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</si>
  <si>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</si>
  <si>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</si>
  <si>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</si>
  <si>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</si>
  <si>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</si>
  <si>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</si>
  <si>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</si>
  <si>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</si>
  <si>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</si>
  <si>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</si>
  <si>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</si>
  <si>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</si>
  <si>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</si>
  <si>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</si>
  <si>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</si>
  <si>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</si>
  <si>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</si>
  <si>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</si>
  <si>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</si>
  <si>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</si>
  <si>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</si>
  <si>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</si>
  <si>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</si>
  <si>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</si>
  <si>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</si>
  <si>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</si>
  <si>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</si>
  <si>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</si>
  <si>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</si>
  <si>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</si>
  <si>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</si>
  <si>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</si>
  <si>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</si>
  <si>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</si>
  <si>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</si>
  <si>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</si>
  <si>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</si>
  <si>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</si>
  <si>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</si>
  <si>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</si>
  <si>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</si>
  <si>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</si>
  <si>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</si>
  <si>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</si>
  <si>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</si>
  <si>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</si>
  <si>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</si>
  <si>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</si>
  <si>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</si>
  <si>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</si>
  <si>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</si>
  <si>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</si>
  <si>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</si>
  <si>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</si>
  <si>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</si>
  <si>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</si>
  <si>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</si>
  <si>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</si>
  <si>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</si>
  <si>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</si>
  <si>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</si>
  <si>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</si>
  <si>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</si>
  <si>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</si>
  <si>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</si>
  <si>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</si>
  <si>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POPULAR DEMOCRATI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</si>
  <si>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</si>
  <si>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</si>
  <si>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</si>
  <si>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</si>
  <si>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</si>
  <si>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</si>
  <si>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</si>
  <si>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</si>
  <si>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</si>
  <si>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</si>
  <si>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</si>
  <si>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</si>
  <si>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</si>
  <si>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</si>
  <si>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</si>
  <si>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</si>
  <si>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</si>
  <si>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</si>
  <si>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</si>
  <si>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</si>
  <si>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</si>
  <si>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</si>
  <si>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</si>
  <si>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</si>
  <si>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</si>
  <si>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</si>
  <si>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</si>
  <si>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</si>
  <si>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</si>
  <si>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ILHAS COOK</t>
  </si>
  <si>
    <t xml:space="preserve">      FIJI</t>
  </si>
  <si>
    <t xml:space="preserve">      GUAME</t>
  </si>
  <si>
    <t xml:space="preserve">      ILHAS MARSHALL</t>
  </si>
  <si>
    <t xml:space="preserve">      ILHAS MARIANAS DO NORTE</t>
  </si>
  <si>
    <t xml:space="preserve">      NOVA CALEDONIA</t>
  </si>
  <si>
    <t xml:space="preserve">      NOVA ZELANDIA</t>
  </si>
  <si>
    <t xml:space="preserve">      POLINESIA FRANCESA</t>
  </si>
  <si>
    <t xml:space="preserve">      PAPUA-NOVA GUINE</t>
  </si>
  <si>
    <t xml:space="preserve">      TERRAS AUSTRAIS E ANTARTICAS FRANCE</t>
  </si>
  <si>
    <t xml:space="preserve">      TOQUELAU</t>
  </si>
  <si>
    <t xml:space="preserve">      TONGA</t>
  </si>
  <si>
    <t xml:space="preserve">      ILHAS MENORES AFASTADAS ESTADOS UNI</t>
  </si>
  <si>
    <t>DIV. EXTRA UE</t>
  </si>
  <si>
    <t xml:space="preserve">      ABASTECIMENTO E PROV. BORDO EXTRA-U</t>
  </si>
  <si>
    <t xml:space="preserve">      PAISES E TERRITORIOS NE TC EXTRA-UN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</si>
  <si>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</si>
  <si>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</si>
  <si>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</si>
  <si>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</si>
  <si>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</si>
  <si>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</si>
  <si>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</si>
  <si>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</si>
  <si>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</si>
  <si>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</si>
  <si>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</si>
  <si>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</si>
  <si>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</si>
  <si>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</si>
  <si>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</si>
  <si>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</si>
  <si>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</si>
  <si>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ANGOLA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</si>
  <si>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</si>
  <si>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</si>
  <si>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</si>
  <si>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</si>
  <si>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</si>
  <si>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</si>
  <si>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</si>
  <si>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</si>
  <si>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</si>
  <si>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</si>
  <si>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</si>
  <si>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UNITED KINGDOM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</si>
  <si>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</si>
  <si>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</si>
  <si>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</si>
  <si>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</si>
  <si>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</si>
  <si>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</si>
  <si>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</si>
  <si>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</si>
  <si>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</si>
  <si>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</si>
  <si>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</si>
  <si>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</si>
  <si>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</si>
  <si>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</si>
  <si>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</si>
  <si>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</si>
  <si>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</si>
  <si>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</si>
  <si>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</si>
  <si>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</si>
  <si>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</si>
  <si>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</si>
  <si>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</si>
  <si>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</si>
  <si>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</si>
  <si>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</si>
  <si>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KENYA</t>
  </si>
  <si>
    <t xml:space="preserve">     LIBERIA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</si>
  <si>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</si>
  <si>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</si>
  <si>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</si>
  <si>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</si>
  <si>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</si>
  <si>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</si>
  <si>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</si>
  <si>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</si>
  <si>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</si>
  <si>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</si>
  <si>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</si>
  <si>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</si>
  <si>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</si>
  <si>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</si>
  <si>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</si>
  <si>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</si>
  <si>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</si>
  <si>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</si>
  <si>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</si>
  <si>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</si>
  <si>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</si>
  <si>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</si>
  <si>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</si>
  <si>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</si>
  <si>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</si>
  <si>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</si>
  <si>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</si>
  <si>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</si>
  <si>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</si>
  <si>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</si>
  <si>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</si>
  <si>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</si>
  <si>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</si>
  <si>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</si>
  <si>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</si>
  <si>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</si>
  <si>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</si>
  <si>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</si>
  <si>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</si>
  <si>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</si>
  <si>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</si>
  <si>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</si>
  <si>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</si>
  <si>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</si>
  <si>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</si>
  <si>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</si>
  <si>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</si>
  <si>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</si>
  <si>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</si>
  <si>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</si>
  <si>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</si>
  <si>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</si>
  <si>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</si>
  <si>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</si>
  <si>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</si>
  <si>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</si>
  <si>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</si>
  <si>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</si>
  <si>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</si>
  <si>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</si>
  <si>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</si>
  <si>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</si>
  <si>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</si>
  <si>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</si>
  <si>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</si>
  <si>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</si>
  <si>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</si>
  <si>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</si>
  <si>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</si>
  <si>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</si>
  <si>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</si>
  <si>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</si>
  <si>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</si>
  <si>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</si>
  <si>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</si>
  <si>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</si>
  <si>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</si>
  <si>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</si>
  <si>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</si>
  <si>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</si>
  <si>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</si>
  <si>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</si>
  <si>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</si>
  <si>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</si>
  <si>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</si>
  <si>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</si>
  <si>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</si>
  <si>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</si>
  <si>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</si>
  <si>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</si>
  <si>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DEMOCRATIC PEOPLE'S REPUBLIC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</si>
  <si>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</si>
  <si>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</si>
  <si>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</si>
  <si>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</si>
  <si>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</si>
  <si>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</si>
  <si>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</si>
  <si>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</si>
  <si>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</si>
  <si>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</si>
  <si>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</si>
  <si>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</si>
  <si>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</si>
  <si>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</si>
  <si>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</si>
  <si>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</si>
  <si>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</si>
  <si>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</si>
  <si>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</si>
  <si>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</si>
  <si>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</si>
  <si>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</si>
  <si>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</si>
  <si>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</si>
  <si>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</si>
  <si>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</si>
  <si>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</si>
  <si>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</si>
  <si>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</si>
  <si>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COOK ISLANDS</t>
  </si>
  <si>
    <t xml:space="preserve">     FIJI</t>
  </si>
  <si>
    <t xml:space="preserve">     GUAM</t>
  </si>
  <si>
    <t xml:space="preserve">     MARSHALL ISLANDS</t>
  </si>
  <si>
    <t xml:space="preserve">     NORTHERN MARIANA ISLANDS</t>
  </si>
  <si>
    <t xml:space="preserve">     NEW CALEDONIA</t>
  </si>
  <si>
    <t xml:space="preserve">     NEW ZEALAND</t>
  </si>
  <si>
    <t xml:space="preserve">     FRENCH POLYNESIA</t>
  </si>
  <si>
    <t xml:space="preserve">     PAPUA NEW GUINEA</t>
  </si>
  <si>
    <t xml:space="preserve">     FRENCH SOUTHERN TERRITORIES</t>
  </si>
  <si>
    <t xml:space="preserve">     TOKELAU</t>
  </si>
  <si>
    <t xml:space="preserve">     TONGA</t>
  </si>
  <si>
    <t xml:space="preserve">     UNITED STATES MINOR OUTLYING ISLAND</t>
  </si>
  <si>
    <t>DIV. EXTRA EU</t>
  </si>
  <si>
    <t xml:space="preserve">     STORES AND PROVISIONS OF EXT-UNION </t>
  </si>
  <si>
    <t xml:space="preserve">     COUNTRIES AND TERRIT NS FW EXTRA-UN</t>
  </si>
  <si>
    <t>(*)</t>
  </si>
  <si>
    <t>As transações de bens com a Bulgária passaram a ser incluídas na Zona Euro, apenas a partir de janeiro de 2026, mês de referência da informação</t>
  </si>
  <si>
    <t>Transactions of goods with Bulgaria are included in the Eurozone only as of January 2026, reference month of the data</t>
  </si>
  <si>
    <t>ZONA EURO / EURO ZONE (*)</t>
  </si>
  <si>
    <t>Q003_IMP_RESULT_MES - IMPORTAÇÕES COMÉRCIO INTERNACIONAL POR MÊS COM E SEM COMBUSTÍVEIS - corrigida coluna 'TOTAL SEM TTE' a 07/04/2026</t>
  </si>
  <si>
    <t>Q005_EXP_RESULT_MES - EXPORTAÇÕES COMÉRCIO INTERNACIONAL POR MÊS COM E SEM COMBUSTÍVEIS - corrigida coluna 'TOTAL SEM TTE' a 07/04/2026</t>
  </si>
  <si>
    <t>Q006_SALDO - SALDO DA BALANÇA COMERCIAL COM E SEM COMBUSTÍVEIS - corrigida coluna 'TOTAL SEM TTE' a 07/04/2026</t>
  </si>
  <si>
    <t>Q003_IMP_MONTH_DATA - IMPORTS INTERNATIONAL DATA BY MONTHS WITH AND WITHOUT FUELS AND LUBRICANTS - The ‘TOTAL EXCLUDING TTE’ column was corrected on April 7, 2026</t>
  </si>
  <si>
    <t>Q005_EXP_MONTH_DATA - EXPORTS INTERNATIONAL DATA BY MONTHS WITH AND WITHOUT FUELS AND LUBRICANTS - The ‘TOTAL EXCLUDING TTE’ column was corrected on April 7, 2026</t>
  </si>
  <si>
    <t>Q006_TRADE_BALANCE - TRADE BALANCE WITH AND WITHOUT FUELS AND LUBRICANTS - The ‘TOTAL EXCLUDING TTE’ column was corrected on April 7,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</si>
</sst>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#,##0.000"/>
  </numFmts>
  <fonts count="45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vertAlign val="superscript"/>
      <sz val="9"/>
      <color rgb="FF23437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3"/>
      <name val="Calibri"/>
      <family val="2"/>
      <scheme val="minor"/>
    </font>
    <font>
      <sz val="9"/>
      <color indexed="8"/>
      <name val="Calibri"/>
      <family val="2"/>
      <scheme val="minor"/>
    </font>
    <font>
      <u/>
      <sz val="9"/>
      <color indexed="12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  <fill>
      <patternFill patternType="solid">
        <fgColor theme="6" tint="0.79998168889431442"/>
        <bgColor indexed="64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74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20" fillId="5" borderId="0" xfId="0" applyFont="1" applyFill="1" applyAlignment="1">
      <alignment horizontal="center"/>
    </xf>
    <xf numFmtId="0" fontId="10" fillId="6" borderId="0" xfId="0" applyFont="1" applyFill="1"/>
    <xf numFmtId="0" fontId="20" fillId="6" borderId="0" xfId="0" applyFont="1" applyFill="1" applyAlignment="1">
      <alignment horizontal="center"/>
    </xf>
    <xf numFmtId="0" fontId="22" fillId="2" borderId="0" xfId="0" applyFont="1" applyFill="1"/>
    <xf numFmtId="0" fontId="22" fillId="2" borderId="0" xfId="0" applyFont="1" applyFill="1" applyAlignment="1">
      <alignment horizontal="center" vertical="center" wrapText="1"/>
    </xf>
    <xf numFmtId="2" fontId="18" fillId="10" borderId="0" xfId="0" applyNumberFormat="1" applyFont="1" applyFill="1" applyAlignment="1">
      <alignment horizontal="center" vertical="center" wrapText="1"/>
    </xf>
    <xf numFmtId="2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/>
    <xf numFmtId="0" fontId="10" fillId="2" borderId="0" xfId="0" quotePrefix="1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10" fillId="10" borderId="0" xfId="0" applyFont="1" applyFill="1"/>
    <xf numFmtId="164" fontId="10" fillId="10" borderId="0" xfId="0" applyNumberFormat="1" applyFont="1" applyFill="1"/>
    <xf numFmtId="164" fontId="10" fillId="2" borderId="0" xfId="0" applyNumberFormat="1" applyFont="1" applyFill="1"/>
    <xf numFmtId="165" fontId="10" fillId="10" borderId="0" xfId="0" applyNumberFormat="1" applyFont="1" applyFill="1"/>
    <xf numFmtId="165" fontId="10" fillId="2" borderId="0" xfId="0" applyNumberFormat="1" applyFont="1" applyFill="1"/>
    <xf numFmtId="165" fontId="10" fillId="2" borderId="0" xfId="0" applyNumberFormat="1" applyFont="1" applyFill="1" applyAlignment="1">
      <alignment horizontal="right"/>
    </xf>
    <xf numFmtId="0" fontId="10" fillId="10" borderId="0" xfId="0" applyFont="1" applyFill="1" applyAlignment="1">
      <alignment vertical="center"/>
    </xf>
    <xf numFmtId="164" fontId="10" fillId="10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165" fontId="10" fillId="10" borderId="0" xfId="0" applyNumberFormat="1" applyFont="1" applyFill="1" applyAlignment="1">
      <alignment horizontal="right" vertical="center"/>
    </xf>
    <xf numFmtId="164" fontId="10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 applyAlignment="1">
      <alignment vertical="justify"/>
    </xf>
    <xf numFmtId="165" fontId="10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vertical="center"/>
    </xf>
    <xf numFmtId="0" fontId="10" fillId="10" borderId="0" xfId="0" applyFont="1" applyFill="1" applyAlignment="1">
      <alignment horizontal="left" vertical="center"/>
    </xf>
    <xf numFmtId="165" fontId="10" fillId="10" borderId="0" xfId="0" applyNumberFormat="1" applyFont="1" applyFill="1" applyAlignment="1">
      <alignment horizontal="right"/>
    </xf>
    <xf numFmtId="0" fontId="10" fillId="6" borderId="25" xfId="0" applyFont="1" applyFill="1" applyBorder="1"/>
    <xf numFmtId="0" fontId="20" fillId="0" borderId="0" xfId="0" applyFont="1"/>
    <xf numFmtId="17" fontId="18" fillId="10" borderId="0" xfId="0" applyNumberFormat="1" applyFont="1" applyFill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12" fillId="2" borderId="0" xfId="0" applyFont="1" applyFill="1"/>
    <xf numFmtId="0" fontId="18" fillId="10" borderId="0" xfId="0" applyFont="1" applyFill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/>
    <xf numFmtId="3" fontId="10" fillId="2" borderId="0" xfId="0" applyNumberFormat="1" applyFont="1" applyFill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/>
    <xf numFmtId="0" fontId="26" fillId="5" borderId="0" xfId="0" applyFont="1" applyFill="1"/>
    <xf numFmtId="0" fontId="10" fillId="5" borderId="0" xfId="0" applyFont="1" applyFill="1"/>
    <xf numFmtId="0" fontId="11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vertical="center"/>
    </xf>
    <xf numFmtId="3" fontId="11" fillId="10" borderId="0" xfId="0" applyNumberFormat="1" applyFont="1" applyFill="1" applyAlignment="1">
      <alignment vertical="center"/>
    </xf>
    <xf numFmtId="3" fontId="19" fillId="10" borderId="0" xfId="0" applyNumberFormat="1" applyFont="1" applyFill="1" applyAlignment="1">
      <alignment vertical="center"/>
    </xf>
    <xf numFmtId="164" fontId="11" fillId="10" borderId="0" xfId="0" applyNumberFormat="1" applyFont="1" applyFill="1" applyAlignment="1">
      <alignment horizontal="center" vertical="center"/>
    </xf>
    <xf numFmtId="3" fontId="19" fillId="10" borderId="0" xfId="0" applyNumberFormat="1" applyFont="1" applyFill="1" applyAlignment="1">
      <alignment horizontal="center" vertical="center"/>
    </xf>
    <xf numFmtId="164" fontId="19" fillId="10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vertical="center"/>
    </xf>
    <xf numFmtId="164" fontId="10" fillId="2" borderId="0" xfId="0" applyNumberFormat="1" applyFont="1" applyFill="1" applyAlignment="1">
      <alignment horizontal="center"/>
    </xf>
    <xf numFmtId="3" fontId="10" fillId="2" borderId="0" xfId="0" applyNumberFormat="1" applyFont="1" applyFill="1" applyAlignment="1">
      <alignment horizontal="center"/>
    </xf>
    <xf numFmtId="0" fontId="12" fillId="0" borderId="0" xfId="0" applyFont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 wrapText="1"/>
    </xf>
    <xf numFmtId="17" fontId="19" fillId="10" borderId="0" xfId="0" applyNumberFormat="1" applyFont="1" applyFill="1" applyAlignment="1">
      <alignment horizontal="center" vertical="center" wrapText="1"/>
    </xf>
    <xf numFmtId="164" fontId="10" fillId="3" borderId="0" xfId="0" applyNumberFormat="1" applyFont="1" applyFill="1"/>
    <xf numFmtId="0" fontId="19" fillId="11" borderId="0" xfId="0" applyFont="1" applyFill="1"/>
    <xf numFmtId="3" fontId="19" fillId="11" borderId="0" xfId="0" applyNumberFormat="1" applyFont="1" applyFill="1" applyAlignment="1">
      <alignment horizontal="right" vertical="center" wrapText="1"/>
    </xf>
    <xf numFmtId="1" fontId="19" fillId="11" borderId="0" xfId="0" applyNumberFormat="1" applyFont="1" applyFill="1" applyAlignment="1">
      <alignment horizontal="center" vertical="center" wrapText="1"/>
    </xf>
    <xf numFmtId="165" fontId="19" fillId="11" borderId="0" xfId="0" applyNumberFormat="1" applyFont="1" applyFill="1" applyAlignment="1">
      <alignment horizontal="center" vertical="center" wrapText="1"/>
    </xf>
    <xf numFmtId="3" fontId="10" fillId="9" borderId="0" xfId="0" applyNumberFormat="1" applyFont="1" applyFill="1" applyAlignment="1">
      <alignment horizontal="right" vertical="center" wrapText="1"/>
    </xf>
    <xf numFmtId="1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0" borderId="0" xfId="2" applyFont="1"/>
    <xf numFmtId="0" fontId="19" fillId="10" borderId="0" xfId="0" applyFont="1" applyFill="1"/>
    <xf numFmtId="3" fontId="19" fillId="11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/>
    </xf>
    <xf numFmtId="3" fontId="10" fillId="2" borderId="0" xfId="0" applyNumberFormat="1" applyFont="1" applyFill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/>
    <xf numFmtId="0" fontId="10" fillId="5" borderId="0" xfId="0" quotePrefix="1" applyFont="1" applyFill="1"/>
    <xf numFmtId="0" fontId="10" fillId="0" borderId="0" xfId="0" quotePrefix="1" applyFont="1"/>
    <xf numFmtId="0" fontId="10" fillId="0" borderId="24" xfId="0" applyFont="1" applyBorder="1"/>
    <xf numFmtId="0" fontId="10" fillId="8" borderId="0" xfId="0" applyFont="1" applyFill="1"/>
    <xf numFmtId="3" fontId="10" fillId="8" borderId="0" xfId="0" applyNumberFormat="1" applyFont="1" applyFill="1" applyAlignment="1">
      <alignment horizontal="right" vertical="center" wrapText="1"/>
    </xf>
    <xf numFmtId="1" fontId="10" fillId="8" borderId="0" xfId="0" applyNumberFormat="1" applyFont="1" applyFill="1" applyAlignment="1">
      <alignment horizontal="center" vertical="center" wrapText="1"/>
    </xf>
    <xf numFmtId="165" fontId="10" fillId="8" borderId="0" xfId="0" applyNumberFormat="1" applyFont="1" applyFill="1" applyAlignment="1">
      <alignment horizontal="center" vertical="center" wrapText="1"/>
    </xf>
    <xf numFmtId="3" fontId="34" fillId="0" borderId="0" xfId="3" applyNumberFormat="1" applyFont="1" applyAlignment="1">
      <alignment horizontal="right" wrapText="1"/>
    </xf>
    <xf numFmtId="0" fontId="28" fillId="0" borderId="0" xfId="0" applyFont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29" fillId="2" borderId="0" xfId="0" applyFont="1" applyFill="1" applyAlignment="1">
      <alignment horizontal="left"/>
    </xf>
    <xf numFmtId="0" fontId="29" fillId="2" borderId="0" xfId="0" applyFont="1" applyFill="1" applyAlignment="1">
      <alignment horizontal="centerContinuous" vertical="center"/>
    </xf>
    <xf numFmtId="0" fontId="29" fillId="2" borderId="0" xfId="0" applyFont="1" applyFill="1" applyAlignment="1">
      <alignment horizontal="right"/>
    </xf>
    <xf numFmtId="0" fontId="35" fillId="10" borderId="18" xfId="0" applyFont="1" applyFill="1" applyBorder="1" applyAlignment="1">
      <alignment horizontal="center" vertical="center"/>
    </xf>
    <xf numFmtId="0" fontId="35" fillId="10" borderId="5" xfId="0" applyFont="1" applyFill="1" applyBorder="1" applyAlignment="1">
      <alignment horizontal="center" vertical="center" wrapText="1"/>
    </xf>
    <xf numFmtId="0" fontId="35" fillId="10" borderId="19" xfId="0" applyFont="1" applyFill="1" applyBorder="1" applyAlignment="1">
      <alignment horizontal="center" vertical="center" wrapText="1"/>
    </xf>
    <xf numFmtId="0" fontId="35" fillId="10" borderId="5" xfId="0" quotePrefix="1" applyFont="1" applyFill="1" applyBorder="1" applyAlignment="1">
      <alignment horizontal="center" vertical="center"/>
    </xf>
    <xf numFmtId="0" fontId="35" fillId="10" borderId="5" xfId="0" quotePrefix="1" applyFont="1" applyFill="1" applyBorder="1" applyAlignment="1">
      <alignment horizontal="centerContinuous" vertical="center"/>
    </xf>
    <xf numFmtId="0" fontId="35" fillId="10" borderId="5" xfId="0" applyFont="1" applyFill="1" applyBorder="1" applyAlignment="1">
      <alignment horizontal="centerContinuous" vertical="center"/>
    </xf>
    <xf numFmtId="0" fontId="35" fillId="10" borderId="20" xfId="0" applyFont="1" applyFill="1" applyBorder="1" applyAlignment="1">
      <alignment horizontal="centerContinuous" vertical="center"/>
    </xf>
    <xf numFmtId="0" fontId="28" fillId="2" borderId="0" xfId="0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Font="1" applyFill="1" applyAlignment="1">
      <alignment horizontal="left" vertical="center"/>
    </xf>
    <xf numFmtId="0" fontId="29" fillId="0" borderId="0" xfId="0" applyFont="1"/>
    <xf numFmtId="0" fontId="29" fillId="2" borderId="0" xfId="0" applyFont="1" applyFill="1"/>
    <xf numFmtId="164" fontId="29" fillId="2" borderId="0" xfId="0" applyNumberFormat="1" applyFont="1" applyFill="1"/>
    <xf numFmtId="0" fontId="29" fillId="2" borderId="0" xfId="0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Font="1" applyFill="1" applyAlignment="1">
      <alignment horizontal="right"/>
    </xf>
    <xf numFmtId="0" fontId="35" fillId="10" borderId="22" xfId="0" applyFont="1" applyFill="1" applyBorder="1" applyAlignment="1">
      <alignment horizontal="center" vertical="center"/>
    </xf>
    <xf numFmtId="0" fontId="28" fillId="2" borderId="0" xfId="0" applyFont="1" applyFill="1"/>
    <xf numFmtId="0" fontId="35" fillId="10" borderId="5" xfId="0" applyFont="1" applyFill="1" applyBorder="1" applyAlignment="1">
      <alignment horizontal="center" vertical="center"/>
    </xf>
    <xf numFmtId="0" fontId="35" fillId="10" borderId="19" xfId="0" applyFont="1" applyFill="1" applyBorder="1" applyAlignment="1">
      <alignment horizontal="centerContinuous" vertical="center"/>
    </xf>
    <xf numFmtId="164" fontId="35" fillId="10" borderId="5" xfId="0" applyNumberFormat="1" applyFont="1" applyFill="1" applyBorder="1" applyAlignment="1">
      <alignment horizontal="center" vertical="center"/>
    </xf>
    <xf numFmtId="0" fontId="35" fillId="10" borderId="23" xfId="0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6" fillId="0" borderId="0" xfId="0" applyFont="1" applyAlignment="1">
      <alignment horizontal="center" vertical="center" wrapText="1"/>
    </xf>
    <xf numFmtId="164" fontId="36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Alignment="1">
      <alignment vertical="center" wrapText="1"/>
    </xf>
    <xf numFmtId="164" fontId="28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1" fillId="2" borderId="0" xfId="0" applyFont="1" applyFill="1"/>
    <xf numFmtId="3" fontId="28" fillId="0" borderId="0" xfId="0" applyNumberFormat="1" applyFont="1" applyAlignment="1">
      <alignment horizontal="center" vertical="center" wrapText="1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4" fontId="10" fillId="10" borderId="0" xfId="0" applyNumberFormat="1" applyFont="1" applyFill="1" applyAlignment="1">
      <alignment wrapText="1"/>
    </xf>
    <xf numFmtId="4" fontId="19" fillId="10" borderId="0" xfId="0" applyNumberFormat="1" applyFont="1" applyFill="1"/>
    <xf numFmtId="166" fontId="10" fillId="0" borderId="0" xfId="0" applyNumberFormat="1" applyFont="1"/>
    <xf numFmtId="0" fontId="21" fillId="10" borderId="1" xfId="0" applyFont="1" applyFill="1" applyBorder="1" applyAlignment="1">
      <alignment horizontal="center" vertical="center" wrapText="1"/>
    </xf>
    <xf numFmtId="0" fontId="4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3" fontId="12" fillId="0" borderId="0" xfId="0" applyNumberFormat="1" applyFont="1" applyAlignment="1">
      <alignment horizontal="right"/>
    </xf>
    <xf numFmtId="3" fontId="12" fillId="0" borderId="0" xfId="0" applyNumberFormat="1" applyFont="1"/>
    <xf numFmtId="0" fontId="12" fillId="0" borderId="0" xfId="0" applyFont="1" applyAlignment="1">
      <alignment horizontal="center" vertical="center"/>
    </xf>
    <xf numFmtId="0" fontId="18" fillId="10" borderId="1" xfId="3" applyFont="1" applyFill="1" applyBorder="1" applyAlignment="1">
      <alignment horizontal="center" vertical="center"/>
    </xf>
    <xf numFmtId="3" fontId="43" fillId="0" borderId="0" xfId="3" applyNumberFormat="1" applyFont="1" applyAlignment="1">
      <alignment horizontal="right" wrapText="1"/>
    </xf>
    <xf numFmtId="0" fontId="12" fillId="0" borderId="25" xfId="0" applyFont="1" applyBorder="1" applyAlignment="1">
      <alignment horizontal="center"/>
    </xf>
    <xf numFmtId="0" fontId="12" fillId="0" borderId="25" xfId="0" applyFont="1" applyBorder="1"/>
    <xf numFmtId="3" fontId="43" fillId="0" borderId="25" xfId="3" applyNumberFormat="1" applyFont="1" applyBorder="1" applyAlignment="1">
      <alignment horizontal="right" wrapText="1"/>
    </xf>
    <xf numFmtId="0" fontId="18" fillId="10" borderId="1" xfId="0" applyFont="1" applyFill="1" applyBorder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0" borderId="6" xfId="0" applyFont="1" applyBorder="1" applyAlignment="1">
      <alignment vertical="center"/>
    </xf>
    <xf numFmtId="0" fontId="41" fillId="0" borderId="0" xfId="0" applyFont="1"/>
    <xf numFmtId="0" fontId="41" fillId="0" borderId="0" xfId="2" applyFont="1"/>
    <xf numFmtId="0" fontId="44" fillId="0" borderId="0" xfId="1" applyFont="1" applyAlignment="1" applyProtection="1"/>
    <xf numFmtId="0" fontId="12" fillId="0" borderId="0" xfId="2" applyFont="1"/>
    <xf numFmtId="3" fontId="42" fillId="0" borderId="6" xfId="0" applyNumberFormat="1" applyFont="1" applyBorder="1"/>
    <xf numFmtId="3" fontId="42" fillId="0" borderId="7" xfId="0" applyNumberFormat="1" applyFont="1" applyBorder="1"/>
    <xf numFmtId="3" fontId="42" fillId="0" borderId="8" xfId="0" applyNumberFormat="1" applyFont="1" applyBorder="1"/>
    <xf numFmtId="0" fontId="12" fillId="0" borderId="0" xfId="0" applyFont="1" applyAlignment="1">
      <alignment vertical="center"/>
    </xf>
    <xf numFmtId="0" fontId="21" fillId="10" borderId="1" xfId="0" applyFont="1" applyFill="1" applyBorder="1" applyAlignment="1">
      <alignment horizontal="center" vertical="center"/>
    </xf>
    <xf numFmtId="0" fontId="44" fillId="0" borderId="0" xfId="1" applyFont="1" applyAlignment="1" applyProtection="1">
      <alignment horizontal="center"/>
    </xf>
    <xf numFmtId="0" fontId="41" fillId="0" borderId="0" xfId="0" applyFont="1" applyAlignment="1">
      <alignment vertical="center" wrapText="1"/>
    </xf>
    <xf numFmtId="0" fontId="19" fillId="10" borderId="0" xfId="0" applyFont="1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wrapText="1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27" fillId="0" borderId="2" xfId="0" applyFont="1" applyBorder="1" applyAlignment="1">
      <alignment horizontal="center" vertical="center"/>
    </xf>
    <xf numFmtId="0" fontId="21" fillId="10" borderId="3" xfId="0" applyFont="1" applyFill="1" applyBorder="1" applyAlignment="1">
      <alignment horizontal="center" vertical="center"/>
    </xf>
    <xf numFmtId="0" fontId="21" fillId="10" borderId="4" xfId="0" applyFont="1" applyFill="1" applyBorder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21" fillId="10" borderId="6" xfId="0" applyNumberFormat="1" applyFont="1" applyFill="1" applyBorder="1" applyAlignment="1">
      <alignment horizontal="center"/>
    </xf>
    <xf numFmtId="3" fontId="21" fillId="10" borderId="7" xfId="0" applyNumberFormat="1" applyFont="1" applyFill="1" applyBorder="1" applyAlignment="1">
      <alignment horizontal="center"/>
    </xf>
    <xf numFmtId="3" fontId="21" fillId="10" borderId="8" xfId="0" applyNumberFormat="1" applyFont="1" applyFill="1" applyBorder="1" applyAlignment="1">
      <alignment horizontal="center"/>
    </xf>
    <xf numFmtId="0" fontId="41" fillId="0" borderId="0" xfId="0" applyFont="1" applyAlignment="1">
      <alignment horizontal="left" vertical="top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3" fontId="21" fillId="10" borderId="6" xfId="0" applyNumberFormat="1" applyFont="1" applyFill="1" applyBorder="1" applyAlignment="1">
      <alignment horizontal="right"/>
    </xf>
    <xf numFmtId="3" fontId="21" fillId="10" borderId="7" xfId="0" applyNumberFormat="1" applyFont="1" applyFill="1" applyBorder="1" applyAlignment="1">
      <alignment horizontal="right"/>
    </xf>
    <xf numFmtId="3" fontId="21" fillId="10" borderId="8" xfId="0" applyNumberFormat="1" applyFont="1" applyFill="1" applyBorder="1" applyAlignment="1">
      <alignment horizontal="right"/>
    </xf>
    <xf numFmtId="0" fontId="12" fillId="0" borderId="2" xfId="0" applyFont="1" applyBorder="1" applyAlignment="1">
      <alignment horizontal="center" vertical="center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32" fillId="4" borderId="0" xfId="0" applyFont="1" applyFill="1" applyAlignment="1">
      <alignment horizontal="center" vertical="center" wrapText="1"/>
    </xf>
    <xf numFmtId="0" fontId="32" fillId="4" borderId="0" xfId="0" applyFont="1" applyFill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 wrapText="1"/>
    </xf>
    <xf numFmtId="2" fontId="11" fillId="10" borderId="0" xfId="0" applyNumberFormat="1" applyFont="1" applyFill="1" applyAlignment="1">
      <alignment horizontal="left" vertical="center" wrapText="1"/>
    </xf>
    <xf numFmtId="0" fontId="19" fillId="10" borderId="0" xfId="0" applyFont="1" applyFill="1" applyAlignment="1">
      <alignment horizontal="left" vertical="center" wrapText="1"/>
    </xf>
    <xf numFmtId="3" fontId="42" fillId="0" borderId="6" xfId="0" applyNumberFormat="1" applyFont="1" applyBorder="1" applyAlignment="1">
      <alignment horizontal="center"/>
    </xf>
    <xf numFmtId="3" fontId="42" fillId="0" borderId="7" xfId="0" applyNumberFormat="1" applyFont="1" applyBorder="1" applyAlignment="1">
      <alignment horizontal="center"/>
    </xf>
    <xf numFmtId="3" fontId="42" fillId="0" borderId="8" xfId="0" applyNumberFormat="1" applyFont="1" applyBorder="1" applyAlignment="1">
      <alignment horizontal="center"/>
    </xf>
    <xf numFmtId="0" fontId="20" fillId="0" borderId="0" xfId="0" applyFont="1" applyAlignment="1">
      <alignment horizontal="center" vertical="center"/>
    </xf>
    <xf numFmtId="0" fontId="10" fillId="7" borderId="0" xfId="0" applyFont="1" applyFill="1" applyAlignment="1">
      <alignment horizontal="left" vertical="center" wrapText="1"/>
    </xf>
    <xf numFmtId="0" fontId="12" fillId="0" borderId="0" xfId="0" applyFont="1" applyAlignment="1">
      <alignment wrapText="1"/>
    </xf>
    <xf numFmtId="0" fontId="18" fillId="10" borderId="6" xfId="0" applyFont="1" applyFill="1" applyBorder="1" applyAlignment="1">
      <alignment horizontal="center" vertical="center"/>
    </xf>
    <xf numFmtId="0" fontId="18" fillId="10" borderId="7" xfId="0" applyFont="1" applyFill="1" applyBorder="1" applyAlignment="1">
      <alignment horizontal="center" vertical="center"/>
    </xf>
    <xf numFmtId="0" fontId="1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18" fillId="10" borderId="3" xfId="0" applyFont="1" applyFill="1" applyBorder="1" applyAlignment="1">
      <alignment horizontal="center" vertical="center"/>
    </xf>
    <xf numFmtId="0" fontId="18" fillId="10" borderId="4" xfId="0" applyFont="1" applyFill="1" applyBorder="1" applyAlignment="1">
      <alignment horizontal="center" vertical="center"/>
    </xf>
    <xf numFmtId="0" fontId="21" fillId="10" borderId="6" xfId="0" applyFont="1" applyFill="1" applyBorder="1" applyAlignment="1">
      <alignment horizontal="right" vertical="center"/>
    </xf>
    <xf numFmtId="0" fontId="21" fillId="10" borderId="7" xfId="0" applyFont="1" applyFill="1" applyBorder="1" applyAlignment="1">
      <alignment horizontal="right" vertical="center"/>
    </xf>
    <xf numFmtId="0" fontId="21" fillId="10" borderId="8" xfId="0" applyFont="1" applyFill="1" applyBorder="1" applyAlignment="1">
      <alignment horizontal="right" vertical="center"/>
    </xf>
    <xf numFmtId="0" fontId="41" fillId="0" borderId="0" xfId="0" applyFont="1" applyAlignment="1">
      <alignment horizontal="center" vertical="center" wrapText="1"/>
    </xf>
    <xf numFmtId="0" fontId="35" fillId="10" borderId="16" xfId="0" applyFont="1" applyFill="1" applyBorder="1" applyAlignment="1">
      <alignment horizontal="center" vertical="center"/>
    </xf>
    <xf numFmtId="0" fontId="35" fillId="10" borderId="21" xfId="0" applyFont="1" applyFill="1" applyBorder="1" applyAlignment="1">
      <alignment horizontal="center" vertical="center"/>
    </xf>
    <xf numFmtId="0" fontId="35" fillId="10" borderId="17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35" fillId="10" borderId="9" xfId="0" applyFont="1" applyFill="1" applyBorder="1" applyAlignment="1">
      <alignment horizontal="center" vertical="center"/>
    </xf>
    <xf numFmtId="0" fontId="35" fillId="10" borderId="10" xfId="0" applyFont="1" applyFill="1" applyBorder="1" applyAlignment="1">
      <alignment horizontal="center" vertical="center"/>
    </xf>
    <xf numFmtId="0" fontId="35" fillId="10" borderId="11" xfId="0" applyFont="1" applyFill="1" applyBorder="1" applyAlignment="1">
      <alignment horizontal="center" vertical="center"/>
    </xf>
    <xf numFmtId="0" fontId="35" fillId="10" borderId="12" xfId="0" applyFont="1" applyFill="1" applyBorder="1" applyAlignment="1">
      <alignment horizontal="center" vertical="center" wrapText="1"/>
    </xf>
    <xf numFmtId="0" fontId="35" fillId="10" borderId="13" xfId="0" applyFont="1" applyFill="1" applyBorder="1" applyAlignment="1">
      <alignment horizontal="center" vertical="center"/>
    </xf>
    <xf numFmtId="0" fontId="35" fillId="10" borderId="14" xfId="0" applyFont="1" applyFill="1" applyBorder="1" applyAlignment="1">
      <alignment horizontal="center" vertical="center"/>
    </xf>
    <xf numFmtId="0" fontId="35" fillId="10" borderId="12" xfId="0" quotePrefix="1" applyFont="1" applyFill="1" applyBorder="1" applyAlignment="1">
      <alignment horizontal="center" vertical="center" wrapText="1"/>
    </xf>
    <xf numFmtId="0" fontId="35" fillId="10" borderId="14" xfId="0" quotePrefix="1" applyFont="1" applyFill="1" applyBorder="1" applyAlignment="1">
      <alignment horizontal="center" vertical="center" wrapText="1"/>
    </xf>
    <xf numFmtId="0" fontId="35" fillId="10" borderId="12" xfId="0" quotePrefix="1" applyFont="1" applyFill="1" applyBorder="1" applyAlignment="1">
      <alignment horizontal="center" vertical="center"/>
    </xf>
    <xf numFmtId="0" fontId="35" fillId="10" borderId="14" xfId="0" quotePrefix="1" applyFont="1" applyFill="1" applyBorder="1" applyAlignment="1">
      <alignment horizontal="center" vertical="center"/>
    </xf>
    <xf numFmtId="0" fontId="35" fillId="10" borderId="12" xfId="0" applyFont="1" applyFill="1" applyBorder="1" applyAlignment="1">
      <alignment horizontal="center" vertical="center"/>
    </xf>
    <xf numFmtId="0" fontId="35" fillId="10" borderId="14" xfId="0" applyFont="1" applyFill="1" applyBorder="1" applyAlignment="1">
      <alignment horizontal="center" vertical="center" wrapText="1"/>
    </xf>
    <xf numFmtId="0" fontId="35" fillId="10" borderId="5" xfId="0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  <xf numFmtId="0" fontId="16" fillId="12" borderId="0" xfId="1" applyFont="1" applyFill="1" applyAlignment="1" applyProtection="1">
      <alignment vertical="center"/>
    </xf>
    <xf numFmtId="0" fontId="14" fillId="12" borderId="0" xfId="0" applyFont="1" applyFill="1" applyAlignment="1">
      <alignment vertical="center"/>
    </xf>
  </cellXfs>
  <cellStyles count="5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24"/>
  <sheetViews>
    <sheetView showGridLines="0" showRowColHeaders="0" tabSelected="1" zoomScaleNormal="100" workbookViewId="0">
      <selection activeCell="B12" sqref="B12:F12"/>
    </sheetView>
  </sheetViews>
  <sheetFormatPr defaultColWidth="9.140625" defaultRowHeight="15" x14ac:dyDescent="0.25"/>
  <cols>
    <col min="1" max="1" width="2.5703125" style="10" customWidth="1"/>
    <col min="2" max="2" width="104.42578125" style="10" bestFit="1" customWidth="1"/>
    <col min="3" max="16384" width="9.140625" style="10"/>
  </cols>
  <sheetData>
    <row r="1" spans="2:6" ht="27" customHeight="1" x14ac:dyDescent="0.25">
      <c r="B1" s="9" t="s">
        <v>383</v>
      </c>
    </row>
    <row r="2" spans="2:6" ht="3.75" customHeight="1" x14ac:dyDescent="0.25">
      <c r="B2" s="11"/>
    </row>
    <row r="3" spans="2:6" x14ac:dyDescent="0.25">
      <c r="B3" s="12"/>
    </row>
    <row r="4" spans="2:6" s="14" customFormat="1" ht="14.25" customHeight="1" x14ac:dyDescent="0.25">
      <c r="B4" s="13" t="s">
        <v>384</v>
      </c>
    </row>
    <row r="5" spans="2:6" s="14" customFormat="1" ht="3.75" customHeight="1" x14ac:dyDescent="0.25">
      <c r="B5" s="15"/>
    </row>
    <row r="6" spans="2:6" s="14" customFormat="1" ht="18" customHeight="1" x14ac:dyDescent="0.2">
      <c r="B6" s="16"/>
    </row>
    <row r="7" spans="2:6" s="14" customFormat="1" ht="18" customHeight="1" x14ac:dyDescent="0.2">
      <c r="B7" s="17" t="s">
        <v>385</v>
      </c>
    </row>
    <row r="8" spans="2:6" s="14" customFormat="1" ht="18" customHeight="1" x14ac:dyDescent="0.2">
      <c r="B8" s="17" t="s">
        <v>386</v>
      </c>
    </row>
    <row r="9" spans="2:6" s="14" customFormat="1" ht="18" customHeight="1" x14ac:dyDescent="0.2">
      <c r="B9" s="272" t="s">
        <v>1115</v>
      </c>
      <c r="C9" s="273"/>
      <c r="D9" s="273"/>
      <c r="E9" s="273"/>
      <c r="F9" s="273"/>
    </row>
    <row r="10" spans="2:6" s="14" customFormat="1" ht="18" customHeight="1" x14ac:dyDescent="0.2">
      <c r="B10" s="17" t="s">
        <v>382</v>
      </c>
    </row>
    <row r="11" spans="2:6" s="14" customFormat="1" ht="18" customHeight="1" x14ac:dyDescent="0.2">
      <c r="B11" s="272" t="s">
        <v>1116</v>
      </c>
      <c r="C11" s="273"/>
      <c r="D11" s="273"/>
      <c r="E11" s="273"/>
      <c r="F11" s="273"/>
    </row>
    <row r="12" spans="2:6" s="14" customFormat="1" ht="18" customHeight="1" x14ac:dyDescent="0.2">
      <c r="B12" s="272" t="s">
        <v>1117</v>
      </c>
      <c r="C12" s="273"/>
      <c r="D12" s="273"/>
      <c r="E12" s="273"/>
      <c r="F12" s="273"/>
    </row>
    <row r="13" spans="2:6" s="14" customFormat="1" ht="18" customHeight="1" x14ac:dyDescent="0.2">
      <c r="B13" s="17" t="s">
        <v>379</v>
      </c>
    </row>
    <row r="14" spans="2:6" s="14" customFormat="1" ht="18" customHeight="1" x14ac:dyDescent="0.2">
      <c r="B14" s="17" t="s">
        <v>380</v>
      </c>
    </row>
    <row r="15" spans="2:6" s="14" customFormat="1" ht="18" customHeight="1" x14ac:dyDescent="0.2">
      <c r="B15" s="17" t="s">
        <v>378</v>
      </c>
    </row>
    <row r="16" spans="2:6" s="14" customFormat="1" ht="18" customHeight="1" x14ac:dyDescent="0.2">
      <c r="B16" s="17" t="s">
        <v>381</v>
      </c>
    </row>
    <row r="17" spans="2:2" s="14" customFormat="1" ht="18" customHeight="1" x14ac:dyDescent="0.2">
      <c r="B17" s="17" t="s">
        <v>377</v>
      </c>
    </row>
    <row r="18" spans="2:2" s="14" customFormat="1" ht="18" customHeight="1" x14ac:dyDescent="0.2">
      <c r="B18" s="17" t="s">
        <v>376</v>
      </c>
    </row>
    <row r="19" spans="2:2" ht="18" customHeight="1" x14ac:dyDescent="0.25">
      <c r="B19" s="17" t="s">
        <v>375</v>
      </c>
    </row>
    <row r="20" spans="2:2" ht="18" customHeight="1" x14ac:dyDescent="0.25">
      <c r="B20" s="17" t="s">
        <v>374</v>
      </c>
    </row>
    <row r="21" spans="2:2" ht="18" customHeight="1" x14ac:dyDescent="0.25">
      <c r="B21" s="17" t="s">
        <v>387</v>
      </c>
    </row>
    <row r="22" spans="2:2" ht="18" customHeight="1" x14ac:dyDescent="0.25">
      <c r="B22" s="17" t="s">
        <v>388</v>
      </c>
    </row>
    <row r="23" spans="2:2" ht="18" customHeight="1" x14ac:dyDescent="0.25"/>
    <row r="24" spans="2:2" ht="18" customHeight="1" x14ac:dyDescent="0.25">
      <c r="B24" s="17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38"/>
  <sheetViews>
    <sheetView showGridLines="0" zoomScale="90" zoomScaleNormal="90" workbookViewId="0">
      <selection sqref="A1:T1"/>
    </sheetView>
  </sheetViews>
  <sheetFormatPr defaultColWidth="9.140625" defaultRowHeight="12.75" x14ac:dyDescent="0.2"/>
  <cols>
    <col min="1" max="2" width="3.140625" style="7" customWidth="1"/>
    <col min="3" max="3" width="2.5703125" style="7" customWidth="1"/>
    <col min="4" max="4" width="46.7109375" style="7" customWidth="1"/>
    <col min="5" max="5" width="0.42578125" style="7" customWidth="1"/>
    <col min="6" max="6" width="11.140625" style="7" customWidth="1"/>
    <col min="7" max="7" width="0.42578125" style="7" customWidth="1"/>
    <col min="8" max="8" width="11.140625" style="7" customWidth="1"/>
    <col min="9" max="9" width="0.42578125" style="7" customWidth="1"/>
    <col min="10" max="10" width="10.7109375" style="7" customWidth="1"/>
    <col min="11" max="11" width="0.42578125" style="7" customWidth="1"/>
    <col min="12" max="12" width="16" style="7" customWidth="1"/>
    <col min="13" max="13" width="0.42578125" style="7" customWidth="1"/>
    <col min="14" max="14" width="11.140625" style="7" customWidth="1"/>
    <col min="15" max="15" width="0.42578125" style="7" customWidth="1"/>
    <col min="16" max="16" width="11.140625" style="7" customWidth="1"/>
    <col min="17" max="17" width="0.42578125" style="7" customWidth="1"/>
    <col min="18" max="18" width="10.7109375" style="7" customWidth="1"/>
    <col min="19" max="19" width="0.42578125" style="7" customWidth="1"/>
    <col min="20" max="20" width="16" style="7" customWidth="1"/>
    <col min="21" max="21" width="8.28515625" style="7" customWidth="1"/>
    <col min="22" max="23" width="9.85546875" style="7" customWidth="1"/>
    <col min="24" max="24" width="8.42578125" style="7" customWidth="1"/>
    <col min="25" max="16384" width="9.140625" style="7"/>
  </cols>
  <sheetData>
    <row r="1" spans="1:24" ht="4.5" customHeight="1" x14ac:dyDescent="0.2">
      <c r="A1" s="225"/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</row>
    <row r="2" spans="1:24" ht="29.25" customHeight="1" x14ac:dyDescent="0.2">
      <c r="A2" s="226" t="s">
        <v>656</v>
      </c>
      <c r="B2" s="227"/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227"/>
      <c r="T2" s="227"/>
    </row>
    <row r="3" spans="1:24" ht="3.6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2">
      <c r="A5" s="194" t="s">
        <v>657</v>
      </c>
      <c r="B5" s="194"/>
      <c r="C5" s="194"/>
      <c r="D5" s="194"/>
      <c r="E5" s="53"/>
      <c r="F5" s="228" t="s">
        <v>658</v>
      </c>
      <c r="G5" s="194"/>
      <c r="H5" s="194"/>
      <c r="I5" s="194"/>
      <c r="J5" s="194"/>
      <c r="K5" s="194"/>
      <c r="L5" s="194"/>
      <c r="M5" s="88"/>
      <c r="N5" s="194" t="s">
        <v>659</v>
      </c>
      <c r="O5" s="194"/>
      <c r="P5" s="194"/>
      <c r="Q5" s="194"/>
      <c r="R5" s="194"/>
      <c r="S5" s="194"/>
      <c r="T5" s="194"/>
      <c r="W5" s="28"/>
      <c r="X5" s="28"/>
    </row>
    <row r="6" spans="1:24" ht="2.25" customHeight="1" x14ac:dyDescent="0.2">
      <c r="A6" s="194"/>
      <c r="B6" s="194"/>
      <c r="C6" s="194"/>
      <c r="D6" s="194"/>
      <c r="E6" s="53"/>
      <c r="F6" s="89"/>
      <c r="G6" s="89"/>
      <c r="H6" s="89"/>
      <c r="I6" s="89"/>
      <c r="J6" s="89"/>
      <c r="K6" s="89"/>
      <c r="L6" s="89"/>
      <c r="M6" s="88"/>
      <c r="N6" s="53"/>
      <c r="O6" s="53"/>
      <c r="P6" s="53"/>
      <c r="Q6" s="89"/>
      <c r="R6" s="89"/>
      <c r="S6" s="53"/>
      <c r="T6" s="53"/>
    </row>
    <row r="7" spans="1:24" ht="24.75" customHeight="1" x14ac:dyDescent="0.2">
      <c r="A7" s="194"/>
      <c r="B7" s="194"/>
      <c r="C7" s="194"/>
      <c r="D7" s="194"/>
      <c r="E7" s="90"/>
      <c r="F7" s="195" t="s">
        <v>636</v>
      </c>
      <c r="G7" s="195"/>
      <c r="H7" s="195"/>
      <c r="I7" s="195"/>
      <c r="J7" s="195"/>
      <c r="K7" s="91"/>
      <c r="L7" s="27" t="s">
        <v>644</v>
      </c>
      <c r="M7" s="92"/>
      <c r="N7" s="195" t="s">
        <v>636</v>
      </c>
      <c r="O7" s="195"/>
      <c r="P7" s="195"/>
      <c r="Q7" s="195"/>
      <c r="R7" s="195"/>
      <c r="S7" s="91"/>
      <c r="T7" s="27" t="s">
        <v>644</v>
      </c>
    </row>
    <row r="8" spans="1:24" ht="2.25" customHeight="1" x14ac:dyDescent="0.2">
      <c r="A8" s="194"/>
      <c r="B8" s="194"/>
      <c r="C8" s="194"/>
      <c r="D8" s="194"/>
      <c r="E8" s="90"/>
      <c r="F8" s="91"/>
      <c r="G8" s="91"/>
      <c r="H8" s="91"/>
      <c r="I8" s="91"/>
      <c r="J8" s="91"/>
      <c r="K8" s="91"/>
      <c r="L8" s="93"/>
      <c r="M8" s="92"/>
      <c r="N8" s="91"/>
      <c r="O8" s="91"/>
      <c r="P8" s="91"/>
      <c r="Q8" s="91"/>
      <c r="R8" s="91"/>
      <c r="S8" s="91"/>
      <c r="T8" s="91"/>
    </row>
    <row r="9" spans="1:24" ht="34.5" customHeight="1" x14ac:dyDescent="0.2">
      <c r="A9" s="194"/>
      <c r="B9" s="194"/>
      <c r="C9" s="194"/>
      <c r="D9" s="194"/>
      <c r="E9" s="53"/>
      <c r="F9" s="94" t="s">
        <v>713</v>
      </c>
      <c r="G9" s="89"/>
      <c r="H9" s="94" t="s">
        <v>714</v>
      </c>
      <c r="I9" s="89"/>
      <c r="J9" s="27" t="s">
        <v>660</v>
      </c>
      <c r="K9" s="89"/>
      <c r="L9" s="27" t="s">
        <v>295</v>
      </c>
      <c r="M9" s="88"/>
      <c r="N9" s="94" t="s">
        <v>713</v>
      </c>
      <c r="O9" s="89"/>
      <c r="P9" s="94" t="s">
        <v>714</v>
      </c>
      <c r="Q9" s="89"/>
      <c r="R9" s="27" t="s">
        <v>660</v>
      </c>
      <c r="S9" s="89"/>
      <c r="T9" s="27" t="s">
        <v>295</v>
      </c>
    </row>
    <row r="10" spans="1:24" ht="13.15" customHeight="1" x14ac:dyDescent="0.2">
      <c r="F10" s="29"/>
      <c r="G10" s="29"/>
      <c r="H10" s="29"/>
      <c r="I10" s="29"/>
      <c r="J10" s="36"/>
      <c r="K10" s="29"/>
      <c r="L10" s="36"/>
      <c r="M10" s="95"/>
      <c r="N10" s="29"/>
      <c r="O10" s="29"/>
      <c r="P10" s="29"/>
      <c r="Q10" s="29"/>
      <c r="R10" s="36"/>
      <c r="S10" s="29"/>
      <c r="T10" s="36"/>
    </row>
    <row r="11" spans="1:24" ht="27.75" customHeight="1" x14ac:dyDescent="0.2">
      <c r="A11" s="231" t="s">
        <v>699</v>
      </c>
      <c r="B11" s="231"/>
      <c r="C11" s="231"/>
      <c r="D11" s="231"/>
      <c r="E11" s="96"/>
      <c r="F11" s="97"/>
      <c r="G11" s="97"/>
      <c r="H11" s="97"/>
      <c r="I11" s="97"/>
      <c r="J11" s="98"/>
      <c r="K11" s="97"/>
      <c r="L11" s="99"/>
      <c r="M11" s="100"/>
      <c r="N11" s="97"/>
      <c r="O11" s="97"/>
      <c r="P11" s="97"/>
      <c r="Q11" s="97"/>
      <c r="R11" s="98"/>
      <c r="S11" s="97"/>
      <c r="T11" s="99"/>
      <c r="W11" s="28"/>
      <c r="X11" s="28"/>
    </row>
    <row r="12" spans="1:24" ht="12.75" customHeight="1" x14ac:dyDescent="0.2">
      <c r="A12" s="62"/>
      <c r="B12" s="62" t="s">
        <v>365</v>
      </c>
      <c r="C12" s="62" t="s">
        <v>607</v>
      </c>
      <c r="D12" s="62"/>
      <c r="E12" s="62"/>
      <c r="F12" s="62">
        <v>2861.9815819999999</v>
      </c>
      <c r="G12" s="62"/>
      <c r="H12" s="62">
        <v>2843.5738769999998</v>
      </c>
      <c r="I12" s="62"/>
      <c r="J12" s="101">
        <f t="shared" ref="J12:J21" si="0">F12-H12</f>
        <v>18.407705000000078</v>
      </c>
      <c r="K12" s="62"/>
      <c r="L12" s="102">
        <f t="shared" ref="L12:L21" si="1">F12/H12*100-100</f>
        <v>0.64734400427887806</v>
      </c>
      <c r="M12" s="95"/>
      <c r="N12" s="62">
        <v>9040.3622840000007</v>
      </c>
      <c r="O12" s="62"/>
      <c r="P12" s="62">
        <v>8953.6542520000003</v>
      </c>
      <c r="Q12" s="62"/>
      <c r="R12" s="101">
        <f>N12-P12</f>
        <v>86.708032000000458</v>
      </c>
      <c r="S12" s="62"/>
      <c r="T12" s="102">
        <f t="shared" ref="T12:T21" si="2">N12/P12*100-100</f>
        <v>0.96840942881652836</v>
      </c>
    </row>
    <row r="13" spans="1:24" ht="12.75" customHeight="1" x14ac:dyDescent="0.2">
      <c r="B13" s="62" t="s">
        <v>366</v>
      </c>
      <c r="C13" s="62" t="s">
        <v>608</v>
      </c>
      <c r="D13" s="103"/>
      <c r="F13" s="62">
        <v>1080.3624629999999</v>
      </c>
      <c r="G13" s="62"/>
      <c r="H13" s="62">
        <v>1030.653468</v>
      </c>
      <c r="I13" s="62"/>
      <c r="J13" s="101">
        <f t="shared" si="0"/>
        <v>49.708994999999959</v>
      </c>
      <c r="K13" s="62"/>
      <c r="L13" s="102">
        <f t="shared" si="1"/>
        <v>4.8230561040522275</v>
      </c>
      <c r="M13" s="95"/>
      <c r="N13" s="62">
        <v>3160.8236739999998</v>
      </c>
      <c r="O13" s="62"/>
      <c r="P13" s="62">
        <v>3001.6236909999998</v>
      </c>
      <c r="Q13" s="62"/>
      <c r="R13" s="101">
        <f>N13-P13</f>
        <v>159.19998299999997</v>
      </c>
      <c r="S13" s="62"/>
      <c r="T13" s="102">
        <f t="shared" si="2"/>
        <v>5.3037955249800746</v>
      </c>
    </row>
    <row r="14" spans="1:24" ht="12.75" customHeight="1" x14ac:dyDescent="0.2">
      <c r="A14" s="62"/>
      <c r="B14" s="62" t="s">
        <v>367</v>
      </c>
      <c r="C14" s="62" t="s">
        <v>609</v>
      </c>
      <c r="D14" s="62"/>
      <c r="E14" s="62"/>
      <c r="F14" s="62">
        <v>660.39043800000002</v>
      </c>
      <c r="G14" s="62"/>
      <c r="H14" s="62">
        <v>625.96547799999996</v>
      </c>
      <c r="I14" s="62"/>
      <c r="J14" s="101">
        <f t="shared" si="0"/>
        <v>34.424960000000056</v>
      </c>
      <c r="K14" s="62"/>
      <c r="L14" s="102">
        <f t="shared" si="1"/>
        <v>5.4994981688111721</v>
      </c>
      <c r="M14" s="95"/>
      <c r="N14" s="62">
        <v>1947.500215</v>
      </c>
      <c r="O14" s="62"/>
      <c r="P14" s="62">
        <v>1997.1339419999999</v>
      </c>
      <c r="Q14" s="62"/>
      <c r="R14" s="101">
        <f t="shared" ref="R14:R21" si="3">N14-P14</f>
        <v>-49.633726999999908</v>
      </c>
      <c r="S14" s="62"/>
      <c r="T14" s="102">
        <f t="shared" si="2"/>
        <v>-2.4852477821440004</v>
      </c>
      <c r="V14" s="43"/>
      <c r="W14" s="43"/>
    </row>
    <row r="15" spans="1:24" ht="12.75" customHeight="1" x14ac:dyDescent="0.2">
      <c r="B15" s="62" t="s">
        <v>369</v>
      </c>
      <c r="C15" s="62" t="s">
        <v>611</v>
      </c>
      <c r="D15" s="103"/>
      <c r="F15" s="62">
        <v>686.91255699999999</v>
      </c>
      <c r="G15" s="62"/>
      <c r="H15" s="62">
        <v>494.62816500000002</v>
      </c>
      <c r="I15" s="62"/>
      <c r="J15" s="101">
        <f t="shared" si="0"/>
        <v>192.28439199999997</v>
      </c>
      <c r="K15" s="62"/>
      <c r="L15" s="102">
        <f t="shared" si="1"/>
        <v>38.874533559972264</v>
      </c>
      <c r="M15" s="95"/>
      <c r="N15" s="62">
        <v>1782.7369709999998</v>
      </c>
      <c r="O15" s="62"/>
      <c r="P15" s="62">
        <v>1476.7212159999999</v>
      </c>
      <c r="Q15" s="62"/>
      <c r="R15" s="101">
        <f t="shared" si="3"/>
        <v>306.0157549999999</v>
      </c>
      <c r="S15" s="62"/>
      <c r="T15" s="102">
        <f t="shared" si="2"/>
        <v>20.722649047387961</v>
      </c>
      <c r="V15" s="43"/>
      <c r="W15" s="43"/>
    </row>
    <row r="16" spans="1:24" ht="12.75" customHeight="1" x14ac:dyDescent="0.2">
      <c r="B16" s="62" t="s">
        <v>370</v>
      </c>
      <c r="C16" s="62" t="s">
        <v>612</v>
      </c>
      <c r="D16" s="103"/>
      <c r="F16" s="62">
        <v>428.21495700000003</v>
      </c>
      <c r="G16" s="62"/>
      <c r="H16" s="62">
        <v>441.22419000000002</v>
      </c>
      <c r="I16" s="62"/>
      <c r="J16" s="101">
        <f t="shared" si="0"/>
        <v>-13.009232999999995</v>
      </c>
      <c r="K16" s="62"/>
      <c r="L16" s="102">
        <f t="shared" si="1"/>
        <v>-2.948440564874744</v>
      </c>
      <c r="M16" s="95"/>
      <c r="N16" s="62">
        <v>1464.8923239999999</v>
      </c>
      <c r="O16" s="62"/>
      <c r="P16" s="62">
        <v>1211.2137789999999</v>
      </c>
      <c r="Q16" s="62"/>
      <c r="R16" s="101">
        <f t="shared" si="3"/>
        <v>253.67854499999999</v>
      </c>
      <c r="S16" s="62"/>
      <c r="T16" s="102">
        <f t="shared" si="2"/>
        <v>20.944159437274706</v>
      </c>
      <c r="V16" s="43"/>
      <c r="W16" s="43"/>
    </row>
    <row r="17" spans="1:23" ht="12.75" customHeight="1" x14ac:dyDescent="0.2">
      <c r="B17" s="62" t="s">
        <v>368</v>
      </c>
      <c r="C17" s="62" t="s">
        <v>610</v>
      </c>
      <c r="D17" s="103"/>
      <c r="F17" s="62">
        <v>403.31137000000001</v>
      </c>
      <c r="G17" s="62"/>
      <c r="H17" s="62">
        <v>429.61464699999999</v>
      </c>
      <c r="I17" s="62"/>
      <c r="J17" s="101">
        <f t="shared" si="0"/>
        <v>-26.30327699999998</v>
      </c>
      <c r="K17" s="62"/>
      <c r="L17" s="102">
        <f t="shared" si="1"/>
        <v>-6.1225279872732017</v>
      </c>
      <c r="M17" s="95"/>
      <c r="N17" s="62">
        <v>1302.1241970000001</v>
      </c>
      <c r="O17" s="62"/>
      <c r="P17" s="62">
        <v>1353.50458</v>
      </c>
      <c r="Q17" s="62"/>
      <c r="R17" s="101">
        <f t="shared" si="3"/>
        <v>-51.380382999999938</v>
      </c>
      <c r="S17" s="62"/>
      <c r="T17" s="102">
        <f t="shared" si="2"/>
        <v>-3.7960996777713092</v>
      </c>
      <c r="V17" s="43"/>
      <c r="W17" s="43"/>
    </row>
    <row r="18" spans="1:23" ht="12.75" customHeight="1" x14ac:dyDescent="0.2">
      <c r="B18" s="62" t="s">
        <v>371</v>
      </c>
      <c r="C18" s="62" t="s">
        <v>613</v>
      </c>
      <c r="D18" s="103"/>
      <c r="F18" s="62">
        <v>254.02781999999999</v>
      </c>
      <c r="G18" s="62"/>
      <c r="H18" s="62">
        <v>283.21710100000001</v>
      </c>
      <c r="I18" s="62"/>
      <c r="J18" s="101">
        <f t="shared" si="0"/>
        <v>-29.189281000000022</v>
      </c>
      <c r="K18" s="62"/>
      <c r="L18" s="102">
        <f t="shared" si="1"/>
        <v>-10.306327159248781</v>
      </c>
      <c r="M18" s="95"/>
      <c r="N18" s="62">
        <v>863.80273699999998</v>
      </c>
      <c r="O18" s="62"/>
      <c r="P18" s="62">
        <v>888.93026800000007</v>
      </c>
      <c r="Q18" s="62"/>
      <c r="R18" s="101">
        <f t="shared" si="3"/>
        <v>-25.12753100000009</v>
      </c>
      <c r="S18" s="62"/>
      <c r="T18" s="102">
        <f t="shared" si="2"/>
        <v>-2.8267156496464452</v>
      </c>
      <c r="V18" s="43"/>
      <c r="W18" s="43"/>
    </row>
    <row r="19" spans="1:23" ht="12.75" customHeight="1" x14ac:dyDescent="0.2">
      <c r="B19" s="62" t="s">
        <v>697</v>
      </c>
      <c r="C19" s="62" t="s">
        <v>698</v>
      </c>
      <c r="D19" s="103"/>
      <c r="F19" s="62">
        <v>61.507773</v>
      </c>
      <c r="G19" s="62"/>
      <c r="H19" s="62">
        <v>435.287508</v>
      </c>
      <c r="I19" s="62"/>
      <c r="J19" s="101">
        <f t="shared" si="0"/>
        <v>-373.77973500000002</v>
      </c>
      <c r="K19" s="62"/>
      <c r="L19" s="102">
        <f t="shared" si="1"/>
        <v>-85.869621372180518</v>
      </c>
      <c r="M19" s="95"/>
      <c r="N19" s="62">
        <v>183.33025699999999</v>
      </c>
      <c r="O19" s="62"/>
      <c r="P19" s="62">
        <v>1097.3154930000001</v>
      </c>
      <c r="Q19" s="62"/>
      <c r="R19" s="101">
        <f t="shared" si="3"/>
        <v>-913.9852360000001</v>
      </c>
      <c r="S19" s="62"/>
      <c r="T19" s="102">
        <f t="shared" si="2"/>
        <v>-83.292839828700025</v>
      </c>
      <c r="V19" s="43"/>
      <c r="W19" s="43"/>
    </row>
    <row r="20" spans="1:23" ht="12.75" customHeight="1" x14ac:dyDescent="0.2">
      <c r="B20" s="62" t="s">
        <v>688</v>
      </c>
      <c r="C20" s="62" t="s">
        <v>689</v>
      </c>
      <c r="D20" s="103"/>
      <c r="F20" s="62">
        <v>313.74261999999999</v>
      </c>
      <c r="G20" s="62"/>
      <c r="H20" s="62">
        <v>268.49987599999997</v>
      </c>
      <c r="I20" s="62"/>
      <c r="J20" s="101">
        <f t="shared" si="0"/>
        <v>45.242744000000016</v>
      </c>
      <c r="K20" s="62"/>
      <c r="L20" s="102">
        <f t="shared" si="1"/>
        <v>16.85019176694145</v>
      </c>
      <c r="M20" s="95"/>
      <c r="N20" s="62">
        <v>424.25626399999999</v>
      </c>
      <c r="O20" s="62"/>
      <c r="P20" s="62">
        <v>789.16028800000004</v>
      </c>
      <c r="Q20" s="62"/>
      <c r="R20" s="101">
        <f t="shared" si="3"/>
        <v>-364.90402400000005</v>
      </c>
      <c r="S20" s="62"/>
      <c r="T20" s="102">
        <f t="shared" si="2"/>
        <v>-46.239532012538376</v>
      </c>
      <c r="V20" s="43"/>
      <c r="W20" s="43"/>
    </row>
    <row r="21" spans="1:23" ht="12.75" customHeight="1" x14ac:dyDescent="0.2">
      <c r="B21" s="62" t="s">
        <v>373</v>
      </c>
      <c r="C21" s="62" t="s">
        <v>615</v>
      </c>
      <c r="D21" s="103"/>
      <c r="F21" s="62">
        <v>137.06611599999999</v>
      </c>
      <c r="G21" s="62"/>
      <c r="H21" s="62">
        <v>130.05094800000001</v>
      </c>
      <c r="I21" s="62"/>
      <c r="J21" s="101">
        <f t="shared" si="0"/>
        <v>7.0151679999999885</v>
      </c>
      <c r="K21" s="62"/>
      <c r="L21" s="102">
        <f t="shared" si="1"/>
        <v>5.3941690605746118</v>
      </c>
      <c r="M21" s="95"/>
      <c r="N21" s="62">
        <v>466.805972</v>
      </c>
      <c r="O21" s="62"/>
      <c r="P21" s="62">
        <v>576.33412199999998</v>
      </c>
      <c r="Q21" s="62"/>
      <c r="R21" s="101">
        <f t="shared" si="3"/>
        <v>-109.52814999999998</v>
      </c>
      <c r="S21" s="62"/>
      <c r="T21" s="102">
        <f t="shared" si="2"/>
        <v>-19.004279951343918</v>
      </c>
      <c r="V21" s="43"/>
      <c r="W21" s="43"/>
    </row>
    <row r="22" spans="1:23" ht="4.5" customHeight="1" x14ac:dyDescent="0.2">
      <c r="B22" s="103"/>
      <c r="C22" s="103"/>
      <c r="F22" s="62"/>
      <c r="G22" s="62"/>
      <c r="H22" s="62"/>
      <c r="I22" s="62"/>
      <c r="J22" s="101"/>
      <c r="K22" s="62"/>
      <c r="L22" s="102"/>
      <c r="M22" s="95"/>
      <c r="N22" s="62"/>
      <c r="P22" s="62"/>
      <c r="Q22" s="62"/>
      <c r="R22" s="101"/>
      <c r="S22" s="62"/>
      <c r="T22" s="102"/>
      <c r="V22" s="43"/>
      <c r="W22" s="43"/>
    </row>
    <row r="23" spans="1:23" ht="30" customHeight="1" x14ac:dyDescent="0.2">
      <c r="A23" s="231" t="s">
        <v>661</v>
      </c>
      <c r="B23" s="231"/>
      <c r="C23" s="231"/>
      <c r="D23" s="231"/>
      <c r="E23" s="104"/>
      <c r="F23" s="97">
        <v>6183.5977930000181</v>
      </c>
      <c r="G23" s="97"/>
      <c r="H23" s="97">
        <v>6307.5204429999867</v>
      </c>
      <c r="I23" s="97"/>
      <c r="J23" s="98">
        <f>F23-H23</f>
        <v>-123.9226499999686</v>
      </c>
      <c r="K23" s="105"/>
      <c r="L23" s="99">
        <f>F23/H23*100-100</f>
        <v>-1.9646809093975577</v>
      </c>
      <c r="M23" s="100"/>
      <c r="N23" s="97">
        <v>18822.406937000029</v>
      </c>
      <c r="O23" s="97"/>
      <c r="P23" s="97">
        <v>19310.108077999994</v>
      </c>
      <c r="Q23" s="97"/>
      <c r="R23" s="98">
        <f>N23-P23</f>
        <v>-487.70114099996499</v>
      </c>
      <c r="S23" s="105"/>
      <c r="T23" s="99">
        <f>N23/P23*100-100</f>
        <v>-2.5256261592632114</v>
      </c>
      <c r="V23" s="43"/>
      <c r="W23" s="43"/>
    </row>
    <row r="24" spans="1:23" s="8" customFormat="1" ht="30" customHeight="1" x14ac:dyDescent="0.2">
      <c r="A24" s="229" t="s">
        <v>662</v>
      </c>
      <c r="B24" s="229"/>
      <c r="C24" s="229"/>
      <c r="D24" s="229"/>
      <c r="E24" s="106"/>
      <c r="F24" s="106">
        <v>6602.5720149999988</v>
      </c>
      <c r="G24" s="106"/>
      <c r="H24" s="106">
        <v>6711.0009979999986</v>
      </c>
      <c r="I24" s="106"/>
      <c r="J24" s="107">
        <f>F24-H24</f>
        <v>-108.42898299999979</v>
      </c>
      <c r="K24" s="107"/>
      <c r="L24" s="108">
        <f>F24/H24*100-100</f>
        <v>-1.6156901635436185</v>
      </c>
      <c r="M24" s="109"/>
      <c r="N24" s="106">
        <v>20234.588248</v>
      </c>
      <c r="O24" s="106"/>
      <c r="P24" s="106">
        <v>20659.911575999999</v>
      </c>
      <c r="Q24" s="106"/>
      <c r="R24" s="107">
        <f>N24-P24</f>
        <v>-425.32332799999858</v>
      </c>
      <c r="S24" s="107"/>
      <c r="T24" s="108">
        <f>N24/P24*100-100</f>
        <v>-2.0586890047200654</v>
      </c>
      <c r="V24" s="110"/>
      <c r="W24" s="110"/>
    </row>
    <row r="25" spans="1:23" ht="30" customHeight="1" x14ac:dyDescent="0.2">
      <c r="A25" s="231" t="s">
        <v>663</v>
      </c>
      <c r="B25" s="231"/>
      <c r="C25" s="231"/>
      <c r="D25" s="231"/>
      <c r="E25" s="163"/>
      <c r="F25" s="97">
        <v>6683.7066909999994</v>
      </c>
      <c r="G25" s="97"/>
      <c r="H25" s="97">
        <v>6809.3883709999991</v>
      </c>
      <c r="I25" s="97"/>
      <c r="J25" s="98">
        <f>F25-H25</f>
        <v>-125.68167999999969</v>
      </c>
      <c r="K25" s="105"/>
      <c r="L25" s="99">
        <f>F25/H25*100-100</f>
        <v>-1.8457117313980262</v>
      </c>
      <c r="M25" s="100"/>
      <c r="N25" s="97">
        <v>20493.367879000001</v>
      </c>
      <c r="O25" s="97"/>
      <c r="P25" s="97">
        <v>20981.326904000001</v>
      </c>
      <c r="Q25" s="97"/>
      <c r="R25" s="98">
        <f>N25-P25</f>
        <v>-487.95902500000011</v>
      </c>
      <c r="S25" s="105"/>
      <c r="T25" s="99">
        <f>N25/P25*100-100</f>
        <v>-2.3256823900254489</v>
      </c>
      <c r="V25" s="43"/>
      <c r="W25" s="43"/>
    </row>
    <row r="26" spans="1:23" ht="30" customHeight="1" x14ac:dyDescent="0.2">
      <c r="A26" s="229" t="s">
        <v>664</v>
      </c>
      <c r="B26" s="229"/>
      <c r="C26" s="229"/>
      <c r="D26" s="229"/>
      <c r="E26" s="106"/>
      <c r="F26" s="106">
        <v>1963.2042399999987</v>
      </c>
      <c r="G26" s="106"/>
      <c r="H26" s="106">
        <v>2072.0681</v>
      </c>
      <c r="I26" s="62"/>
      <c r="J26" s="107">
        <f>F26-H26</f>
        <v>-108.8638600000013</v>
      </c>
      <c r="K26" s="78"/>
      <c r="L26" s="108">
        <f>F26/H26*100-100</f>
        <v>-5.2538746192753649</v>
      </c>
      <c r="M26" s="111"/>
      <c r="N26" s="106">
        <v>5602.5326529999984</v>
      </c>
      <c r="O26" s="106"/>
      <c r="P26" s="106">
        <v>6231.9163300000018</v>
      </c>
      <c r="Q26" s="62"/>
      <c r="R26" s="107">
        <f>N26-P26</f>
        <v>-629.38367700000344</v>
      </c>
      <c r="S26" s="107"/>
      <c r="T26" s="108">
        <f>N26/P26*100-100</f>
        <v>-10.099360191506349</v>
      </c>
      <c r="V26" s="43"/>
      <c r="W26" s="43"/>
    </row>
    <row r="27" spans="1:23" ht="30" customHeight="1" x14ac:dyDescent="0.2">
      <c r="A27" s="230" t="s">
        <v>665</v>
      </c>
      <c r="B27" s="230"/>
      <c r="C27" s="230"/>
      <c r="D27" s="230"/>
      <c r="E27" s="104"/>
      <c r="F27" s="97">
        <v>1882.0695639999985</v>
      </c>
      <c r="G27" s="97"/>
      <c r="H27" s="97">
        <v>1973.6807269999997</v>
      </c>
      <c r="I27" s="97"/>
      <c r="J27" s="98">
        <f>F27-H27</f>
        <v>-91.61116300000117</v>
      </c>
      <c r="K27" s="105"/>
      <c r="L27" s="99">
        <f>F27/H27*100-100</f>
        <v>-4.641640451100244</v>
      </c>
      <c r="M27" s="100"/>
      <c r="N27" s="97">
        <v>5343.7530219999981</v>
      </c>
      <c r="O27" s="97"/>
      <c r="P27" s="97">
        <v>5910.5010020000018</v>
      </c>
      <c r="Q27" s="97"/>
      <c r="R27" s="98">
        <f>N27-P27</f>
        <v>-566.74798000000374</v>
      </c>
      <c r="S27" s="105"/>
      <c r="T27" s="99">
        <f>N27/P27*100-100</f>
        <v>-9.588831468063816</v>
      </c>
      <c r="V27" s="43"/>
      <c r="W27" s="43"/>
    </row>
    <row r="28" spans="1:23" ht="3" customHeight="1" x14ac:dyDescent="0.2">
      <c r="A28" s="112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2">
      <c r="A29" s="113"/>
      <c r="V29" s="43"/>
      <c r="W29" s="43"/>
    </row>
    <row r="33" spans="1:16" x14ac:dyDescent="0.2">
      <c r="F33" s="65"/>
      <c r="H33" s="65"/>
      <c r="N33" s="65"/>
      <c r="P33" s="65"/>
    </row>
    <row r="34" spans="1:16" ht="30" customHeight="1" x14ac:dyDescent="0.2">
      <c r="A34" s="222" t="s">
        <v>622</v>
      </c>
      <c r="B34" s="222"/>
      <c r="C34" s="222"/>
      <c r="D34" s="222"/>
      <c r="E34" s="114"/>
      <c r="F34" s="223" t="s">
        <v>623</v>
      </c>
      <c r="G34" s="223"/>
      <c r="H34" s="223"/>
      <c r="I34" s="223"/>
      <c r="J34" s="223"/>
      <c r="K34" s="223"/>
      <c r="L34" s="223"/>
      <c r="N34" s="65"/>
      <c r="P34" s="65"/>
    </row>
    <row r="35" spans="1:16" ht="30" customHeight="1" x14ac:dyDescent="0.2">
      <c r="A35" s="224" t="s">
        <v>624</v>
      </c>
      <c r="B35" s="224"/>
      <c r="C35" s="224"/>
      <c r="D35" s="224"/>
      <c r="E35" s="114"/>
      <c r="F35" s="221" t="s">
        <v>625</v>
      </c>
      <c r="G35" s="221"/>
      <c r="H35" s="221"/>
      <c r="I35" s="221"/>
      <c r="J35" s="221"/>
      <c r="K35" s="221"/>
      <c r="L35" s="221"/>
    </row>
    <row r="36" spans="1:16" ht="30" customHeight="1" x14ac:dyDescent="0.2">
      <c r="A36" s="222" t="s">
        <v>626</v>
      </c>
      <c r="B36" s="222"/>
      <c r="C36" s="222"/>
      <c r="D36" s="222"/>
      <c r="E36" s="114"/>
      <c r="F36" s="223" t="s">
        <v>625</v>
      </c>
      <c r="G36" s="223"/>
      <c r="H36" s="223"/>
      <c r="I36" s="223"/>
      <c r="J36" s="223"/>
      <c r="K36" s="223"/>
      <c r="L36" s="223"/>
    </row>
    <row r="37" spans="1:16" ht="30" customHeight="1" x14ac:dyDescent="0.2">
      <c r="A37" s="220" t="s">
        <v>627</v>
      </c>
      <c r="B37" s="220"/>
      <c r="C37" s="220"/>
      <c r="D37" s="220"/>
      <c r="E37" s="114"/>
      <c r="F37" s="221" t="s">
        <v>623</v>
      </c>
      <c r="G37" s="221"/>
      <c r="H37" s="221"/>
      <c r="I37" s="221"/>
      <c r="J37" s="221"/>
      <c r="K37" s="221"/>
      <c r="L37" s="221"/>
    </row>
    <row r="38" spans="1:16" x14ac:dyDescent="0.2">
      <c r="F38" s="65"/>
      <c r="H38" s="65"/>
      <c r="N38" s="65"/>
      <c r="P38" s="65"/>
    </row>
  </sheetData>
  <mergeCells count="21">
    <mergeCell ref="A26:D26"/>
    <mergeCell ref="A27:D27"/>
    <mergeCell ref="A11:D11"/>
    <mergeCell ref="A23:D23"/>
    <mergeCell ref="A24:D24"/>
    <mergeCell ref="A25:D25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83" customWidth="1"/>
    <col min="2" max="2" width="9.28515625" style="84" customWidth="1"/>
    <col min="3" max="17" width="10.140625" style="84" customWidth="1"/>
    <col min="18" max="18" width="6.5703125" style="84" customWidth="1"/>
    <col min="19" max="19" width="9.140625" style="84"/>
    <col min="20" max="20" width="2.85546875" style="84" customWidth="1"/>
    <col min="21" max="16384" width="9.140625" style="84"/>
  </cols>
  <sheetData>
    <row r="1" spans="1:21" hidden="1" x14ac:dyDescent="0.15"/>
    <row r="2" spans="1:21" ht="24" customHeight="1" x14ac:dyDescent="0.2">
      <c r="A2" s="214" t="s">
        <v>666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8"/>
    </row>
    <row r="3" spans="1:21" s="85" customFormat="1" ht="6.75" customHeight="1" thickBot="1" x14ac:dyDescent="0.25">
      <c r="A3" s="205"/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</row>
    <row r="4" spans="1:21" ht="12" customHeight="1" thickBot="1" x14ac:dyDescent="0.25">
      <c r="A4" s="206" t="s">
        <v>162</v>
      </c>
      <c r="B4" s="206" t="s">
        <v>163</v>
      </c>
      <c r="C4" s="216" t="s">
        <v>705</v>
      </c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8"/>
      <c r="R4" s="206" t="s">
        <v>526</v>
      </c>
      <c r="S4" s="206" t="s">
        <v>513</v>
      </c>
      <c r="U4" s="28"/>
    </row>
    <row r="5" spans="1:21" ht="21.75" customHeight="1" thickBot="1" x14ac:dyDescent="0.2">
      <c r="A5" s="207"/>
      <c r="B5" s="207"/>
      <c r="C5" s="165" t="s">
        <v>164</v>
      </c>
      <c r="D5" s="165" t="s">
        <v>165</v>
      </c>
      <c r="E5" s="165" t="s">
        <v>166</v>
      </c>
      <c r="F5" s="165" t="s">
        <v>167</v>
      </c>
      <c r="G5" s="165" t="s">
        <v>168</v>
      </c>
      <c r="H5" s="165" t="s">
        <v>352</v>
      </c>
      <c r="I5" s="165" t="s">
        <v>169</v>
      </c>
      <c r="J5" s="165" t="s">
        <v>170</v>
      </c>
      <c r="K5" s="165" t="s">
        <v>171</v>
      </c>
      <c r="L5" s="165" t="s">
        <v>172</v>
      </c>
      <c r="M5" s="165" t="s">
        <v>173</v>
      </c>
      <c r="N5" s="165" t="s">
        <v>174</v>
      </c>
      <c r="O5" s="165" t="s">
        <v>175</v>
      </c>
      <c r="P5" s="165" t="s">
        <v>176</v>
      </c>
      <c r="Q5" s="165" t="s">
        <v>177</v>
      </c>
      <c r="R5" s="207"/>
      <c r="S5" s="207"/>
    </row>
    <row r="6" spans="1:21" ht="12.75" x14ac:dyDescent="0.2">
      <c r="A6" s="166">
        <v>2025</v>
      </c>
      <c r="B6" s="79" t="s">
        <v>338</v>
      </c>
      <c r="C6" s="168">
        <v>1385.337841</v>
      </c>
      <c r="D6" s="168">
        <v>43.226708000000002</v>
      </c>
      <c r="E6" s="168">
        <v>190.369741</v>
      </c>
      <c r="F6" s="168">
        <v>7.490996</v>
      </c>
      <c r="G6" s="168">
        <v>3.7226669999999999</v>
      </c>
      <c r="H6" s="168">
        <v>5.5354890000000001</v>
      </c>
      <c r="I6" s="168">
        <v>63.207104000000001</v>
      </c>
      <c r="J6" s="168">
        <v>42.044767</v>
      </c>
      <c r="K6" s="168">
        <v>6.427905</v>
      </c>
      <c r="L6" s="168">
        <v>1719.851234</v>
      </c>
      <c r="M6" s="168">
        <v>9.8251080000000002</v>
      </c>
      <c r="N6" s="168">
        <v>26.993207999999999</v>
      </c>
      <c r="O6" s="168">
        <v>808.33666900000003</v>
      </c>
      <c r="P6" s="168">
        <v>17.276322</v>
      </c>
      <c r="Q6" s="168">
        <v>39.017079000000003</v>
      </c>
      <c r="R6" s="166">
        <v>2025</v>
      </c>
      <c r="S6" s="79" t="s">
        <v>529</v>
      </c>
      <c r="U6" s="28"/>
    </row>
    <row r="7" spans="1:21" ht="12" x14ac:dyDescent="0.2">
      <c r="A7" s="167"/>
      <c r="B7" s="79" t="s">
        <v>339</v>
      </c>
      <c r="C7" s="168">
        <v>1294.4791029999999</v>
      </c>
      <c r="D7" s="168">
        <v>38.960211999999999</v>
      </c>
      <c r="E7" s="168">
        <v>187.77062599999999</v>
      </c>
      <c r="F7" s="168">
        <v>10.406784999999999</v>
      </c>
      <c r="G7" s="168">
        <v>6.0391360000000001</v>
      </c>
      <c r="H7" s="168">
        <v>6.0120440000000004</v>
      </c>
      <c r="I7" s="168">
        <v>43.272069000000002</v>
      </c>
      <c r="J7" s="168">
        <v>40.994714000000002</v>
      </c>
      <c r="K7" s="168">
        <v>8.0162119999999994</v>
      </c>
      <c r="L7" s="168">
        <v>1799.187553</v>
      </c>
      <c r="M7" s="168">
        <v>4.473732</v>
      </c>
      <c r="N7" s="168">
        <v>25.824508000000002</v>
      </c>
      <c r="O7" s="168">
        <v>814.09575400000006</v>
      </c>
      <c r="P7" s="168">
        <v>18.129256999999999</v>
      </c>
      <c r="Q7" s="168">
        <v>37.940781999999999</v>
      </c>
      <c r="R7" s="167"/>
      <c r="S7" s="79" t="s">
        <v>530</v>
      </c>
    </row>
    <row r="8" spans="1:21" ht="12" x14ac:dyDescent="0.2">
      <c r="A8" s="167"/>
      <c r="B8" s="79" t="s">
        <v>340</v>
      </c>
      <c r="C8" s="168">
        <v>741.80026899999996</v>
      </c>
      <c r="D8" s="168">
        <v>40.007299000000003</v>
      </c>
      <c r="E8" s="168">
        <v>134.91565900000001</v>
      </c>
      <c r="F8" s="168">
        <v>7.7338699999999996</v>
      </c>
      <c r="G8" s="168">
        <v>6.2938539999999996</v>
      </c>
      <c r="H8" s="168">
        <v>7.2796310000000002</v>
      </c>
      <c r="I8" s="168">
        <v>51.623531</v>
      </c>
      <c r="J8" s="168">
        <v>43.073182000000003</v>
      </c>
      <c r="K8" s="168">
        <v>6.8102390000000002</v>
      </c>
      <c r="L8" s="168">
        <v>1812.7861370000001</v>
      </c>
      <c r="M8" s="168">
        <v>5.3200560000000001</v>
      </c>
      <c r="N8" s="168">
        <v>21.080711000000001</v>
      </c>
      <c r="O8" s="168">
        <v>839.45189200000004</v>
      </c>
      <c r="P8" s="168">
        <v>21.840681</v>
      </c>
      <c r="Q8" s="168">
        <v>52.755752999999999</v>
      </c>
      <c r="R8" s="167"/>
      <c r="S8" s="79" t="s">
        <v>531</v>
      </c>
    </row>
    <row r="9" spans="1:21" ht="12" x14ac:dyDescent="0.2">
      <c r="A9" s="167"/>
      <c r="B9" s="79" t="s">
        <v>341</v>
      </c>
      <c r="C9" s="168">
        <v>762.86522500000001</v>
      </c>
      <c r="D9" s="168">
        <v>35.533760000000001</v>
      </c>
      <c r="E9" s="168">
        <v>184.628131</v>
      </c>
      <c r="F9" s="168">
        <v>16.679031999999999</v>
      </c>
      <c r="G9" s="168">
        <v>7.2338940000000003</v>
      </c>
      <c r="H9" s="168">
        <v>6.0234680000000003</v>
      </c>
      <c r="I9" s="168">
        <v>47.723590000000002</v>
      </c>
      <c r="J9" s="168">
        <v>42.342916000000002</v>
      </c>
      <c r="K9" s="168">
        <v>6.4658800000000003</v>
      </c>
      <c r="L9" s="168">
        <v>1694.4950329999999</v>
      </c>
      <c r="M9" s="168">
        <v>6.2439010000000001</v>
      </c>
      <c r="N9" s="168">
        <v>31.530889999999999</v>
      </c>
      <c r="O9" s="168">
        <v>789.85738500000002</v>
      </c>
      <c r="P9" s="168">
        <v>18.195744999999999</v>
      </c>
      <c r="Q9" s="168">
        <v>40.858441999999997</v>
      </c>
      <c r="R9" s="167"/>
      <c r="S9" s="79" t="s">
        <v>532</v>
      </c>
    </row>
    <row r="10" spans="1:21" ht="12" x14ac:dyDescent="0.2">
      <c r="A10" s="167"/>
      <c r="B10" s="79" t="s">
        <v>342</v>
      </c>
      <c r="C10" s="168">
        <v>845.17577600000004</v>
      </c>
      <c r="D10" s="168">
        <v>37.637459</v>
      </c>
      <c r="E10" s="168">
        <v>160.21363400000001</v>
      </c>
      <c r="F10" s="168">
        <v>9.0186189999999993</v>
      </c>
      <c r="G10" s="168">
        <v>5.6740329999999997</v>
      </c>
      <c r="H10" s="168">
        <v>7.4376569999999997</v>
      </c>
      <c r="I10" s="168">
        <v>45.154263999999998</v>
      </c>
      <c r="J10" s="168">
        <v>42.455692999999997</v>
      </c>
      <c r="K10" s="168">
        <v>10.012167</v>
      </c>
      <c r="L10" s="168">
        <v>1879.7609629999999</v>
      </c>
      <c r="M10" s="168">
        <v>9.3313760000000006</v>
      </c>
      <c r="N10" s="168">
        <v>26.134836</v>
      </c>
      <c r="O10" s="168">
        <v>873.44723999999997</v>
      </c>
      <c r="P10" s="168">
        <v>18.051167</v>
      </c>
      <c r="Q10" s="168">
        <v>59.570093999999997</v>
      </c>
      <c r="R10" s="167"/>
      <c r="S10" s="79" t="s">
        <v>533</v>
      </c>
    </row>
    <row r="11" spans="1:21" ht="12" x14ac:dyDescent="0.2">
      <c r="A11" s="167"/>
      <c r="B11" s="79" t="s">
        <v>343</v>
      </c>
      <c r="C11" s="168">
        <v>812.86785899999995</v>
      </c>
      <c r="D11" s="168">
        <v>35.066946999999999</v>
      </c>
      <c r="E11" s="168">
        <v>224.595381</v>
      </c>
      <c r="F11" s="168">
        <v>7.6609389999999999</v>
      </c>
      <c r="G11" s="168">
        <v>5.7100590000000002</v>
      </c>
      <c r="H11" s="168">
        <v>5.689667</v>
      </c>
      <c r="I11" s="168">
        <v>46.369593000000002</v>
      </c>
      <c r="J11" s="168">
        <v>38.648944</v>
      </c>
      <c r="K11" s="168">
        <v>5.7281149999999998</v>
      </c>
      <c r="L11" s="168">
        <v>1732.5589239999999</v>
      </c>
      <c r="M11" s="168">
        <v>3.327772</v>
      </c>
      <c r="N11" s="168">
        <v>31.960175</v>
      </c>
      <c r="O11" s="168">
        <v>803.19050200000004</v>
      </c>
      <c r="P11" s="168">
        <v>17.965384</v>
      </c>
      <c r="Q11" s="168">
        <v>37.376981999999998</v>
      </c>
      <c r="R11" s="167"/>
      <c r="S11" s="79" t="s">
        <v>534</v>
      </c>
    </row>
    <row r="12" spans="1:21" ht="12" x14ac:dyDescent="0.2">
      <c r="A12" s="167"/>
      <c r="B12" s="79" t="s">
        <v>344</v>
      </c>
      <c r="C12" s="168">
        <v>825.60094500000002</v>
      </c>
      <c r="D12" s="168">
        <v>45.321244</v>
      </c>
      <c r="E12" s="168">
        <v>148.46496400000001</v>
      </c>
      <c r="F12" s="168">
        <v>9.8804780000000001</v>
      </c>
      <c r="G12" s="168">
        <v>5.848808</v>
      </c>
      <c r="H12" s="168">
        <v>8.5488</v>
      </c>
      <c r="I12" s="168">
        <v>62.820312000000001</v>
      </c>
      <c r="J12" s="168">
        <v>32.512340999999999</v>
      </c>
      <c r="K12" s="168">
        <v>8.4640120000000003</v>
      </c>
      <c r="L12" s="168">
        <v>1845.047787</v>
      </c>
      <c r="M12" s="168">
        <v>8.9866080000000004</v>
      </c>
      <c r="N12" s="168">
        <v>15.859750999999999</v>
      </c>
      <c r="O12" s="168">
        <v>874.64346699999999</v>
      </c>
      <c r="P12" s="168">
        <v>25.319210999999999</v>
      </c>
      <c r="Q12" s="168">
        <v>36.614545</v>
      </c>
      <c r="R12" s="167"/>
      <c r="S12" s="79" t="s">
        <v>535</v>
      </c>
    </row>
    <row r="13" spans="1:21" ht="12" x14ac:dyDescent="0.2">
      <c r="A13" s="167"/>
      <c r="B13" s="79" t="s">
        <v>345</v>
      </c>
      <c r="C13" s="168">
        <v>548.85674100000006</v>
      </c>
      <c r="D13" s="168">
        <v>31.975104999999999</v>
      </c>
      <c r="E13" s="168">
        <v>121.522364</v>
      </c>
      <c r="F13" s="168">
        <v>5.4757720000000001</v>
      </c>
      <c r="G13" s="168">
        <v>4.0377859999999997</v>
      </c>
      <c r="H13" s="168">
        <v>5.2487740000000001</v>
      </c>
      <c r="I13" s="168">
        <v>35.776097</v>
      </c>
      <c r="J13" s="168">
        <v>30.70851</v>
      </c>
      <c r="K13" s="168">
        <v>4.7452899999999998</v>
      </c>
      <c r="L13" s="168">
        <v>1247.000575</v>
      </c>
      <c r="M13" s="168">
        <v>3.1685970000000001</v>
      </c>
      <c r="N13" s="168">
        <v>16.482932000000002</v>
      </c>
      <c r="O13" s="168">
        <v>524.856176</v>
      </c>
      <c r="P13" s="168">
        <v>12.199206</v>
      </c>
      <c r="Q13" s="168">
        <v>23.922393</v>
      </c>
      <c r="R13" s="167"/>
      <c r="S13" s="79" t="s">
        <v>536</v>
      </c>
    </row>
    <row r="14" spans="1:21" ht="12" x14ac:dyDescent="0.2">
      <c r="A14" s="167"/>
      <c r="B14" s="79" t="s">
        <v>346</v>
      </c>
      <c r="C14" s="168">
        <v>1409.0241100000001</v>
      </c>
      <c r="D14" s="168">
        <v>44.451742000000003</v>
      </c>
      <c r="E14" s="168">
        <v>185.98813799999999</v>
      </c>
      <c r="F14" s="168">
        <v>8.3989829999999994</v>
      </c>
      <c r="G14" s="168">
        <v>6.5059649999999998</v>
      </c>
      <c r="H14" s="168">
        <v>7.589594</v>
      </c>
      <c r="I14" s="168">
        <v>59.841448999999997</v>
      </c>
      <c r="J14" s="168">
        <v>38.799036999999998</v>
      </c>
      <c r="K14" s="168">
        <v>7.8572230000000003</v>
      </c>
      <c r="L14" s="168">
        <v>1775.5547019999999</v>
      </c>
      <c r="M14" s="168">
        <v>4.5265769999999996</v>
      </c>
      <c r="N14" s="168">
        <v>40.161251999999998</v>
      </c>
      <c r="O14" s="168">
        <v>817.88917300000003</v>
      </c>
      <c r="P14" s="168">
        <v>34.307797000000001</v>
      </c>
      <c r="Q14" s="168">
        <v>44.270435999999997</v>
      </c>
      <c r="R14" s="167"/>
      <c r="S14" s="79" t="s">
        <v>537</v>
      </c>
    </row>
    <row r="15" spans="1:21" ht="12" x14ac:dyDescent="0.2">
      <c r="A15" s="167"/>
      <c r="B15" s="79" t="s">
        <v>347</v>
      </c>
      <c r="C15" s="168">
        <v>801.92970100000002</v>
      </c>
      <c r="D15" s="168">
        <v>57.230798</v>
      </c>
      <c r="E15" s="168">
        <v>180.91825900000001</v>
      </c>
      <c r="F15" s="168">
        <v>10.858385</v>
      </c>
      <c r="G15" s="168">
        <v>6.4535179999999999</v>
      </c>
      <c r="H15" s="168">
        <v>7.9877779999999996</v>
      </c>
      <c r="I15" s="168">
        <v>48.931446999999999</v>
      </c>
      <c r="J15" s="168">
        <v>44.134943</v>
      </c>
      <c r="K15" s="168">
        <v>7.0336400000000001</v>
      </c>
      <c r="L15" s="168">
        <v>1816.777198</v>
      </c>
      <c r="M15" s="168">
        <v>5.4152940000000003</v>
      </c>
      <c r="N15" s="168">
        <v>29.882465</v>
      </c>
      <c r="O15" s="168">
        <v>863.02701100000002</v>
      </c>
      <c r="P15" s="168">
        <v>18.315504000000001</v>
      </c>
      <c r="Q15" s="168">
        <v>39.732353000000003</v>
      </c>
      <c r="R15" s="167"/>
      <c r="S15" s="79" t="s">
        <v>538</v>
      </c>
    </row>
    <row r="16" spans="1:21" ht="12" x14ac:dyDescent="0.2">
      <c r="A16" s="167"/>
      <c r="B16" s="79" t="s">
        <v>348</v>
      </c>
      <c r="C16" s="168">
        <v>1026.8631780000001</v>
      </c>
      <c r="D16" s="168">
        <v>45.063822000000002</v>
      </c>
      <c r="E16" s="168">
        <v>174.369598</v>
      </c>
      <c r="F16" s="168">
        <v>10.402777</v>
      </c>
      <c r="G16" s="168">
        <v>4.8038530000000002</v>
      </c>
      <c r="H16" s="168">
        <v>5.1250499999999999</v>
      </c>
      <c r="I16" s="168">
        <v>47.558399000000001</v>
      </c>
      <c r="J16" s="168">
        <v>41.462938999999999</v>
      </c>
      <c r="K16" s="168">
        <v>7.5861739999999998</v>
      </c>
      <c r="L16" s="168">
        <v>1741.772199</v>
      </c>
      <c r="M16" s="168">
        <v>5.8784739999999998</v>
      </c>
      <c r="N16" s="168">
        <v>31.284983</v>
      </c>
      <c r="O16" s="168">
        <v>819.42794100000003</v>
      </c>
      <c r="P16" s="168">
        <v>15.692942</v>
      </c>
      <c r="Q16" s="168">
        <v>38.663946000000003</v>
      </c>
      <c r="R16" s="167"/>
      <c r="S16" s="79" t="s">
        <v>539</v>
      </c>
    </row>
    <row r="17" spans="1:19" ht="12" x14ac:dyDescent="0.2">
      <c r="A17" s="167"/>
      <c r="B17" s="79" t="s">
        <v>349</v>
      </c>
      <c r="C17" s="168">
        <v>612.25932299999999</v>
      </c>
      <c r="D17" s="168">
        <v>29.446009</v>
      </c>
      <c r="E17" s="168">
        <v>146.82378199999999</v>
      </c>
      <c r="F17" s="168">
        <v>6.987298</v>
      </c>
      <c r="G17" s="168">
        <v>6.2040839999999999</v>
      </c>
      <c r="H17" s="168">
        <v>4.1819439999999997</v>
      </c>
      <c r="I17" s="168">
        <v>34.903117999999999</v>
      </c>
      <c r="J17" s="168">
        <v>25.250257999999999</v>
      </c>
      <c r="K17" s="168">
        <v>6.5004660000000003</v>
      </c>
      <c r="L17" s="168">
        <v>1550.871394</v>
      </c>
      <c r="M17" s="168">
        <v>3.7010299999999998</v>
      </c>
      <c r="N17" s="168">
        <v>31.419764000000001</v>
      </c>
      <c r="O17" s="168">
        <v>697.122164</v>
      </c>
      <c r="P17" s="168">
        <v>20.753043000000002</v>
      </c>
      <c r="Q17" s="168">
        <v>24.507249999999999</v>
      </c>
      <c r="R17" s="167"/>
      <c r="S17" s="79" t="s">
        <v>540</v>
      </c>
    </row>
    <row r="18" spans="1:19" ht="12" x14ac:dyDescent="0.2">
      <c r="A18" s="167"/>
      <c r="B18" s="79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7"/>
      <c r="S18" s="79"/>
    </row>
    <row r="19" spans="1:19" ht="12" x14ac:dyDescent="0.2">
      <c r="A19" s="166">
        <v>2026</v>
      </c>
      <c r="B19" s="79" t="s">
        <v>338</v>
      </c>
      <c r="C19" s="168">
        <v>771.04249800000002</v>
      </c>
      <c r="D19" s="168">
        <v>39.034348999999999</v>
      </c>
      <c r="E19" s="168">
        <v>137.25334899999999</v>
      </c>
      <c r="F19" s="168">
        <v>6.5645610000000003</v>
      </c>
      <c r="G19" s="168">
        <v>3.5607959999999999</v>
      </c>
      <c r="H19" s="168">
        <v>7.4299710000000001</v>
      </c>
      <c r="I19" s="168">
        <v>56.152659999999997</v>
      </c>
      <c r="J19" s="168">
        <v>38.767173</v>
      </c>
      <c r="K19" s="168">
        <v>7.4088960000000004</v>
      </c>
      <c r="L19" s="168">
        <v>1592.4236060000001</v>
      </c>
      <c r="M19" s="168">
        <v>7.6607969999999996</v>
      </c>
      <c r="N19" s="168">
        <v>52.819561</v>
      </c>
      <c r="O19" s="168">
        <v>801.69144700000004</v>
      </c>
      <c r="P19" s="168">
        <v>14.614316000000001</v>
      </c>
      <c r="Q19" s="168">
        <v>48.576148000000003</v>
      </c>
      <c r="R19" s="166">
        <v>2026</v>
      </c>
      <c r="S19" s="79" t="s">
        <v>529</v>
      </c>
    </row>
    <row r="20" spans="1:19" ht="12" x14ac:dyDescent="0.2">
      <c r="A20" s="167"/>
      <c r="B20" s="79" t="s">
        <v>339</v>
      </c>
      <c r="C20" s="168"/>
      <c r="D20" s="168"/>
      <c r="E20" s="168"/>
      <c r="F20" s="168"/>
      <c r="G20" s="168"/>
      <c r="H20" s="168"/>
      <c r="I20" s="168"/>
      <c r="J20" s="168"/>
      <c r="K20" s="168"/>
      <c r="L20" s="168"/>
      <c r="M20" s="168"/>
      <c r="N20" s="168"/>
      <c r="O20" s="168"/>
      <c r="P20" s="168"/>
      <c r="Q20" s="168"/>
      <c r="R20" s="167"/>
      <c r="S20" s="79" t="s">
        <v>530</v>
      </c>
    </row>
    <row r="21" spans="1:19" ht="12" x14ac:dyDescent="0.2">
      <c r="A21" s="167"/>
      <c r="B21" s="79" t="s">
        <v>340</v>
      </c>
      <c r="C21" s="168"/>
      <c r="D21" s="168"/>
      <c r="E21" s="168"/>
      <c r="F21" s="168"/>
      <c r="G21" s="168"/>
      <c r="H21" s="168"/>
      <c r="I21" s="168"/>
      <c r="J21" s="168"/>
      <c r="K21" s="168"/>
      <c r="L21" s="168"/>
      <c r="M21" s="168"/>
      <c r="N21" s="168"/>
      <c r="O21" s="168"/>
      <c r="P21" s="168"/>
      <c r="Q21" s="168"/>
      <c r="R21" s="167"/>
      <c r="S21" s="79" t="s">
        <v>531</v>
      </c>
    </row>
    <row r="22" spans="1:19" ht="12" x14ac:dyDescent="0.2">
      <c r="A22" s="167"/>
      <c r="B22" s="79" t="s">
        <v>341</v>
      </c>
      <c r="C22" s="168"/>
      <c r="D22" s="168"/>
      <c r="E22" s="168"/>
      <c r="F22" s="168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7"/>
      <c r="S22" s="79" t="s">
        <v>532</v>
      </c>
    </row>
    <row r="23" spans="1:19" ht="12" x14ac:dyDescent="0.2">
      <c r="A23" s="167"/>
      <c r="B23" s="79" t="s">
        <v>342</v>
      </c>
      <c r="C23" s="168"/>
      <c r="D23" s="168"/>
      <c r="E23" s="168"/>
      <c r="F23" s="168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7"/>
      <c r="S23" s="79" t="s">
        <v>533</v>
      </c>
    </row>
    <row r="24" spans="1:19" ht="12" x14ac:dyDescent="0.2">
      <c r="A24" s="167"/>
      <c r="B24" s="79" t="s">
        <v>343</v>
      </c>
      <c r="C24" s="168"/>
      <c r="D24" s="168"/>
      <c r="E24" s="168"/>
      <c r="F24" s="168"/>
      <c r="G24" s="168"/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7"/>
      <c r="S24" s="79" t="s">
        <v>534</v>
      </c>
    </row>
    <row r="25" spans="1:19" ht="12" x14ac:dyDescent="0.2">
      <c r="A25" s="167"/>
      <c r="B25" s="79" t="s">
        <v>344</v>
      </c>
      <c r="C25" s="168"/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N25" s="168"/>
      <c r="O25" s="168"/>
      <c r="P25" s="168"/>
      <c r="Q25" s="168"/>
      <c r="R25" s="167"/>
      <c r="S25" s="79" t="s">
        <v>535</v>
      </c>
    </row>
    <row r="26" spans="1:19" ht="12" x14ac:dyDescent="0.2">
      <c r="A26" s="167"/>
      <c r="B26" s="79" t="s">
        <v>345</v>
      </c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7"/>
      <c r="S26" s="79" t="s">
        <v>536</v>
      </c>
    </row>
    <row r="27" spans="1:19" ht="12" x14ac:dyDescent="0.2">
      <c r="A27" s="167"/>
      <c r="B27" s="79" t="s">
        <v>346</v>
      </c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7"/>
      <c r="S27" s="79" t="s">
        <v>537</v>
      </c>
    </row>
    <row r="28" spans="1:19" ht="12" x14ac:dyDescent="0.2">
      <c r="A28" s="167"/>
      <c r="B28" s="79" t="s">
        <v>347</v>
      </c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7"/>
      <c r="S28" s="79" t="s">
        <v>538</v>
      </c>
    </row>
    <row r="29" spans="1:19" ht="12" x14ac:dyDescent="0.2">
      <c r="A29" s="167"/>
      <c r="B29" s="79" t="s">
        <v>348</v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7"/>
      <c r="S29" s="79" t="s">
        <v>539</v>
      </c>
    </row>
    <row r="30" spans="1:19" ht="12.75" thickBot="1" x14ac:dyDescent="0.25">
      <c r="A30" s="167"/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7"/>
      <c r="S30" s="79" t="s">
        <v>540</v>
      </c>
    </row>
    <row r="31" spans="1:19" ht="21.75" customHeight="1" thickBot="1" x14ac:dyDescent="0.2">
      <c r="A31" s="206" t="s">
        <v>162</v>
      </c>
      <c r="B31" s="206" t="s">
        <v>163</v>
      </c>
      <c r="C31" s="165" t="s">
        <v>551</v>
      </c>
      <c r="D31" s="165" t="s">
        <v>165</v>
      </c>
      <c r="E31" s="165" t="s">
        <v>552</v>
      </c>
      <c r="F31" s="165" t="s">
        <v>167</v>
      </c>
      <c r="G31" s="165" t="s">
        <v>553</v>
      </c>
      <c r="H31" s="165" t="s">
        <v>554</v>
      </c>
      <c r="I31" s="165" t="s">
        <v>555</v>
      </c>
      <c r="J31" s="165" t="s">
        <v>556</v>
      </c>
      <c r="K31" s="165" t="s">
        <v>557</v>
      </c>
      <c r="L31" s="165" t="s">
        <v>558</v>
      </c>
      <c r="M31" s="165" t="s">
        <v>173</v>
      </c>
      <c r="N31" s="165" t="s">
        <v>559</v>
      </c>
      <c r="O31" s="165" t="s">
        <v>560</v>
      </c>
      <c r="P31" s="165" t="s">
        <v>561</v>
      </c>
      <c r="Q31" s="165" t="s">
        <v>562</v>
      </c>
      <c r="R31" s="206" t="s">
        <v>526</v>
      </c>
      <c r="S31" s="206" t="s">
        <v>513</v>
      </c>
    </row>
    <row r="32" spans="1:19" ht="12" customHeight="1" thickBot="1" x14ac:dyDescent="0.25">
      <c r="A32" s="207"/>
      <c r="B32" s="207"/>
      <c r="C32" s="210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2"/>
      <c r="R32" s="207"/>
      <c r="S32" s="207"/>
    </row>
    <row r="33" spans="1:19" ht="18.75" customHeight="1" thickBot="1" x14ac:dyDescent="0.25">
      <c r="A33" s="167"/>
      <c r="B33" s="79"/>
      <c r="C33" s="232"/>
      <c r="D33" s="233"/>
      <c r="E33" s="233"/>
      <c r="F33" s="233"/>
      <c r="G33" s="233"/>
      <c r="H33" s="233"/>
      <c r="I33" s="233"/>
      <c r="J33" s="233"/>
      <c r="K33" s="233"/>
      <c r="L33" s="233"/>
      <c r="M33" s="233"/>
      <c r="N33" s="233"/>
      <c r="O33" s="233"/>
      <c r="P33" s="233"/>
      <c r="Q33" s="234"/>
      <c r="R33" s="79"/>
      <c r="S33" s="79"/>
    </row>
    <row r="34" spans="1:19" ht="6.75" customHeight="1" thickBot="1" x14ac:dyDescent="0.25">
      <c r="A34" s="219"/>
      <c r="B34" s="219"/>
      <c r="C34" s="219"/>
      <c r="D34" s="219"/>
      <c r="E34" s="219"/>
      <c r="F34" s="219"/>
      <c r="G34" s="219"/>
      <c r="H34" s="219"/>
      <c r="I34" s="219"/>
      <c r="J34" s="219"/>
      <c r="K34" s="219"/>
      <c r="L34" s="219"/>
      <c r="M34" s="219"/>
      <c r="N34" s="219"/>
      <c r="O34" s="219"/>
      <c r="P34" s="219"/>
      <c r="Q34" s="219"/>
      <c r="R34" s="79"/>
      <c r="S34" s="79"/>
    </row>
    <row r="35" spans="1:19" ht="12" customHeight="1" thickBot="1" x14ac:dyDescent="0.25">
      <c r="A35" s="206" t="s">
        <v>162</v>
      </c>
      <c r="B35" s="206" t="s">
        <v>163</v>
      </c>
      <c r="C35" s="216" t="s">
        <v>705</v>
      </c>
      <c r="D35" s="217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8"/>
      <c r="R35" s="206" t="s">
        <v>526</v>
      </c>
      <c r="S35" s="206" t="s">
        <v>513</v>
      </c>
    </row>
    <row r="36" spans="1:19" ht="21.75" customHeight="1" thickBot="1" x14ac:dyDescent="0.2">
      <c r="A36" s="207"/>
      <c r="B36" s="207"/>
      <c r="C36" s="165" t="s">
        <v>178</v>
      </c>
      <c r="D36" s="165" t="s">
        <v>179</v>
      </c>
      <c r="E36" s="165" t="s">
        <v>180</v>
      </c>
      <c r="F36" s="165" t="s">
        <v>181</v>
      </c>
      <c r="G36" s="165" t="s">
        <v>182</v>
      </c>
      <c r="H36" s="165" t="s">
        <v>183</v>
      </c>
      <c r="I36" s="165" t="s">
        <v>184</v>
      </c>
      <c r="J36" s="165" t="s">
        <v>185</v>
      </c>
      <c r="K36" s="165" t="s">
        <v>690</v>
      </c>
      <c r="L36" s="165" t="s">
        <v>693</v>
      </c>
      <c r="M36" s="165" t="s">
        <v>186</v>
      </c>
      <c r="N36" s="165" t="s">
        <v>187</v>
      </c>
      <c r="O36" s="165" t="s">
        <v>188</v>
      </c>
      <c r="P36" s="165" t="s">
        <v>616</v>
      </c>
      <c r="Q36" s="165" t="s">
        <v>617</v>
      </c>
      <c r="R36" s="207"/>
      <c r="S36" s="207"/>
    </row>
    <row r="37" spans="1:19" ht="11.45" customHeight="1" x14ac:dyDescent="0.2">
      <c r="A37" s="166">
        <v>2025</v>
      </c>
      <c r="B37" s="79" t="s">
        <v>338</v>
      </c>
      <c r="C37" s="168">
        <v>48.031846999999999</v>
      </c>
      <c r="D37" s="168">
        <v>293.16181899999998</v>
      </c>
      <c r="E37" s="168">
        <v>3.3071600000000001</v>
      </c>
      <c r="F37" s="168">
        <v>5.7483570000000004</v>
      </c>
      <c r="G37" s="168">
        <v>10.201093999999999</v>
      </c>
      <c r="H37" s="168">
        <v>3.6739549999999999</v>
      </c>
      <c r="I37" s="168">
        <v>236.98902699999999</v>
      </c>
      <c r="J37" s="168">
        <v>92.872840999999994</v>
      </c>
      <c r="K37" s="168">
        <v>300.96871100000004</v>
      </c>
      <c r="L37" s="168">
        <v>56.620668999999999</v>
      </c>
      <c r="M37" s="168">
        <v>40.629162000000001</v>
      </c>
      <c r="N37" s="168">
        <v>86.870301999999995</v>
      </c>
      <c r="O37" s="168">
        <v>31.931598999999999</v>
      </c>
      <c r="P37" s="169">
        <v>1772.4221380000006</v>
      </c>
      <c r="Q37" s="169">
        <v>1471.4534270000004</v>
      </c>
      <c r="R37" s="166">
        <v>2025</v>
      </c>
      <c r="S37" s="79" t="s">
        <v>529</v>
      </c>
    </row>
    <row r="38" spans="1:19" ht="11.45" customHeight="1" x14ac:dyDescent="0.2">
      <c r="A38" s="167"/>
      <c r="B38" s="79" t="s">
        <v>339</v>
      </c>
      <c r="C38" s="168">
        <v>65.636105000000001</v>
      </c>
      <c r="D38" s="168">
        <v>296.05169100000001</v>
      </c>
      <c r="E38" s="168">
        <v>9.0942369999999997</v>
      </c>
      <c r="F38" s="168">
        <v>5.4823230000000001</v>
      </c>
      <c r="G38" s="168">
        <v>10.048382</v>
      </c>
      <c r="H38" s="168">
        <v>4.1929179999999997</v>
      </c>
      <c r="I38" s="168">
        <v>238.37291300000001</v>
      </c>
      <c r="J38" s="168">
        <v>114.562619</v>
      </c>
      <c r="K38" s="168">
        <v>328.13027999999929</v>
      </c>
      <c r="L38" s="168">
        <v>55.559735000000003</v>
      </c>
      <c r="M38" s="168">
        <v>50.325409000000001</v>
      </c>
      <c r="N38" s="168">
        <v>91.080215999999993</v>
      </c>
      <c r="O38" s="168">
        <v>36.796723</v>
      </c>
      <c r="P38" s="169">
        <v>1940.3272609999983</v>
      </c>
      <c r="Q38" s="169">
        <v>1612.1969809999991</v>
      </c>
      <c r="R38" s="167"/>
      <c r="S38" s="79" t="s">
        <v>530</v>
      </c>
    </row>
    <row r="39" spans="1:19" ht="11.45" customHeight="1" x14ac:dyDescent="0.2">
      <c r="A39" s="167"/>
      <c r="B39" s="79" t="s">
        <v>340</v>
      </c>
      <c r="C39" s="168">
        <v>39.329608999999998</v>
      </c>
      <c r="D39" s="168">
        <v>326.73318599999999</v>
      </c>
      <c r="E39" s="168">
        <v>3.6634910000000001</v>
      </c>
      <c r="F39" s="168">
        <v>6.9943109999999997</v>
      </c>
      <c r="G39" s="168">
        <v>11.078763</v>
      </c>
      <c r="H39" s="168">
        <v>6.6028000000000002</v>
      </c>
      <c r="I39" s="168">
        <v>245.509344</v>
      </c>
      <c r="J39" s="168">
        <v>118.597953</v>
      </c>
      <c r="K39" s="168">
        <v>283.51643699999994</v>
      </c>
      <c r="L39" s="168">
        <v>56.617530000000002</v>
      </c>
      <c r="M39" s="168">
        <v>54.050030999999997</v>
      </c>
      <c r="N39" s="168">
        <v>96.920931999999993</v>
      </c>
      <c r="O39" s="168">
        <v>37.201144999999997</v>
      </c>
      <c r="P39" s="169">
        <v>1986.255065999999</v>
      </c>
      <c r="Q39" s="169">
        <v>1702.738628999999</v>
      </c>
      <c r="R39" s="167"/>
      <c r="S39" s="79" t="s">
        <v>531</v>
      </c>
    </row>
    <row r="40" spans="1:19" ht="11.45" customHeight="1" x14ac:dyDescent="0.2">
      <c r="A40" s="167"/>
      <c r="B40" s="79" t="s">
        <v>341</v>
      </c>
      <c r="C40" s="168">
        <v>42.909427999999998</v>
      </c>
      <c r="D40" s="168">
        <v>290.38371000000001</v>
      </c>
      <c r="E40" s="168">
        <v>8.2894880000000004</v>
      </c>
      <c r="F40" s="168">
        <v>5.8717560000000004</v>
      </c>
      <c r="G40" s="168">
        <v>10.576176</v>
      </c>
      <c r="H40" s="168">
        <v>5.4011779999999998</v>
      </c>
      <c r="I40" s="168">
        <v>208.754627</v>
      </c>
      <c r="J40" s="168">
        <v>98.788300000000007</v>
      </c>
      <c r="K40" s="168">
        <v>283.89378999999946</v>
      </c>
      <c r="L40" s="168">
        <v>55.747642999999997</v>
      </c>
      <c r="M40" s="168">
        <v>46.002122</v>
      </c>
      <c r="N40" s="168">
        <v>75.524045999999998</v>
      </c>
      <c r="O40" s="168">
        <v>33.987050000000004</v>
      </c>
      <c r="P40" s="169">
        <v>1835.324944999998</v>
      </c>
      <c r="Q40" s="169">
        <v>1551.4311549999986</v>
      </c>
      <c r="R40" s="167"/>
      <c r="S40" s="79" t="s">
        <v>532</v>
      </c>
    </row>
    <row r="41" spans="1:19" s="87" customFormat="1" ht="11.45" customHeight="1" x14ac:dyDescent="0.2">
      <c r="A41" s="167"/>
      <c r="B41" s="79" t="s">
        <v>342</v>
      </c>
      <c r="C41" s="168">
        <v>44.627366000000002</v>
      </c>
      <c r="D41" s="168">
        <v>326.92667299999999</v>
      </c>
      <c r="E41" s="168">
        <v>3.0626739999999999</v>
      </c>
      <c r="F41" s="168">
        <v>7.0632999999999999</v>
      </c>
      <c r="G41" s="168">
        <v>11.543260999999999</v>
      </c>
      <c r="H41" s="168">
        <v>5.0588220000000002</v>
      </c>
      <c r="I41" s="168">
        <v>239.49537900000001</v>
      </c>
      <c r="J41" s="168">
        <v>109.00922</v>
      </c>
      <c r="K41" s="168">
        <v>294.62008600000041</v>
      </c>
      <c r="L41" s="168">
        <v>66.992750000000001</v>
      </c>
      <c r="M41" s="168">
        <v>53.382168999999998</v>
      </c>
      <c r="N41" s="168">
        <v>95.944502</v>
      </c>
      <c r="O41" s="168">
        <v>42.046866999999999</v>
      </c>
      <c r="P41" s="169">
        <v>1930.7415970000013</v>
      </c>
      <c r="Q41" s="169">
        <v>1636.121511000001</v>
      </c>
      <c r="R41" s="167"/>
      <c r="S41" s="79" t="s">
        <v>533</v>
      </c>
    </row>
    <row r="42" spans="1:19" ht="11.45" customHeight="1" x14ac:dyDescent="0.2">
      <c r="A42" s="167"/>
      <c r="B42" s="79" t="s">
        <v>343</v>
      </c>
      <c r="C42" s="168">
        <v>36.082357999999999</v>
      </c>
      <c r="D42" s="168">
        <v>300.04530699999998</v>
      </c>
      <c r="E42" s="168">
        <v>6.3495860000000004</v>
      </c>
      <c r="F42" s="168">
        <v>6.4878660000000004</v>
      </c>
      <c r="G42" s="168">
        <v>9.5980640000000008</v>
      </c>
      <c r="H42" s="168">
        <v>5.731643</v>
      </c>
      <c r="I42" s="168">
        <v>251.98936699999999</v>
      </c>
      <c r="J42" s="168">
        <v>102.33424100000001</v>
      </c>
      <c r="K42" s="168">
        <v>328.35401599999955</v>
      </c>
      <c r="L42" s="168">
        <v>57.596918000000002</v>
      </c>
      <c r="M42" s="168">
        <v>50.912818999999999</v>
      </c>
      <c r="N42" s="168">
        <v>96.980922000000007</v>
      </c>
      <c r="O42" s="168">
        <v>39.754676000000003</v>
      </c>
      <c r="P42" s="169">
        <v>1756.5659299999995</v>
      </c>
      <c r="Q42" s="169">
        <v>1428.211914</v>
      </c>
      <c r="R42" s="167"/>
      <c r="S42" s="79" t="s">
        <v>534</v>
      </c>
    </row>
    <row r="43" spans="1:19" ht="11.45" customHeight="1" x14ac:dyDescent="0.2">
      <c r="A43" s="167"/>
      <c r="B43" s="79" t="s">
        <v>344</v>
      </c>
      <c r="C43" s="168">
        <v>59.460675000000002</v>
      </c>
      <c r="D43" s="168">
        <v>300.30291299999999</v>
      </c>
      <c r="E43" s="168">
        <v>10.684345</v>
      </c>
      <c r="F43" s="168">
        <v>6.9177280000000003</v>
      </c>
      <c r="G43" s="168">
        <v>10.156530999999999</v>
      </c>
      <c r="H43" s="168">
        <v>5.8834270000000002</v>
      </c>
      <c r="I43" s="168">
        <v>259.81356899999997</v>
      </c>
      <c r="J43" s="168">
        <v>105.64584600000001</v>
      </c>
      <c r="K43" s="168">
        <v>359.03206000000034</v>
      </c>
      <c r="L43" s="168">
        <v>57.921371999999998</v>
      </c>
      <c r="M43" s="168">
        <v>50.411425999999999</v>
      </c>
      <c r="N43" s="168">
        <v>83.425387999999998</v>
      </c>
      <c r="O43" s="168">
        <v>43.676163000000003</v>
      </c>
      <c r="P43" s="169">
        <v>2020.7776240000001</v>
      </c>
      <c r="Q43" s="169">
        <v>1661.7455639999996</v>
      </c>
      <c r="R43" s="167"/>
      <c r="S43" s="79" t="s">
        <v>535</v>
      </c>
    </row>
    <row r="44" spans="1:19" ht="11.45" customHeight="1" x14ac:dyDescent="0.2">
      <c r="A44" s="167"/>
      <c r="B44" s="79" t="s">
        <v>345</v>
      </c>
      <c r="C44" s="168">
        <v>33.001246999999999</v>
      </c>
      <c r="D44" s="168">
        <v>202.619023</v>
      </c>
      <c r="E44" s="168">
        <v>8.6933819999999997</v>
      </c>
      <c r="F44" s="168">
        <v>5.2895649999999996</v>
      </c>
      <c r="G44" s="168">
        <v>8.1225570000000005</v>
      </c>
      <c r="H44" s="168">
        <v>6.354203</v>
      </c>
      <c r="I44" s="168">
        <v>170.34884299999999</v>
      </c>
      <c r="J44" s="168">
        <v>68.874345000000005</v>
      </c>
      <c r="K44" s="168">
        <v>228.3847220000001</v>
      </c>
      <c r="L44" s="168">
        <v>48.603079000000001</v>
      </c>
      <c r="M44" s="168">
        <v>35.870784</v>
      </c>
      <c r="N44" s="168">
        <v>68.786302000000006</v>
      </c>
      <c r="O44" s="168">
        <v>47.186126999999999</v>
      </c>
      <c r="P44" s="169">
        <v>1718.7481399999988</v>
      </c>
      <c r="Q44" s="169">
        <v>1490.3634179999988</v>
      </c>
      <c r="R44" s="167"/>
      <c r="S44" s="79" t="s">
        <v>536</v>
      </c>
    </row>
    <row r="45" spans="1:19" ht="11.45" customHeight="1" x14ac:dyDescent="0.2">
      <c r="A45" s="167"/>
      <c r="B45" s="79" t="s">
        <v>346</v>
      </c>
      <c r="C45" s="168">
        <v>37.053489999999996</v>
      </c>
      <c r="D45" s="168">
        <v>289.95396899999997</v>
      </c>
      <c r="E45" s="168">
        <v>14.077856000000001</v>
      </c>
      <c r="F45" s="168">
        <v>8.5490650000000006</v>
      </c>
      <c r="G45" s="168">
        <v>10.553687</v>
      </c>
      <c r="H45" s="168">
        <v>6.0067490000000001</v>
      </c>
      <c r="I45" s="168">
        <v>214.09005099999999</v>
      </c>
      <c r="J45" s="168">
        <v>104.572607</v>
      </c>
      <c r="K45" s="168">
        <v>261.68133600000027</v>
      </c>
      <c r="L45" s="168">
        <v>59.425117999999998</v>
      </c>
      <c r="M45" s="168">
        <v>40.334533999999998</v>
      </c>
      <c r="N45" s="168">
        <v>94.061131000000003</v>
      </c>
      <c r="O45" s="168">
        <v>47.164808999999998</v>
      </c>
      <c r="P45" s="169">
        <v>1781.3357510000001</v>
      </c>
      <c r="Q45" s="169">
        <v>1519.6544149999997</v>
      </c>
      <c r="R45" s="167"/>
      <c r="S45" s="79" t="s">
        <v>537</v>
      </c>
    </row>
    <row r="46" spans="1:19" ht="11.45" customHeight="1" x14ac:dyDescent="0.2">
      <c r="A46" s="167"/>
      <c r="B46" s="79" t="s">
        <v>347</v>
      </c>
      <c r="C46" s="168">
        <v>48.862765000000003</v>
      </c>
      <c r="D46" s="168">
        <v>283.871848</v>
      </c>
      <c r="E46" s="168">
        <v>3.6963330000000001</v>
      </c>
      <c r="F46" s="168">
        <v>7.3570849999999997</v>
      </c>
      <c r="G46" s="168">
        <v>14.254705</v>
      </c>
      <c r="H46" s="168">
        <v>4.1956420000000003</v>
      </c>
      <c r="I46" s="168">
        <v>216.31951799999999</v>
      </c>
      <c r="J46" s="168">
        <v>112.461429</v>
      </c>
      <c r="K46" s="168">
        <v>341.18628499999971</v>
      </c>
      <c r="L46" s="168">
        <v>70.895662999999999</v>
      </c>
      <c r="M46" s="168">
        <v>52.978715999999999</v>
      </c>
      <c r="N46" s="168">
        <v>104.387542</v>
      </c>
      <c r="O46" s="168">
        <v>62.900565999999998</v>
      </c>
      <c r="P46" s="169">
        <v>1916.6552779999997</v>
      </c>
      <c r="Q46" s="169">
        <v>1575.468993</v>
      </c>
      <c r="R46" s="167"/>
      <c r="S46" s="79" t="s">
        <v>538</v>
      </c>
    </row>
    <row r="47" spans="1:19" ht="11.45" customHeight="1" x14ac:dyDescent="0.2">
      <c r="A47" s="167"/>
      <c r="B47" s="79" t="s">
        <v>348</v>
      </c>
      <c r="C47" s="168">
        <v>49.988284</v>
      </c>
      <c r="D47" s="168">
        <v>355.56502</v>
      </c>
      <c r="E47" s="168">
        <v>9.2810349999999993</v>
      </c>
      <c r="F47" s="168">
        <v>7.0036820000000004</v>
      </c>
      <c r="G47" s="168">
        <v>16.737062999999999</v>
      </c>
      <c r="H47" s="168">
        <v>5.9109860000000003</v>
      </c>
      <c r="I47" s="168">
        <v>187.07330099999999</v>
      </c>
      <c r="J47" s="168">
        <v>117.921443</v>
      </c>
      <c r="K47" s="168">
        <v>326.65431700000028</v>
      </c>
      <c r="L47" s="168">
        <v>65.810008999999994</v>
      </c>
      <c r="M47" s="168">
        <v>51.982084999999998</v>
      </c>
      <c r="N47" s="168">
        <v>83.484572</v>
      </c>
      <c r="O47" s="168">
        <v>41.975965000000002</v>
      </c>
      <c r="P47" s="169">
        <v>1679.2210879999998</v>
      </c>
      <c r="Q47" s="169">
        <v>1352.5667709999996</v>
      </c>
      <c r="R47" s="167"/>
      <c r="S47" s="79" t="s">
        <v>539</v>
      </c>
    </row>
    <row r="48" spans="1:19" ht="11.45" customHeight="1" x14ac:dyDescent="0.2">
      <c r="A48" s="167"/>
      <c r="B48" s="79" t="s">
        <v>349</v>
      </c>
      <c r="C48" s="168">
        <v>26.741385000000001</v>
      </c>
      <c r="D48" s="168">
        <v>274.189526</v>
      </c>
      <c r="E48" s="168">
        <v>7.3654539999999997</v>
      </c>
      <c r="F48" s="168">
        <v>6.3088519999999999</v>
      </c>
      <c r="G48" s="168">
        <v>11.627038000000001</v>
      </c>
      <c r="H48" s="168">
        <v>5.325596</v>
      </c>
      <c r="I48" s="168">
        <v>170.127647</v>
      </c>
      <c r="J48" s="168">
        <v>88.622136999999995</v>
      </c>
      <c r="K48" s="168">
        <v>241.81058699999977</v>
      </c>
      <c r="L48" s="168">
        <v>40.482109999999999</v>
      </c>
      <c r="M48" s="168">
        <v>39.250697000000002</v>
      </c>
      <c r="N48" s="168">
        <v>95.761566999999999</v>
      </c>
      <c r="O48" s="168">
        <v>32.399630000000002</v>
      </c>
      <c r="P48" s="169">
        <v>1636.9404949999996</v>
      </c>
      <c r="Q48" s="169">
        <v>1395.1299079999997</v>
      </c>
      <c r="R48" s="167"/>
      <c r="S48" s="79" t="s">
        <v>540</v>
      </c>
    </row>
    <row r="49" spans="1:19" ht="12" x14ac:dyDescent="0.2">
      <c r="A49" s="167"/>
      <c r="B49" s="79"/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79"/>
      <c r="Q49" s="79"/>
      <c r="R49" s="167"/>
      <c r="S49" s="79"/>
    </row>
    <row r="50" spans="1:19" ht="12" x14ac:dyDescent="0.2">
      <c r="A50" s="166">
        <v>2026</v>
      </c>
      <c r="B50" s="79" t="s">
        <v>338</v>
      </c>
      <c r="C50" s="168">
        <v>38.086964000000002</v>
      </c>
      <c r="D50" s="168">
        <v>285.09582399999999</v>
      </c>
      <c r="E50" s="168">
        <v>7.9108729999999996</v>
      </c>
      <c r="F50" s="168">
        <v>5.7551810000000003</v>
      </c>
      <c r="G50" s="168">
        <v>10.113772000000001</v>
      </c>
      <c r="H50" s="168">
        <v>6.0554560000000004</v>
      </c>
      <c r="I50" s="168">
        <v>222.27209199999999</v>
      </c>
      <c r="J50" s="168">
        <v>98.354606000000004</v>
      </c>
      <c r="K50" s="168">
        <v>226.03379500000011</v>
      </c>
      <c r="L50" s="168">
        <v>63.379582999999997</v>
      </c>
      <c r="M50" s="168">
        <v>41.425092999999997</v>
      </c>
      <c r="N50" s="168">
        <v>94.629382000000007</v>
      </c>
      <c r="O50" s="168">
        <v>33.414828999999997</v>
      </c>
      <c r="P50" s="169">
        <v>1564.6376279999999</v>
      </c>
      <c r="Q50" s="169">
        <v>1338.6038329999999</v>
      </c>
      <c r="R50" s="166">
        <v>2026</v>
      </c>
      <c r="S50" s="79" t="s">
        <v>529</v>
      </c>
    </row>
    <row r="51" spans="1:19" ht="12" x14ac:dyDescent="0.2">
      <c r="A51" s="167"/>
      <c r="B51" s="79" t="s">
        <v>339</v>
      </c>
      <c r="C51" s="168"/>
      <c r="D51" s="168"/>
      <c r="E51" s="168"/>
      <c r="F51" s="168"/>
      <c r="G51" s="168"/>
      <c r="H51" s="168"/>
      <c r="I51" s="168"/>
      <c r="J51" s="168"/>
      <c r="K51" s="168"/>
      <c r="L51" s="168"/>
      <c r="M51" s="168"/>
      <c r="N51" s="168"/>
      <c r="O51" s="168"/>
      <c r="P51" s="169"/>
      <c r="Q51" s="169"/>
      <c r="R51" s="167"/>
      <c r="S51" s="79" t="s">
        <v>530</v>
      </c>
    </row>
    <row r="52" spans="1:19" ht="12" x14ac:dyDescent="0.2">
      <c r="A52" s="167"/>
      <c r="B52" s="79" t="s">
        <v>340</v>
      </c>
      <c r="C52" s="168"/>
      <c r="D52" s="168"/>
      <c r="E52" s="168"/>
      <c r="F52" s="168"/>
      <c r="G52" s="168"/>
      <c r="H52" s="168"/>
      <c r="I52" s="168"/>
      <c r="J52" s="168"/>
      <c r="K52" s="168"/>
      <c r="L52" s="168"/>
      <c r="M52" s="168"/>
      <c r="N52" s="168"/>
      <c r="O52" s="168"/>
      <c r="P52" s="169"/>
      <c r="Q52" s="169"/>
      <c r="R52" s="167"/>
      <c r="S52" s="79" t="s">
        <v>531</v>
      </c>
    </row>
    <row r="53" spans="1:19" ht="12" x14ac:dyDescent="0.2">
      <c r="A53" s="167"/>
      <c r="B53" s="79" t="s">
        <v>341</v>
      </c>
      <c r="C53" s="168"/>
      <c r="D53" s="168"/>
      <c r="E53" s="168"/>
      <c r="F53" s="168"/>
      <c r="G53" s="168"/>
      <c r="H53" s="168"/>
      <c r="I53" s="168"/>
      <c r="J53" s="168"/>
      <c r="K53" s="168"/>
      <c r="L53" s="168"/>
      <c r="M53" s="168"/>
      <c r="N53" s="168"/>
      <c r="O53" s="168"/>
      <c r="P53" s="169"/>
      <c r="Q53" s="169"/>
      <c r="R53" s="167"/>
      <c r="S53" s="79" t="s">
        <v>532</v>
      </c>
    </row>
    <row r="54" spans="1:19" ht="12" x14ac:dyDescent="0.2">
      <c r="A54" s="167"/>
      <c r="B54" s="79" t="s">
        <v>342</v>
      </c>
      <c r="C54" s="168"/>
      <c r="D54" s="168"/>
      <c r="E54" s="168"/>
      <c r="F54" s="168"/>
      <c r="G54" s="168"/>
      <c r="H54" s="168"/>
      <c r="I54" s="168"/>
      <c r="J54" s="168"/>
      <c r="K54" s="168"/>
      <c r="L54" s="168"/>
      <c r="M54" s="168"/>
      <c r="N54" s="168"/>
      <c r="O54" s="168"/>
      <c r="P54" s="169"/>
      <c r="Q54" s="169"/>
      <c r="R54" s="167"/>
      <c r="S54" s="79" t="s">
        <v>533</v>
      </c>
    </row>
    <row r="55" spans="1:19" ht="12" x14ac:dyDescent="0.2">
      <c r="A55" s="167"/>
      <c r="B55" s="79" t="s">
        <v>343</v>
      </c>
      <c r="C55" s="168"/>
      <c r="D55" s="168"/>
      <c r="E55" s="168"/>
      <c r="F55" s="168"/>
      <c r="G55" s="168"/>
      <c r="H55" s="168"/>
      <c r="I55" s="168"/>
      <c r="J55" s="168"/>
      <c r="K55" s="168"/>
      <c r="L55" s="168"/>
      <c r="M55" s="168"/>
      <c r="N55" s="168"/>
      <c r="O55" s="168"/>
      <c r="P55" s="169"/>
      <c r="Q55" s="169"/>
      <c r="R55" s="167"/>
      <c r="S55" s="79" t="s">
        <v>534</v>
      </c>
    </row>
    <row r="56" spans="1:19" ht="12" x14ac:dyDescent="0.2">
      <c r="A56" s="167"/>
      <c r="B56" s="79" t="s">
        <v>344</v>
      </c>
      <c r="C56" s="168"/>
      <c r="D56" s="168"/>
      <c r="E56" s="168"/>
      <c r="F56" s="168"/>
      <c r="G56" s="168"/>
      <c r="H56" s="168"/>
      <c r="I56" s="168"/>
      <c r="J56" s="168"/>
      <c r="K56" s="168"/>
      <c r="L56" s="168"/>
      <c r="M56" s="168"/>
      <c r="N56" s="168"/>
      <c r="O56" s="168"/>
      <c r="P56" s="169"/>
      <c r="Q56" s="169"/>
      <c r="R56" s="167"/>
      <c r="S56" s="79" t="s">
        <v>535</v>
      </c>
    </row>
    <row r="57" spans="1:19" ht="12" x14ac:dyDescent="0.2">
      <c r="A57" s="167"/>
      <c r="B57" s="79" t="s">
        <v>345</v>
      </c>
      <c r="C57" s="168"/>
      <c r="D57" s="168"/>
      <c r="E57" s="168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69"/>
      <c r="Q57" s="169"/>
      <c r="R57" s="167"/>
      <c r="S57" s="79" t="s">
        <v>536</v>
      </c>
    </row>
    <row r="58" spans="1:19" ht="12" x14ac:dyDescent="0.2">
      <c r="A58" s="167"/>
      <c r="B58" s="79" t="s">
        <v>346</v>
      </c>
      <c r="C58" s="168"/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9"/>
      <c r="Q58" s="169"/>
      <c r="R58" s="167"/>
      <c r="S58" s="79" t="s">
        <v>537</v>
      </c>
    </row>
    <row r="59" spans="1:19" ht="12" x14ac:dyDescent="0.2">
      <c r="A59" s="167"/>
      <c r="B59" s="79" t="s">
        <v>347</v>
      </c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9"/>
      <c r="Q59" s="169"/>
      <c r="R59" s="167"/>
      <c r="S59" s="79" t="s">
        <v>538</v>
      </c>
    </row>
    <row r="60" spans="1:19" ht="12" x14ac:dyDescent="0.2">
      <c r="A60" s="167"/>
      <c r="B60" s="79" t="s">
        <v>348</v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9"/>
      <c r="Q60" s="169"/>
      <c r="R60" s="167"/>
      <c r="S60" s="79" t="s">
        <v>539</v>
      </c>
    </row>
    <row r="61" spans="1:19" ht="12.75" thickBot="1" x14ac:dyDescent="0.25">
      <c r="A61" s="167"/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9"/>
      <c r="Q61" s="169"/>
      <c r="R61" s="167"/>
      <c r="S61" s="79" t="s">
        <v>540</v>
      </c>
    </row>
    <row r="62" spans="1:19" ht="21" customHeight="1" thickBot="1" x14ac:dyDescent="0.2">
      <c r="A62" s="206" t="s">
        <v>162</v>
      </c>
      <c r="B62" s="206" t="s">
        <v>163</v>
      </c>
      <c r="C62" s="165" t="s">
        <v>541</v>
      </c>
      <c r="D62" s="165" t="s">
        <v>542</v>
      </c>
      <c r="E62" s="165" t="s">
        <v>543</v>
      </c>
      <c r="F62" s="165" t="s">
        <v>544</v>
      </c>
      <c r="G62" s="165" t="s">
        <v>545</v>
      </c>
      <c r="H62" s="165" t="s">
        <v>183</v>
      </c>
      <c r="I62" s="165" t="s">
        <v>546</v>
      </c>
      <c r="J62" s="165" t="s">
        <v>547</v>
      </c>
      <c r="K62" s="165" t="s">
        <v>691</v>
      </c>
      <c r="L62" s="165" t="s">
        <v>694</v>
      </c>
      <c r="M62" s="165" t="s">
        <v>548</v>
      </c>
      <c r="N62" s="165" t="s">
        <v>549</v>
      </c>
      <c r="O62" s="165" t="s">
        <v>550</v>
      </c>
      <c r="P62" s="165" t="s">
        <v>618</v>
      </c>
      <c r="Q62" s="165" t="s">
        <v>619</v>
      </c>
      <c r="R62" s="206" t="s">
        <v>526</v>
      </c>
      <c r="S62" s="206" t="s">
        <v>513</v>
      </c>
    </row>
    <row r="63" spans="1:19" ht="12" customHeight="1" thickBot="1" x14ac:dyDescent="0.25">
      <c r="A63" s="207"/>
      <c r="B63" s="207"/>
      <c r="C63" s="210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2"/>
      <c r="R63" s="207"/>
      <c r="S63" s="207"/>
    </row>
    <row r="64" spans="1:19" ht="12" x14ac:dyDescent="0.2">
      <c r="A64" s="167"/>
      <c r="B64" s="79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</row>
    <row r="65" spans="1:19" ht="12" x14ac:dyDescent="0.2">
      <c r="A65" s="167"/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</row>
    <row r="66" spans="1:19" ht="12" x14ac:dyDescent="0.2">
      <c r="A66" s="167"/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</row>
    <row r="67" spans="1:19" ht="23.45" customHeight="1" x14ac:dyDescent="0.2">
      <c r="A67" s="202" t="s">
        <v>628</v>
      </c>
      <c r="B67" s="203"/>
      <c r="C67" s="204" t="s">
        <v>629</v>
      </c>
      <c r="D67" s="204"/>
      <c r="E67" s="79"/>
      <c r="F67" s="79"/>
      <c r="G67" s="213" t="s">
        <v>692</v>
      </c>
      <c r="H67" s="213"/>
      <c r="I67" s="213"/>
      <c r="J67" s="79"/>
      <c r="K67" s="79"/>
      <c r="L67" s="79"/>
      <c r="M67" s="79"/>
      <c r="N67" s="79"/>
      <c r="O67" s="79"/>
      <c r="P67" s="79"/>
      <c r="Q67" s="79"/>
      <c r="R67" s="79"/>
      <c r="S67" s="79"/>
    </row>
    <row r="68" spans="1:19" ht="23.45" customHeight="1" x14ac:dyDescent="0.2">
      <c r="A68" s="202" t="s">
        <v>630</v>
      </c>
      <c r="B68" s="203"/>
      <c r="C68" s="204" t="s">
        <v>631</v>
      </c>
      <c r="D68" s="204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</row>
  </sheetData>
  <mergeCells count="29"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  <mergeCell ref="A2:S2"/>
    <mergeCell ref="A3:S3"/>
    <mergeCell ref="R4:R5"/>
    <mergeCell ref="S4:S5"/>
    <mergeCell ref="A31:A32"/>
    <mergeCell ref="C4:Q4"/>
    <mergeCell ref="A4:A5"/>
    <mergeCell ref="B4:B5"/>
    <mergeCell ref="G67:I67"/>
    <mergeCell ref="A67:B67"/>
    <mergeCell ref="C67:D67"/>
    <mergeCell ref="A68:B68"/>
    <mergeCell ref="C68:D68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39"/>
  <sheetViews>
    <sheetView showGridLines="0" zoomScale="90" zoomScaleNormal="90" workbookViewId="0">
      <selection sqref="A1:T1"/>
    </sheetView>
  </sheetViews>
  <sheetFormatPr defaultColWidth="9.140625" defaultRowHeight="12.75" x14ac:dyDescent="0.2"/>
  <cols>
    <col min="1" max="2" width="3.140625" style="7" customWidth="1"/>
    <col min="3" max="3" width="2.5703125" style="7" customWidth="1"/>
    <col min="4" max="4" width="46.7109375" style="7" customWidth="1"/>
    <col min="5" max="5" width="0.42578125" style="7" customWidth="1"/>
    <col min="6" max="6" width="11.140625" style="7" customWidth="1"/>
    <col min="7" max="7" width="0.42578125" style="7" customWidth="1"/>
    <col min="8" max="8" width="11.140625" style="7" customWidth="1"/>
    <col min="9" max="9" width="0.42578125" style="7" customWidth="1"/>
    <col min="10" max="10" width="10.7109375" style="7" customWidth="1"/>
    <col min="11" max="11" width="0.42578125" style="7" customWidth="1"/>
    <col min="12" max="12" width="16" style="7" customWidth="1"/>
    <col min="13" max="13" width="0.42578125" style="7" customWidth="1"/>
    <col min="14" max="14" width="11.140625" style="7" customWidth="1"/>
    <col min="15" max="15" width="0.42578125" style="7" customWidth="1"/>
    <col min="16" max="16" width="11.140625" style="7" customWidth="1"/>
    <col min="17" max="17" width="0.42578125" style="7" customWidth="1"/>
    <col min="18" max="18" width="10.7109375" style="7" customWidth="1"/>
    <col min="19" max="19" width="0.42578125" style="7" customWidth="1"/>
    <col min="20" max="20" width="16" style="7" customWidth="1"/>
    <col min="21" max="21" width="8.28515625" style="7" customWidth="1"/>
    <col min="22" max="23" width="9.85546875" style="7" customWidth="1"/>
    <col min="24" max="24" width="8.42578125" style="7" customWidth="1"/>
    <col min="25" max="16384" width="9.140625" style="7"/>
  </cols>
  <sheetData>
    <row r="1" spans="1:24" ht="4.5" customHeight="1" x14ac:dyDescent="0.2">
      <c r="A1" s="235"/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235"/>
      <c r="T1" s="235"/>
    </row>
    <row r="2" spans="1:24" ht="29.25" customHeight="1" x14ac:dyDescent="0.2">
      <c r="A2" s="191" t="s">
        <v>667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</row>
    <row r="3" spans="1:24" ht="3.6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2">
      <c r="A5" s="194" t="s">
        <v>657</v>
      </c>
      <c r="B5" s="194"/>
      <c r="C5" s="194"/>
      <c r="D5" s="194"/>
      <c r="E5" s="53"/>
      <c r="F5" s="228" t="s">
        <v>658</v>
      </c>
      <c r="G5" s="194"/>
      <c r="H5" s="194"/>
      <c r="I5" s="194"/>
      <c r="J5" s="194"/>
      <c r="K5" s="194"/>
      <c r="L5" s="194"/>
      <c r="M5" s="88"/>
      <c r="N5" s="194" t="s">
        <v>659</v>
      </c>
      <c r="O5" s="194"/>
      <c r="P5" s="194"/>
      <c r="Q5" s="194"/>
      <c r="R5" s="194"/>
      <c r="S5" s="194"/>
      <c r="T5" s="194"/>
      <c r="W5" s="28"/>
      <c r="X5" s="28"/>
    </row>
    <row r="6" spans="1:24" ht="2.25" customHeight="1" x14ac:dyDescent="0.2">
      <c r="A6" s="194"/>
      <c r="B6" s="194"/>
      <c r="C6" s="194"/>
      <c r="D6" s="194"/>
      <c r="E6" s="53"/>
      <c r="F6" s="89"/>
      <c r="G6" s="89"/>
      <c r="H6" s="89"/>
      <c r="I6" s="89"/>
      <c r="J6" s="89"/>
      <c r="K6" s="89"/>
      <c r="L6" s="89"/>
      <c r="M6" s="88"/>
      <c r="N6" s="53"/>
      <c r="O6" s="53"/>
      <c r="P6" s="53"/>
      <c r="Q6" s="89"/>
      <c r="R6" s="89"/>
      <c r="S6" s="53"/>
      <c r="T6" s="53"/>
    </row>
    <row r="7" spans="1:24" ht="24.75" customHeight="1" x14ac:dyDescent="0.2">
      <c r="A7" s="194"/>
      <c r="B7" s="194"/>
      <c r="C7" s="194"/>
      <c r="D7" s="194"/>
      <c r="E7" s="90"/>
      <c r="F7" s="195" t="s">
        <v>636</v>
      </c>
      <c r="G7" s="195"/>
      <c r="H7" s="195"/>
      <c r="I7" s="195"/>
      <c r="J7" s="195"/>
      <c r="K7" s="91"/>
      <c r="L7" s="27" t="s">
        <v>644</v>
      </c>
      <c r="M7" s="92"/>
      <c r="N7" s="195" t="s">
        <v>636</v>
      </c>
      <c r="O7" s="195"/>
      <c r="P7" s="195"/>
      <c r="Q7" s="195"/>
      <c r="R7" s="195"/>
      <c r="S7" s="91"/>
      <c r="T7" s="27" t="s">
        <v>644</v>
      </c>
    </row>
    <row r="8" spans="1:24" ht="2.25" customHeight="1" x14ac:dyDescent="0.2">
      <c r="A8" s="194"/>
      <c r="B8" s="194"/>
      <c r="C8" s="194"/>
      <c r="D8" s="194"/>
      <c r="E8" s="90"/>
      <c r="F8" s="91"/>
      <c r="G8" s="91"/>
      <c r="H8" s="91"/>
      <c r="I8" s="91"/>
      <c r="J8" s="91"/>
      <c r="K8" s="91"/>
      <c r="L8" s="93"/>
      <c r="M8" s="92"/>
      <c r="N8" s="91"/>
      <c r="O8" s="91"/>
      <c r="P8" s="91"/>
      <c r="Q8" s="91"/>
      <c r="R8" s="91"/>
      <c r="S8" s="91"/>
      <c r="T8" s="91"/>
    </row>
    <row r="9" spans="1:24" ht="34.5" customHeight="1" x14ac:dyDescent="0.2">
      <c r="A9" s="194"/>
      <c r="B9" s="194"/>
      <c r="C9" s="194"/>
      <c r="D9" s="194"/>
      <c r="E9" s="53"/>
      <c r="F9" s="94" t="s">
        <v>713</v>
      </c>
      <c r="G9" s="89"/>
      <c r="H9" s="94" t="s">
        <v>714</v>
      </c>
      <c r="I9" s="89"/>
      <c r="J9" s="27" t="s">
        <v>660</v>
      </c>
      <c r="K9" s="89"/>
      <c r="L9" s="27" t="s">
        <v>295</v>
      </c>
      <c r="M9" s="88"/>
      <c r="N9" s="94" t="s">
        <v>713</v>
      </c>
      <c r="O9" s="89"/>
      <c r="P9" s="94" t="s">
        <v>714</v>
      </c>
      <c r="Q9" s="89"/>
      <c r="R9" s="27" t="s">
        <v>660</v>
      </c>
      <c r="S9" s="89"/>
      <c r="T9" s="27" t="s">
        <v>295</v>
      </c>
    </row>
    <row r="10" spans="1:24" ht="13.15" customHeight="1" x14ac:dyDescent="0.2">
      <c r="F10" s="29"/>
      <c r="G10" s="29"/>
      <c r="H10" s="29"/>
      <c r="I10" s="29"/>
      <c r="J10" s="36"/>
      <c r="K10" s="29"/>
      <c r="L10" s="36"/>
      <c r="M10" s="95"/>
      <c r="N10" s="29"/>
      <c r="O10" s="29"/>
      <c r="P10" s="29"/>
      <c r="Q10" s="29"/>
      <c r="R10" s="36"/>
      <c r="S10" s="29"/>
      <c r="T10" s="36"/>
    </row>
    <row r="11" spans="1:24" ht="27.75" customHeight="1" x14ac:dyDescent="0.2">
      <c r="A11" s="236" t="s">
        <v>700</v>
      </c>
      <c r="B11" s="236"/>
      <c r="C11" s="236"/>
      <c r="D11" s="236"/>
      <c r="E11" s="115"/>
      <c r="F11" s="116"/>
      <c r="G11" s="116"/>
      <c r="H11" s="116"/>
      <c r="I11" s="116"/>
      <c r="J11" s="117"/>
      <c r="K11" s="116"/>
      <c r="L11" s="118"/>
      <c r="M11" s="100"/>
      <c r="N11" s="116"/>
      <c r="O11" s="116"/>
      <c r="P11" s="116"/>
      <c r="Q11" s="116"/>
      <c r="R11" s="117"/>
      <c r="S11" s="116"/>
      <c r="T11" s="118"/>
      <c r="W11" s="28"/>
      <c r="X11" s="28"/>
    </row>
    <row r="12" spans="1:24" ht="12.75" customHeight="1" x14ac:dyDescent="0.2">
      <c r="A12" s="62"/>
      <c r="B12" s="62" t="s">
        <v>365</v>
      </c>
      <c r="C12" s="62" t="s">
        <v>607</v>
      </c>
      <c r="D12" s="62"/>
      <c r="E12" s="62"/>
      <c r="F12" s="62">
        <v>1592.4236060000001</v>
      </c>
      <c r="G12" s="62"/>
      <c r="H12" s="62">
        <v>1719.851234</v>
      </c>
      <c r="I12" s="62"/>
      <c r="J12" s="101">
        <f t="shared" ref="J12:J21" si="0">F12-H12</f>
        <v>-127.42762799999991</v>
      </c>
      <c r="K12" s="62"/>
      <c r="L12" s="102">
        <f t="shared" ref="L12:L21" si="1">F12/H12*100-100</f>
        <v>-7.4092238608121335</v>
      </c>
      <c r="M12" s="95"/>
      <c r="N12" s="62">
        <v>4885.0671990000001</v>
      </c>
      <c r="O12" s="62"/>
      <c r="P12" s="62">
        <v>5065.3925069999996</v>
      </c>
      <c r="Q12" s="62"/>
      <c r="R12" s="101">
        <f>N12-P12</f>
        <v>-180.3253079999995</v>
      </c>
      <c r="S12" s="62"/>
      <c r="T12" s="102">
        <f t="shared" ref="T12:T21" si="2">N12/P12*100-100</f>
        <v>-3.559947383165337</v>
      </c>
    </row>
    <row r="13" spans="1:24" ht="12.75" customHeight="1" x14ac:dyDescent="0.2">
      <c r="B13" s="62" t="s">
        <v>366</v>
      </c>
      <c r="C13" s="62" t="s">
        <v>608</v>
      </c>
      <c r="D13" s="103"/>
      <c r="F13" s="62">
        <v>771.04249800000002</v>
      </c>
      <c r="G13" s="62"/>
      <c r="H13" s="62">
        <v>1385.337841</v>
      </c>
      <c r="I13" s="62"/>
      <c r="J13" s="101">
        <f t="shared" si="0"/>
        <v>-614.295343</v>
      </c>
      <c r="K13" s="62"/>
      <c r="L13" s="102">
        <f t="shared" si="1"/>
        <v>-44.342637934193263</v>
      </c>
      <c r="M13" s="95"/>
      <c r="N13" s="62">
        <v>2410.1649990000001</v>
      </c>
      <c r="P13" s="62">
        <v>2887.8141959999998</v>
      </c>
      <c r="Q13" s="62"/>
      <c r="R13" s="101">
        <f>N13-P13</f>
        <v>-477.64919699999973</v>
      </c>
      <c r="S13" s="62"/>
      <c r="T13" s="102">
        <f t="shared" si="2"/>
        <v>-16.540163756435803</v>
      </c>
    </row>
    <row r="14" spans="1:24" ht="12.75" customHeight="1" x14ac:dyDescent="0.2">
      <c r="A14" s="62"/>
      <c r="B14" s="62" t="s">
        <v>367</v>
      </c>
      <c r="C14" s="62" t="s">
        <v>609</v>
      </c>
      <c r="D14" s="62"/>
      <c r="E14" s="62"/>
      <c r="F14" s="62">
        <v>801.69144700000004</v>
      </c>
      <c r="G14" s="62"/>
      <c r="H14" s="62">
        <v>808.33666900000003</v>
      </c>
      <c r="I14" s="62"/>
      <c r="J14" s="101">
        <f t="shared" si="0"/>
        <v>-6.6452219999999897</v>
      </c>
      <c r="K14" s="62"/>
      <c r="L14" s="102">
        <f t="shared" si="1"/>
        <v>-0.82208592716953888</v>
      </c>
      <c r="M14" s="95"/>
      <c r="N14" s="62">
        <v>2318.241552</v>
      </c>
      <c r="O14" s="62"/>
      <c r="P14" s="62">
        <v>2241.723571</v>
      </c>
      <c r="Q14" s="62"/>
      <c r="R14" s="101">
        <f t="shared" ref="R14:R21" si="3">N14-P14</f>
        <v>76.517980999999963</v>
      </c>
      <c r="S14" s="62"/>
      <c r="T14" s="102">
        <f t="shared" si="2"/>
        <v>3.4133548841557939</v>
      </c>
      <c r="V14" s="43"/>
      <c r="W14" s="43"/>
    </row>
    <row r="15" spans="1:24" ht="12.75" customHeight="1" x14ac:dyDescent="0.2">
      <c r="B15" s="62" t="s">
        <v>373</v>
      </c>
      <c r="C15" s="62" t="s">
        <v>615</v>
      </c>
      <c r="D15" s="103"/>
      <c r="F15" s="62">
        <v>286.27144600000003</v>
      </c>
      <c r="G15" s="62"/>
      <c r="H15" s="62">
        <v>329.02530300000001</v>
      </c>
      <c r="I15" s="62"/>
      <c r="J15" s="101">
        <f t="shared" si="0"/>
        <v>-42.753856999999982</v>
      </c>
      <c r="K15" s="62"/>
      <c r="L15" s="102">
        <f t="shared" si="1"/>
        <v>-12.994093952707331</v>
      </c>
      <c r="M15" s="95"/>
      <c r="N15" s="62">
        <v>866.19283900000005</v>
      </c>
      <c r="P15" s="62">
        <v>1080.9596390000002</v>
      </c>
      <c r="Q15" s="62"/>
      <c r="R15" s="101">
        <f t="shared" si="3"/>
        <v>-214.7668000000001</v>
      </c>
      <c r="S15" s="62"/>
      <c r="T15" s="102">
        <f t="shared" si="2"/>
        <v>-19.868160868492907</v>
      </c>
      <c r="V15" s="43"/>
      <c r="W15" s="62"/>
      <c r="X15" s="62"/>
    </row>
    <row r="16" spans="1:24" ht="12.75" customHeight="1" x14ac:dyDescent="0.2">
      <c r="B16" s="62" t="s">
        <v>372</v>
      </c>
      <c r="C16" s="62" t="s">
        <v>614</v>
      </c>
      <c r="D16" s="103"/>
      <c r="F16" s="62">
        <v>226.033795</v>
      </c>
      <c r="G16" s="62"/>
      <c r="H16" s="62">
        <v>300.96871099999998</v>
      </c>
      <c r="I16" s="62"/>
      <c r="J16" s="101">
        <f t="shared" si="0"/>
        <v>-74.934915999999987</v>
      </c>
      <c r="K16" s="62"/>
      <c r="L16" s="102">
        <f t="shared" si="1"/>
        <v>-24.897909072016461</v>
      </c>
      <c r="M16" s="95"/>
      <c r="N16" s="62">
        <v>794.49869899999999</v>
      </c>
      <c r="P16" s="62">
        <v>899.13103200000012</v>
      </c>
      <c r="Q16" s="62"/>
      <c r="R16" s="101">
        <f t="shared" si="3"/>
        <v>-104.63233300000013</v>
      </c>
      <c r="S16" s="62"/>
      <c r="T16" s="102">
        <f t="shared" si="2"/>
        <v>-11.637050582856546</v>
      </c>
      <c r="V16" s="43"/>
      <c r="W16" s="43"/>
    </row>
    <row r="17" spans="1:23" ht="12.75" customHeight="1" x14ac:dyDescent="0.2">
      <c r="B17" s="62" t="s">
        <v>368</v>
      </c>
      <c r="C17" s="62" t="s">
        <v>610</v>
      </c>
      <c r="D17" s="103"/>
      <c r="F17" s="62">
        <v>285.09582399999999</v>
      </c>
      <c r="G17" s="62"/>
      <c r="H17" s="62">
        <v>293.16181899999998</v>
      </c>
      <c r="I17" s="62"/>
      <c r="J17" s="101">
        <f t="shared" si="0"/>
        <v>-8.0659949999999867</v>
      </c>
      <c r="K17" s="62"/>
      <c r="L17" s="102">
        <f t="shared" si="1"/>
        <v>-2.7513797763684948</v>
      </c>
      <c r="M17" s="95"/>
      <c r="N17" s="62">
        <v>914.85037</v>
      </c>
      <c r="P17" s="62">
        <v>899.59050499999989</v>
      </c>
      <c r="Q17" s="62"/>
      <c r="R17" s="101">
        <f t="shared" si="3"/>
        <v>15.259865000000104</v>
      </c>
      <c r="S17" s="62"/>
      <c r="T17" s="102">
        <f t="shared" si="2"/>
        <v>1.6963123682591856</v>
      </c>
      <c r="V17" s="43"/>
      <c r="W17" s="43"/>
    </row>
    <row r="18" spans="1:23" ht="12.75" customHeight="1" x14ac:dyDescent="0.2">
      <c r="B18" s="62" t="s">
        <v>369</v>
      </c>
      <c r="C18" s="62" t="s">
        <v>611</v>
      </c>
      <c r="D18" s="103"/>
      <c r="F18" s="62">
        <v>222.27209199999999</v>
      </c>
      <c r="G18" s="62"/>
      <c r="H18" s="62">
        <v>236.98902699999999</v>
      </c>
      <c r="I18" s="62"/>
      <c r="J18" s="101">
        <f t="shared" si="0"/>
        <v>-14.716935000000007</v>
      </c>
      <c r="K18" s="62"/>
      <c r="L18" s="102">
        <f t="shared" si="1"/>
        <v>-6.2099647339368289</v>
      </c>
      <c r="M18" s="95"/>
      <c r="N18" s="62">
        <v>579.47303999999997</v>
      </c>
      <c r="P18" s="62">
        <v>677.66371800000002</v>
      </c>
      <c r="Q18" s="62"/>
      <c r="R18" s="101">
        <f t="shared" si="3"/>
        <v>-98.190678000000048</v>
      </c>
      <c r="S18" s="62"/>
      <c r="T18" s="102">
        <f t="shared" si="2"/>
        <v>-14.489587592175042</v>
      </c>
      <c r="V18" s="43"/>
      <c r="W18" s="43"/>
    </row>
    <row r="19" spans="1:23" ht="12.75" customHeight="1" x14ac:dyDescent="0.2">
      <c r="B19" s="62" t="s">
        <v>371</v>
      </c>
      <c r="C19" s="62" t="s">
        <v>613</v>
      </c>
      <c r="D19" s="103"/>
      <c r="F19" s="62">
        <v>137.25334899999999</v>
      </c>
      <c r="G19" s="62"/>
      <c r="H19" s="62">
        <v>190.369741</v>
      </c>
      <c r="I19" s="62"/>
      <c r="J19" s="101">
        <f t="shared" si="0"/>
        <v>-53.116392000000019</v>
      </c>
      <c r="K19" s="62"/>
      <c r="L19" s="102">
        <f t="shared" si="1"/>
        <v>-27.901698936492238</v>
      </c>
      <c r="M19" s="95"/>
      <c r="N19" s="62">
        <v>458.44672899999995</v>
      </c>
      <c r="P19" s="62">
        <v>515.81121400000006</v>
      </c>
      <c r="Q19" s="62"/>
      <c r="R19" s="101">
        <f t="shared" si="3"/>
        <v>-57.364485000000116</v>
      </c>
      <c r="S19" s="62"/>
      <c r="T19" s="102">
        <f t="shared" si="2"/>
        <v>-11.12121711258493</v>
      </c>
      <c r="V19" s="43"/>
      <c r="W19" s="43"/>
    </row>
    <row r="20" spans="1:23" ht="12.75" customHeight="1" x14ac:dyDescent="0.2">
      <c r="B20" s="62" t="s">
        <v>620</v>
      </c>
      <c r="C20" s="62" t="s">
        <v>621</v>
      </c>
      <c r="D20" s="103"/>
      <c r="F20" s="62">
        <v>98.354606000000004</v>
      </c>
      <c r="G20" s="62"/>
      <c r="H20" s="62">
        <v>92.872840999999994</v>
      </c>
      <c r="I20" s="62"/>
      <c r="J20" s="101">
        <f t="shared" si="0"/>
        <v>5.48176500000001</v>
      </c>
      <c r="K20" s="62"/>
      <c r="L20" s="102">
        <f t="shared" si="1"/>
        <v>5.9024413821905313</v>
      </c>
      <c r="M20" s="95"/>
      <c r="N20" s="62">
        <v>304.89818600000001</v>
      </c>
      <c r="P20" s="62">
        <v>279.28360699999996</v>
      </c>
      <c r="Q20" s="62"/>
      <c r="R20" s="101">
        <f t="shared" si="3"/>
        <v>25.614579000000049</v>
      </c>
      <c r="S20" s="62"/>
      <c r="T20" s="102">
        <f t="shared" si="2"/>
        <v>9.1715297131635936</v>
      </c>
      <c r="V20" s="43"/>
      <c r="W20" s="43"/>
    </row>
    <row r="21" spans="1:23" ht="12.75" customHeight="1" x14ac:dyDescent="0.2">
      <c r="B21" s="62" t="s">
        <v>709</v>
      </c>
      <c r="C21" s="62" t="s">
        <v>710</v>
      </c>
      <c r="D21" s="103"/>
      <c r="F21" s="62">
        <v>75.586416</v>
      </c>
      <c r="G21" s="62"/>
      <c r="H21" s="62">
        <v>86.130737999999994</v>
      </c>
      <c r="I21" s="62"/>
      <c r="J21" s="101">
        <f t="shared" si="0"/>
        <v>-10.544321999999994</v>
      </c>
      <c r="K21" s="62"/>
      <c r="L21" s="102">
        <f t="shared" si="1"/>
        <v>-12.242228784803856</v>
      </c>
      <c r="M21" s="95"/>
      <c r="N21" s="62">
        <v>235.60387500000002</v>
      </c>
      <c r="P21" s="62">
        <v>255.83715299999997</v>
      </c>
      <c r="Q21" s="62"/>
      <c r="R21" s="101">
        <f t="shared" si="3"/>
        <v>-20.233277999999956</v>
      </c>
      <c r="S21" s="62"/>
      <c r="T21" s="102">
        <f t="shared" si="2"/>
        <v>-7.9086550810702505</v>
      </c>
      <c r="V21" s="43"/>
      <c r="W21" s="43"/>
    </row>
    <row r="22" spans="1:23" ht="4.5" customHeight="1" x14ac:dyDescent="0.2">
      <c r="B22" s="103"/>
      <c r="C22" s="103"/>
      <c r="F22" s="62"/>
      <c r="G22" s="62"/>
      <c r="H22" s="62"/>
      <c r="I22" s="62"/>
      <c r="J22" s="101"/>
      <c r="K22" s="62"/>
      <c r="L22" s="102"/>
      <c r="M22" s="95"/>
      <c r="N22" s="62"/>
      <c r="P22" s="62"/>
      <c r="Q22" s="62"/>
      <c r="R22" s="101"/>
      <c r="S22" s="62"/>
      <c r="T22" s="102"/>
      <c r="V22" s="43"/>
      <c r="W22" s="43"/>
    </row>
    <row r="23" spans="1:23" ht="30" customHeight="1" x14ac:dyDescent="0.2">
      <c r="A23" s="231" t="s">
        <v>661</v>
      </c>
      <c r="B23" s="231"/>
      <c r="C23" s="231"/>
      <c r="D23" s="231"/>
      <c r="E23" s="104"/>
      <c r="F23" s="97">
        <v>4088.9763109999994</v>
      </c>
      <c r="G23" s="97"/>
      <c r="H23" s="97">
        <v>4891.9925170000142</v>
      </c>
      <c r="I23" s="97"/>
      <c r="J23" s="98">
        <f>F23-H23</f>
        <v>-803.01620600001479</v>
      </c>
      <c r="K23" s="105"/>
      <c r="L23" s="99">
        <f>F23/H23*100-100</f>
        <v>-16.414910758948992</v>
      </c>
      <c r="M23" s="100"/>
      <c r="N23" s="97">
        <v>12350.461188999994</v>
      </c>
      <c r="O23" s="97"/>
      <c r="P23" s="97">
        <v>13079.286109000022</v>
      </c>
      <c r="Q23" s="97"/>
      <c r="R23" s="98">
        <f>N23-P23</f>
        <v>-728.82492000002821</v>
      </c>
      <c r="S23" s="105"/>
      <c r="T23" s="99">
        <f>N23/P23*100-100</f>
        <v>-5.572360096156288</v>
      </c>
      <c r="V23" s="43"/>
      <c r="W23" s="43"/>
    </row>
    <row r="24" spans="1:23" s="8" customFormat="1" ht="30" customHeight="1" x14ac:dyDescent="0.2">
      <c r="A24" s="229" t="s">
        <v>662</v>
      </c>
      <c r="B24" s="229"/>
      <c r="C24" s="229"/>
      <c r="D24" s="229"/>
      <c r="E24" s="106"/>
      <c r="F24" s="106">
        <v>4491.4937829999999</v>
      </c>
      <c r="G24" s="106"/>
      <c r="H24" s="106">
        <v>5278.7006700000011</v>
      </c>
      <c r="I24" s="106"/>
      <c r="J24" s="107">
        <f>F24-H24</f>
        <v>-787.20688700000119</v>
      </c>
      <c r="K24" s="107"/>
      <c r="L24" s="108">
        <f>F24/H24*100-100</f>
        <v>-14.91289118691401</v>
      </c>
      <c r="M24" s="109"/>
      <c r="N24" s="106">
        <v>13499.316069</v>
      </c>
      <c r="O24" s="106"/>
      <c r="P24" s="106">
        <v>14169.832496999999</v>
      </c>
      <c r="Q24" s="106"/>
      <c r="R24" s="107">
        <f>N24-P24</f>
        <v>-670.516427999999</v>
      </c>
      <c r="S24" s="107"/>
      <c r="T24" s="108">
        <f>N24/P24*100-100</f>
        <v>-4.7319996770742279</v>
      </c>
      <c r="V24" s="110"/>
      <c r="W24" s="110"/>
    </row>
    <row r="25" spans="1:23" ht="30" customHeight="1" x14ac:dyDescent="0.2">
      <c r="A25" s="231" t="s">
        <v>663</v>
      </c>
      <c r="B25" s="231"/>
      <c r="C25" s="231"/>
      <c r="D25" s="231"/>
      <c r="E25" s="163"/>
      <c r="F25" s="97">
        <v>4717.5275780000002</v>
      </c>
      <c r="G25" s="97"/>
      <c r="H25" s="97">
        <v>5579.6693810000006</v>
      </c>
      <c r="I25" s="97"/>
      <c r="J25" s="98">
        <f>F25-H25</f>
        <v>-862.14180300000044</v>
      </c>
      <c r="K25" s="105"/>
      <c r="L25" s="99">
        <f>F25/H25*100-100</f>
        <v>-15.45148545782628</v>
      </c>
      <c r="M25" s="100"/>
      <c r="N25" s="97">
        <v>14293.814768</v>
      </c>
      <c r="O25" s="97"/>
      <c r="P25" s="97">
        <v>15068.963529000001</v>
      </c>
      <c r="Q25" s="97"/>
      <c r="R25" s="98">
        <f>N25-P25</f>
        <v>-775.14876100000038</v>
      </c>
      <c r="S25" s="105"/>
      <c r="T25" s="99">
        <f>N25/P25*100-100</f>
        <v>-5.1440084748246733</v>
      </c>
      <c r="V25" s="43"/>
      <c r="W25" s="43"/>
    </row>
    <row r="26" spans="1:23" ht="30" customHeight="1" x14ac:dyDescent="0.2">
      <c r="A26" s="229" t="s">
        <v>664</v>
      </c>
      <c r="B26" s="229"/>
      <c r="C26" s="229"/>
      <c r="D26" s="229"/>
      <c r="E26" s="106"/>
      <c r="F26" s="106">
        <v>1564.6376279999999</v>
      </c>
      <c r="G26" s="106"/>
      <c r="H26" s="106">
        <v>1772.4221380000006</v>
      </c>
      <c r="I26" s="106"/>
      <c r="J26" s="107">
        <f>F26-H26</f>
        <v>-207.78451000000064</v>
      </c>
      <c r="K26" s="107"/>
      <c r="L26" s="108">
        <f>F26/H26*100-100</f>
        <v>-11.723195368935336</v>
      </c>
      <c r="M26" s="111"/>
      <c r="N26" s="106">
        <v>4880.7992109999996</v>
      </c>
      <c r="O26" s="106"/>
      <c r="P26" s="106">
        <v>5308.5968750000002</v>
      </c>
      <c r="Q26" s="62"/>
      <c r="R26" s="107">
        <f>N26-P26</f>
        <v>-427.79766400000062</v>
      </c>
      <c r="S26" s="107"/>
      <c r="T26" s="108">
        <f>N26/P26*100-100</f>
        <v>-8.0585825986268844</v>
      </c>
      <c r="V26" s="43"/>
      <c r="W26" s="43"/>
    </row>
    <row r="27" spans="1:23" ht="30" customHeight="1" x14ac:dyDescent="0.2">
      <c r="A27" s="230" t="s">
        <v>665</v>
      </c>
      <c r="B27" s="230"/>
      <c r="C27" s="230"/>
      <c r="D27" s="230"/>
      <c r="E27" s="104"/>
      <c r="F27" s="97">
        <v>1338.6038329999999</v>
      </c>
      <c r="G27" s="97"/>
      <c r="H27" s="97">
        <v>1471.4534270000004</v>
      </c>
      <c r="I27" s="97"/>
      <c r="J27" s="98">
        <f>F27-H27</f>
        <v>-132.84959400000048</v>
      </c>
      <c r="K27" s="105"/>
      <c r="L27" s="99">
        <f>F27/H27*100-100</f>
        <v>-9.0284606744811668</v>
      </c>
      <c r="M27" s="100"/>
      <c r="N27" s="97">
        <v>4086.3005119999989</v>
      </c>
      <c r="O27" s="97"/>
      <c r="P27" s="97">
        <v>4409.4658430000009</v>
      </c>
      <c r="Q27" s="97"/>
      <c r="R27" s="98">
        <f>N27-P27</f>
        <v>-323.16533100000197</v>
      </c>
      <c r="S27" s="105"/>
      <c r="T27" s="99">
        <f>N27/P27*100-100</f>
        <v>-7.3288997467351891</v>
      </c>
      <c r="V27" s="43"/>
      <c r="W27" s="43"/>
    </row>
    <row r="28" spans="1:23" ht="3" customHeight="1" x14ac:dyDescent="0.2">
      <c r="A28" s="112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2">
      <c r="A29" s="113"/>
      <c r="V29" s="43"/>
      <c r="W29" s="43"/>
    </row>
    <row r="33" spans="1:16" x14ac:dyDescent="0.2">
      <c r="F33" s="65"/>
      <c r="H33" s="65"/>
      <c r="N33" s="65"/>
      <c r="P33" s="65"/>
    </row>
    <row r="34" spans="1:16" ht="30" customHeight="1" x14ac:dyDescent="0.2">
      <c r="A34" s="222" t="s">
        <v>622</v>
      </c>
      <c r="B34" s="222"/>
      <c r="C34" s="222"/>
      <c r="D34" s="222"/>
      <c r="E34" s="114"/>
      <c r="F34" s="223" t="s">
        <v>623</v>
      </c>
      <c r="G34" s="223"/>
      <c r="H34" s="223"/>
      <c r="I34" s="223"/>
      <c r="J34" s="223"/>
      <c r="K34" s="223"/>
      <c r="L34" s="223"/>
      <c r="N34" s="65"/>
      <c r="P34" s="65"/>
    </row>
    <row r="35" spans="1:16" ht="30" customHeight="1" x14ac:dyDescent="0.2">
      <c r="A35" s="224" t="s">
        <v>624</v>
      </c>
      <c r="B35" s="224"/>
      <c r="C35" s="224"/>
      <c r="D35" s="224"/>
      <c r="E35" s="114"/>
      <c r="F35" s="221" t="s">
        <v>625</v>
      </c>
      <c r="G35" s="221"/>
      <c r="H35" s="221"/>
      <c r="I35" s="221"/>
      <c r="J35" s="221"/>
      <c r="K35" s="221"/>
      <c r="L35" s="221"/>
    </row>
    <row r="36" spans="1:16" ht="30" customHeight="1" x14ac:dyDescent="0.2">
      <c r="A36" s="222" t="s">
        <v>626</v>
      </c>
      <c r="B36" s="222"/>
      <c r="C36" s="222"/>
      <c r="D36" s="222"/>
      <c r="E36" s="114"/>
      <c r="F36" s="223" t="s">
        <v>625</v>
      </c>
      <c r="G36" s="223"/>
      <c r="H36" s="223"/>
      <c r="I36" s="223"/>
      <c r="J36" s="223"/>
      <c r="K36" s="223"/>
      <c r="L36" s="223"/>
    </row>
    <row r="37" spans="1:16" ht="30" customHeight="1" x14ac:dyDescent="0.2">
      <c r="A37" s="220" t="s">
        <v>627</v>
      </c>
      <c r="B37" s="220"/>
      <c r="C37" s="220"/>
      <c r="D37" s="220"/>
      <c r="E37" s="114"/>
      <c r="F37" s="221" t="s">
        <v>623</v>
      </c>
      <c r="G37" s="221"/>
      <c r="H37" s="221"/>
      <c r="I37" s="221"/>
      <c r="J37" s="221"/>
      <c r="K37" s="221"/>
      <c r="L37" s="221"/>
    </row>
    <row r="38" spans="1:16" x14ac:dyDescent="0.2">
      <c r="F38" s="65"/>
      <c r="H38" s="65"/>
      <c r="N38" s="65"/>
      <c r="P38" s="65"/>
    </row>
    <row r="39" spans="1:16" x14ac:dyDescent="0.2">
      <c r="B39" s="62"/>
      <c r="C39" s="62"/>
      <c r="D39" s="103"/>
    </row>
  </sheetData>
  <mergeCells count="21">
    <mergeCell ref="A27:D27"/>
    <mergeCell ref="A11:D11"/>
    <mergeCell ref="A23:D23"/>
    <mergeCell ref="A24:D24"/>
    <mergeCell ref="A25:D25"/>
    <mergeCell ref="A26:D26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40625" defaultRowHeight="12.75" x14ac:dyDescent="0.2"/>
  <cols>
    <col min="1" max="1" width="5" style="7" customWidth="1"/>
    <col min="2" max="2" width="7.7109375" style="7" customWidth="1"/>
    <col min="3" max="21" width="9" style="7" customWidth="1"/>
    <col min="22" max="22" width="5" style="7" customWidth="1"/>
    <col min="23" max="16384" width="9.140625" style="7"/>
  </cols>
  <sheetData>
    <row r="1" spans="1:23" ht="2.25" hidden="1" customHeight="1" x14ac:dyDescent="0.2"/>
    <row r="2" spans="1:23" ht="21" customHeight="1" x14ac:dyDescent="0.2">
      <c r="A2" s="215" t="s">
        <v>350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  <c r="U2" s="215"/>
      <c r="V2" s="215"/>
      <c r="W2" s="215"/>
    </row>
    <row r="3" spans="1:23" ht="18" customHeight="1" thickBot="1" x14ac:dyDescent="0.25">
      <c r="A3" s="241" t="s">
        <v>563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</row>
    <row r="4" spans="1:23" s="79" customFormat="1" ht="11.25" customHeight="1" thickBot="1" x14ac:dyDescent="0.25">
      <c r="A4" s="242" t="s">
        <v>162</v>
      </c>
      <c r="B4" s="242" t="s">
        <v>163</v>
      </c>
      <c r="C4" s="216" t="s">
        <v>706</v>
      </c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8"/>
      <c r="V4" s="242" t="s">
        <v>526</v>
      </c>
      <c r="W4" s="242" t="s">
        <v>513</v>
      </c>
    </row>
    <row r="5" spans="1:23" s="79" customFormat="1" ht="21" customHeight="1" thickBot="1" x14ac:dyDescent="0.25">
      <c r="A5" s="243"/>
      <c r="B5" s="243"/>
      <c r="C5" s="171">
        <v>111</v>
      </c>
      <c r="D5" s="171">
        <v>112</v>
      </c>
      <c r="E5" s="171">
        <v>121</v>
      </c>
      <c r="F5" s="171">
        <v>122</v>
      </c>
      <c r="G5" s="171">
        <v>21</v>
      </c>
      <c r="H5" s="171">
        <v>22</v>
      </c>
      <c r="I5" s="171">
        <v>31</v>
      </c>
      <c r="J5" s="171">
        <v>321</v>
      </c>
      <c r="K5" s="171">
        <v>322</v>
      </c>
      <c r="L5" s="171">
        <v>41</v>
      </c>
      <c r="M5" s="171">
        <v>42</v>
      </c>
      <c r="N5" s="171">
        <v>51</v>
      </c>
      <c r="O5" s="171">
        <v>521</v>
      </c>
      <c r="P5" s="171">
        <v>522</v>
      </c>
      <c r="Q5" s="171">
        <v>53</v>
      </c>
      <c r="R5" s="171">
        <v>61</v>
      </c>
      <c r="S5" s="171">
        <v>62</v>
      </c>
      <c r="T5" s="171">
        <v>63</v>
      </c>
      <c r="U5" s="171">
        <v>7</v>
      </c>
      <c r="V5" s="243"/>
      <c r="W5" s="243"/>
    </row>
    <row r="6" spans="1:23" s="79" customFormat="1" ht="9" customHeight="1" x14ac:dyDescent="0.2">
      <c r="A6" s="166">
        <v>2025</v>
      </c>
      <c r="B6" s="79" t="s">
        <v>338</v>
      </c>
      <c r="C6" s="172">
        <v>101.09677700000002</v>
      </c>
      <c r="D6" s="172">
        <v>317.62399300000004</v>
      </c>
      <c r="E6" s="172">
        <v>78.60490799999998</v>
      </c>
      <c r="F6" s="172">
        <v>648.38305500000013</v>
      </c>
      <c r="G6" s="172">
        <v>218.918834</v>
      </c>
      <c r="H6" s="172">
        <v>2555.9393169999989</v>
      </c>
      <c r="I6" s="172">
        <v>384.78803200000004</v>
      </c>
      <c r="J6" s="172">
        <v>21.0947</v>
      </c>
      <c r="K6" s="172">
        <v>352.28513400000003</v>
      </c>
      <c r="L6" s="172">
        <v>809.29543199999944</v>
      </c>
      <c r="M6" s="172">
        <v>647.36511199999961</v>
      </c>
      <c r="N6" s="172">
        <v>529.61155600000006</v>
      </c>
      <c r="O6" s="172">
        <v>152.997052</v>
      </c>
      <c r="P6" s="172">
        <v>25.501017999999998</v>
      </c>
      <c r="Q6" s="172">
        <v>584.80442400000004</v>
      </c>
      <c r="R6" s="172">
        <v>229.93238600000001</v>
      </c>
      <c r="S6" s="172">
        <v>541.85712000000001</v>
      </c>
      <c r="T6" s="172">
        <v>582.43213999999989</v>
      </c>
      <c r="U6" s="172">
        <v>0.28420000000000001</v>
      </c>
      <c r="V6" s="166">
        <v>2025</v>
      </c>
      <c r="W6" s="79" t="s">
        <v>529</v>
      </c>
    </row>
    <row r="7" spans="1:23" s="79" customFormat="1" ht="9" customHeight="1" x14ac:dyDescent="0.2">
      <c r="A7" s="167"/>
      <c r="B7" s="79" t="s">
        <v>339</v>
      </c>
      <c r="C7" s="172">
        <v>92.591789000000006</v>
      </c>
      <c r="D7" s="172">
        <v>293.73952799999995</v>
      </c>
      <c r="E7" s="172">
        <v>65.322823999999997</v>
      </c>
      <c r="F7" s="172">
        <v>652.20256000000006</v>
      </c>
      <c r="G7" s="172">
        <v>253.58160699999996</v>
      </c>
      <c r="H7" s="172">
        <v>2544.4934830000007</v>
      </c>
      <c r="I7" s="172">
        <v>514.86897299999998</v>
      </c>
      <c r="J7" s="172">
        <v>24.519073000000002</v>
      </c>
      <c r="K7" s="172">
        <v>452.91619500000002</v>
      </c>
      <c r="L7" s="172">
        <v>860.47014600000011</v>
      </c>
      <c r="M7" s="172">
        <v>669.55195099999992</v>
      </c>
      <c r="N7" s="172">
        <v>734.38064699999995</v>
      </c>
      <c r="O7" s="172">
        <v>191.06816699999999</v>
      </c>
      <c r="P7" s="172">
        <v>25.302788000000003</v>
      </c>
      <c r="Q7" s="172">
        <v>599.44480899999996</v>
      </c>
      <c r="R7" s="172">
        <v>230.43372699999998</v>
      </c>
      <c r="S7" s="172">
        <v>502.55338500000016</v>
      </c>
      <c r="T7" s="172">
        <v>600.39432899999997</v>
      </c>
      <c r="U7" s="172">
        <v>1.9627910000000002</v>
      </c>
      <c r="V7" s="167"/>
      <c r="W7" s="79" t="s">
        <v>530</v>
      </c>
    </row>
    <row r="8" spans="1:23" s="79" customFormat="1" ht="9" customHeight="1" x14ac:dyDescent="0.2">
      <c r="A8" s="167"/>
      <c r="B8" s="79" t="s">
        <v>340</v>
      </c>
      <c r="C8" s="172">
        <v>150.56911400000001</v>
      </c>
      <c r="D8" s="172">
        <v>329.100281</v>
      </c>
      <c r="E8" s="172">
        <v>99.156402000000014</v>
      </c>
      <c r="F8" s="172">
        <v>686.74679099999992</v>
      </c>
      <c r="G8" s="172">
        <v>233.07044300000007</v>
      </c>
      <c r="H8" s="172">
        <v>2311.3990790000007</v>
      </c>
      <c r="I8" s="172">
        <v>509.00314399999996</v>
      </c>
      <c r="J8" s="172">
        <v>7.1272390000000003</v>
      </c>
      <c r="K8" s="172">
        <v>337.08749199999994</v>
      </c>
      <c r="L8" s="172">
        <v>892.82388900000001</v>
      </c>
      <c r="M8" s="172">
        <v>701.24313999999958</v>
      </c>
      <c r="N8" s="172">
        <v>794.57630600000005</v>
      </c>
      <c r="O8" s="172">
        <v>163.44924499999999</v>
      </c>
      <c r="P8" s="172">
        <v>29.906141000000002</v>
      </c>
      <c r="Q8" s="172">
        <v>649.20449800000006</v>
      </c>
      <c r="R8" s="172">
        <v>229.915435</v>
      </c>
      <c r="S8" s="172">
        <v>506.96744900000016</v>
      </c>
      <c r="T8" s="172">
        <v>657.25834100000009</v>
      </c>
      <c r="U8" s="172">
        <v>0.55301600000000006</v>
      </c>
      <c r="V8" s="167"/>
      <c r="W8" s="79" t="s">
        <v>531</v>
      </c>
    </row>
    <row r="9" spans="1:23" s="79" customFormat="1" ht="9" customHeight="1" x14ac:dyDescent="0.2">
      <c r="A9" s="167"/>
      <c r="B9" s="79" t="s">
        <v>341</v>
      </c>
      <c r="C9" s="172">
        <v>135.03771899999998</v>
      </c>
      <c r="D9" s="172">
        <v>383.56793500000003</v>
      </c>
      <c r="E9" s="172">
        <v>58.521771000000001</v>
      </c>
      <c r="F9" s="172">
        <v>720.86522300000001</v>
      </c>
      <c r="G9" s="172">
        <v>242.605457</v>
      </c>
      <c r="H9" s="172">
        <v>2842.7070969999986</v>
      </c>
      <c r="I9" s="172">
        <v>535.49101199999996</v>
      </c>
      <c r="J9" s="172">
        <v>19.675234</v>
      </c>
      <c r="K9" s="172">
        <v>247.24191300000007</v>
      </c>
      <c r="L9" s="172">
        <v>820.24706400000002</v>
      </c>
      <c r="M9" s="172">
        <v>658.10061699999983</v>
      </c>
      <c r="N9" s="172">
        <v>692.04760299999998</v>
      </c>
      <c r="O9" s="172">
        <v>141.31456400000002</v>
      </c>
      <c r="P9" s="172">
        <v>44.300663999999998</v>
      </c>
      <c r="Q9" s="172">
        <v>559.05584799999997</v>
      </c>
      <c r="R9" s="172">
        <v>227.15791700000003</v>
      </c>
      <c r="S9" s="172">
        <v>486.79106100000035</v>
      </c>
      <c r="T9" s="172">
        <v>624.19662700000003</v>
      </c>
      <c r="U9" s="172">
        <v>0.74924599999999986</v>
      </c>
      <c r="V9" s="167"/>
      <c r="W9" s="79" t="s">
        <v>532</v>
      </c>
    </row>
    <row r="10" spans="1:23" s="79" customFormat="1" ht="9" customHeight="1" x14ac:dyDescent="0.2">
      <c r="A10" s="167"/>
      <c r="B10" s="79" t="s">
        <v>342</v>
      </c>
      <c r="C10" s="172">
        <v>180.27565200000006</v>
      </c>
      <c r="D10" s="172">
        <v>410.01764699999995</v>
      </c>
      <c r="E10" s="172">
        <v>87.551916000000006</v>
      </c>
      <c r="F10" s="172">
        <v>768.89505900000006</v>
      </c>
      <c r="G10" s="172">
        <v>266.30033899999995</v>
      </c>
      <c r="H10" s="172">
        <v>3169.956405999998</v>
      </c>
      <c r="I10" s="172">
        <v>354.80781200000001</v>
      </c>
      <c r="J10" s="172">
        <v>28.054305999999997</v>
      </c>
      <c r="K10" s="172">
        <v>361.21250099999997</v>
      </c>
      <c r="L10" s="172">
        <v>921.9585050000004</v>
      </c>
      <c r="M10" s="172">
        <v>689.72144000000014</v>
      </c>
      <c r="N10" s="172">
        <v>729.32116899999994</v>
      </c>
      <c r="O10" s="172">
        <v>184.68466100000001</v>
      </c>
      <c r="P10" s="172">
        <v>47.809126000000006</v>
      </c>
      <c r="Q10" s="172">
        <v>687.55566500000009</v>
      </c>
      <c r="R10" s="172">
        <v>247.97932300000002</v>
      </c>
      <c r="S10" s="172">
        <v>507.77068299999991</v>
      </c>
      <c r="T10" s="172">
        <v>640.33287800000005</v>
      </c>
      <c r="U10" s="172">
        <v>5.17401</v>
      </c>
      <c r="V10" s="167"/>
      <c r="W10" s="79" t="s">
        <v>533</v>
      </c>
    </row>
    <row r="11" spans="1:23" s="79" customFormat="1" ht="9" customHeight="1" x14ac:dyDescent="0.2">
      <c r="A11" s="167"/>
      <c r="B11" s="79" t="s">
        <v>343</v>
      </c>
      <c r="C11" s="172">
        <v>132.47190399999999</v>
      </c>
      <c r="D11" s="172">
        <v>381.19601399999999</v>
      </c>
      <c r="E11" s="172">
        <v>75.883527000000001</v>
      </c>
      <c r="F11" s="172">
        <v>724.23197300000004</v>
      </c>
      <c r="G11" s="172">
        <v>245.90545599999996</v>
      </c>
      <c r="H11" s="172">
        <v>2239.1861309999986</v>
      </c>
      <c r="I11" s="172">
        <v>397.53743800000001</v>
      </c>
      <c r="J11" s="172">
        <v>17.835511</v>
      </c>
      <c r="K11" s="172">
        <v>401.42734699999994</v>
      </c>
      <c r="L11" s="172">
        <v>900.72716900000046</v>
      </c>
      <c r="M11" s="172">
        <v>634.98142399999961</v>
      </c>
      <c r="N11" s="172">
        <v>692.26178099999993</v>
      </c>
      <c r="O11" s="172">
        <v>118.715378</v>
      </c>
      <c r="P11" s="172">
        <v>35.301430000000003</v>
      </c>
      <c r="Q11" s="172">
        <v>609.98426900000004</v>
      </c>
      <c r="R11" s="172">
        <v>252.44430100000005</v>
      </c>
      <c r="S11" s="172">
        <v>486.13910799999996</v>
      </c>
      <c r="T11" s="172">
        <v>603.84372500000006</v>
      </c>
      <c r="U11" s="172">
        <v>2.1862780000000002</v>
      </c>
      <c r="V11" s="167"/>
      <c r="W11" s="79" t="s">
        <v>534</v>
      </c>
    </row>
    <row r="12" spans="1:23" s="79" customFormat="1" ht="9" customHeight="1" x14ac:dyDescent="0.2">
      <c r="A12" s="167"/>
      <c r="B12" s="79" t="s">
        <v>344</v>
      </c>
      <c r="C12" s="172">
        <v>152.49977899999999</v>
      </c>
      <c r="D12" s="172">
        <v>379.10808900000001</v>
      </c>
      <c r="E12" s="172">
        <v>73.738295000000008</v>
      </c>
      <c r="F12" s="172">
        <v>831.19593299999997</v>
      </c>
      <c r="G12" s="172">
        <v>201.87205299999999</v>
      </c>
      <c r="H12" s="172">
        <v>3061.789907999997</v>
      </c>
      <c r="I12" s="172">
        <v>452.18556599999999</v>
      </c>
      <c r="J12" s="172">
        <v>15.171891</v>
      </c>
      <c r="K12" s="172">
        <v>378.39473199999998</v>
      </c>
      <c r="L12" s="172">
        <v>979.57601000000022</v>
      </c>
      <c r="M12" s="172">
        <v>653.27794600000084</v>
      </c>
      <c r="N12" s="172">
        <v>712.02323699999999</v>
      </c>
      <c r="O12" s="172">
        <v>292.30113800000004</v>
      </c>
      <c r="P12" s="172">
        <v>40.464504000000005</v>
      </c>
      <c r="Q12" s="172">
        <v>580.70818899999995</v>
      </c>
      <c r="R12" s="172">
        <v>267.45005099999997</v>
      </c>
      <c r="S12" s="172">
        <v>589.71776499999987</v>
      </c>
      <c r="T12" s="172">
        <v>702.85097900000005</v>
      </c>
      <c r="U12" s="172">
        <v>1.6291880000000001</v>
      </c>
      <c r="V12" s="167"/>
      <c r="W12" s="79" t="s">
        <v>535</v>
      </c>
    </row>
    <row r="13" spans="1:23" s="79" customFormat="1" ht="9" customHeight="1" x14ac:dyDescent="0.2">
      <c r="A13" s="167"/>
      <c r="B13" s="79" t="s">
        <v>345</v>
      </c>
      <c r="C13" s="172">
        <v>136.68694300000001</v>
      </c>
      <c r="D13" s="172">
        <v>335.07620499999996</v>
      </c>
      <c r="E13" s="172">
        <v>54.399870999999997</v>
      </c>
      <c r="F13" s="172">
        <v>748.46235999999999</v>
      </c>
      <c r="G13" s="172">
        <v>189.43378999999999</v>
      </c>
      <c r="H13" s="172">
        <v>2111.3191569999999</v>
      </c>
      <c r="I13" s="172">
        <v>344.03272800000002</v>
      </c>
      <c r="J13" s="172">
        <v>35.414003000000001</v>
      </c>
      <c r="K13" s="172">
        <v>429.79417999999998</v>
      </c>
      <c r="L13" s="172">
        <v>752.51011300000005</v>
      </c>
      <c r="M13" s="172">
        <v>494.17196499999955</v>
      </c>
      <c r="N13" s="172">
        <v>526.87714799999992</v>
      </c>
      <c r="O13" s="172">
        <v>173.19208600000002</v>
      </c>
      <c r="P13" s="172">
        <v>35.524468999999996</v>
      </c>
      <c r="Q13" s="172">
        <v>454.87417900000008</v>
      </c>
      <c r="R13" s="172">
        <v>212.22195100000002</v>
      </c>
      <c r="S13" s="172">
        <v>516.51546300000041</v>
      </c>
      <c r="T13" s="172">
        <v>549.68289099999993</v>
      </c>
      <c r="U13" s="172">
        <v>0.49899899999999997</v>
      </c>
      <c r="V13" s="167"/>
      <c r="W13" s="79" t="s">
        <v>536</v>
      </c>
    </row>
    <row r="14" spans="1:23" s="79" customFormat="1" ht="9" customHeight="1" x14ac:dyDescent="0.2">
      <c r="A14" s="167"/>
      <c r="B14" s="79" t="s">
        <v>346</v>
      </c>
      <c r="C14" s="172">
        <v>122.312203</v>
      </c>
      <c r="D14" s="172">
        <v>384.78959800000001</v>
      </c>
      <c r="E14" s="172">
        <v>73.831917000000004</v>
      </c>
      <c r="F14" s="172">
        <v>776.84333400000003</v>
      </c>
      <c r="G14" s="172">
        <v>225.06195700000001</v>
      </c>
      <c r="H14" s="172">
        <v>2619.5884499999975</v>
      </c>
      <c r="I14" s="172">
        <v>543.59485800000004</v>
      </c>
      <c r="J14" s="172">
        <v>21.453130000000002</v>
      </c>
      <c r="K14" s="172">
        <v>410.19970699999999</v>
      </c>
      <c r="L14" s="172">
        <v>999.59148799999969</v>
      </c>
      <c r="M14" s="172">
        <v>663.18182599999966</v>
      </c>
      <c r="N14" s="172">
        <v>680.521073</v>
      </c>
      <c r="O14" s="172">
        <v>247.56950499999999</v>
      </c>
      <c r="P14" s="172">
        <v>33.527558999999997</v>
      </c>
      <c r="Q14" s="172">
        <v>662.56991200000004</v>
      </c>
      <c r="R14" s="172">
        <v>257.68661800000001</v>
      </c>
      <c r="S14" s="172">
        <v>596.44495800000027</v>
      </c>
      <c r="T14" s="172">
        <v>670.59127899999987</v>
      </c>
      <c r="U14" s="172">
        <v>0.69253799999999988</v>
      </c>
      <c r="V14" s="167"/>
      <c r="W14" s="79" t="s">
        <v>537</v>
      </c>
    </row>
    <row r="15" spans="1:23" s="79" customFormat="1" ht="9" customHeight="1" x14ac:dyDescent="0.2">
      <c r="A15" s="167"/>
      <c r="B15" s="79" t="s">
        <v>347</v>
      </c>
      <c r="C15" s="172">
        <v>113.40614300000001</v>
      </c>
      <c r="D15" s="172">
        <v>400.18134200000003</v>
      </c>
      <c r="E15" s="172">
        <v>75.754018000000002</v>
      </c>
      <c r="F15" s="172">
        <v>807.72053500000004</v>
      </c>
      <c r="G15" s="172">
        <v>231.29589599999997</v>
      </c>
      <c r="H15" s="172">
        <v>2579.0685179999973</v>
      </c>
      <c r="I15" s="172">
        <v>69.111304000000004</v>
      </c>
      <c r="J15" s="172">
        <v>32.427498999999997</v>
      </c>
      <c r="K15" s="172">
        <v>512.717849</v>
      </c>
      <c r="L15" s="172">
        <v>1082.8527759999999</v>
      </c>
      <c r="M15" s="172">
        <v>663.29062700000009</v>
      </c>
      <c r="N15" s="172">
        <v>645.39379199999996</v>
      </c>
      <c r="O15" s="172">
        <v>170.64292</v>
      </c>
      <c r="P15" s="172">
        <v>35.339945999999998</v>
      </c>
      <c r="Q15" s="172">
        <v>698.56283599999995</v>
      </c>
      <c r="R15" s="172">
        <v>306.68641199999996</v>
      </c>
      <c r="S15" s="172">
        <v>621.19655799999998</v>
      </c>
      <c r="T15" s="172">
        <v>671.59854699999994</v>
      </c>
      <c r="U15" s="172">
        <v>6.4243429999999995</v>
      </c>
      <c r="V15" s="167"/>
      <c r="W15" s="79" t="s">
        <v>538</v>
      </c>
    </row>
    <row r="16" spans="1:23" s="79" customFormat="1" ht="9" customHeight="1" x14ac:dyDescent="0.2">
      <c r="A16" s="167"/>
      <c r="B16" s="79" t="s">
        <v>348</v>
      </c>
      <c r="C16" s="172">
        <v>158.81630800000005</v>
      </c>
      <c r="D16" s="172">
        <v>348.69311599999997</v>
      </c>
      <c r="E16" s="172">
        <v>76.05120500000001</v>
      </c>
      <c r="F16" s="172">
        <v>685.00731199999996</v>
      </c>
      <c r="G16" s="172">
        <v>185.21504600000003</v>
      </c>
      <c r="H16" s="172">
        <v>2252.1146110000004</v>
      </c>
      <c r="I16" s="172">
        <v>65.328933000000006</v>
      </c>
      <c r="J16" s="172">
        <v>39.709251000000002</v>
      </c>
      <c r="K16" s="172">
        <v>465.01442100000008</v>
      </c>
      <c r="L16" s="172">
        <v>1005.7701870000002</v>
      </c>
      <c r="M16" s="172">
        <v>611.25067200000024</v>
      </c>
      <c r="N16" s="172">
        <v>626.00209100000006</v>
      </c>
      <c r="O16" s="172">
        <v>195.75332799999998</v>
      </c>
      <c r="P16" s="172">
        <v>26.163893000000002</v>
      </c>
      <c r="Q16" s="172">
        <v>609.4025969999999</v>
      </c>
      <c r="R16" s="172">
        <v>275.05956300000003</v>
      </c>
      <c r="S16" s="172">
        <v>562.67069300000026</v>
      </c>
      <c r="T16" s="172">
        <v>585.48752400000012</v>
      </c>
      <c r="U16" s="172">
        <v>0.51834499999999994</v>
      </c>
      <c r="V16" s="167"/>
      <c r="W16" s="79" t="s">
        <v>539</v>
      </c>
    </row>
    <row r="17" spans="1:23" s="79" customFormat="1" ht="9" customHeight="1" x14ac:dyDescent="0.2">
      <c r="A17" s="167"/>
      <c r="B17" s="79" t="s">
        <v>349</v>
      </c>
      <c r="C17" s="172">
        <v>156.205826</v>
      </c>
      <c r="D17" s="172">
        <v>333.76569999999998</v>
      </c>
      <c r="E17" s="172">
        <v>78.701915</v>
      </c>
      <c r="F17" s="172">
        <v>709.792642</v>
      </c>
      <c r="G17" s="172">
        <v>223.92565499999995</v>
      </c>
      <c r="H17" s="172">
        <v>2058.2627370000005</v>
      </c>
      <c r="I17" s="172">
        <v>63.697955</v>
      </c>
      <c r="J17" s="172">
        <v>21.832647000000001</v>
      </c>
      <c r="K17" s="172">
        <v>439.56880899999999</v>
      </c>
      <c r="L17" s="172">
        <v>1024.7413950000005</v>
      </c>
      <c r="M17" s="172">
        <v>635.55154400000015</v>
      </c>
      <c r="N17" s="172">
        <v>501.30966100000001</v>
      </c>
      <c r="O17" s="172">
        <v>197.026544</v>
      </c>
      <c r="P17" s="172">
        <v>25.683538999999996</v>
      </c>
      <c r="Q17" s="172">
        <v>545.01135999999997</v>
      </c>
      <c r="R17" s="172">
        <v>253.09274600000003</v>
      </c>
      <c r="S17" s="172">
        <v>607.55085699999995</v>
      </c>
      <c r="T17" s="172">
        <v>620.75879999999984</v>
      </c>
      <c r="U17" s="172">
        <v>0.72045200000000009</v>
      </c>
      <c r="V17" s="167"/>
      <c r="W17" s="79" t="s">
        <v>540</v>
      </c>
    </row>
    <row r="18" spans="1:23" s="79" customFormat="1" ht="9" customHeight="1" x14ac:dyDescent="0.2">
      <c r="A18" s="167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67"/>
    </row>
    <row r="19" spans="1:23" s="79" customFormat="1" ht="9" customHeight="1" x14ac:dyDescent="0.2">
      <c r="A19" s="166">
        <v>2026</v>
      </c>
      <c r="B19" s="79" t="s">
        <v>338</v>
      </c>
      <c r="C19" s="172">
        <v>83.451138</v>
      </c>
      <c r="D19" s="172">
        <v>316.83276599999999</v>
      </c>
      <c r="E19" s="172">
        <v>75.269104999999996</v>
      </c>
      <c r="F19" s="172">
        <v>672.0458510000002</v>
      </c>
      <c r="G19" s="172">
        <v>185.693668</v>
      </c>
      <c r="H19" s="172">
        <v>2267.8508409999968</v>
      </c>
      <c r="I19" s="172">
        <v>442.03614899999991</v>
      </c>
      <c r="J19" s="172">
        <v>24.877470000000002</v>
      </c>
      <c r="K19" s="172">
        <v>271.91691699999996</v>
      </c>
      <c r="L19" s="172">
        <v>843.63988200000006</v>
      </c>
      <c r="M19" s="172">
        <v>629.0881959999997</v>
      </c>
      <c r="N19" s="172">
        <v>606.69093900000007</v>
      </c>
      <c r="O19" s="172">
        <v>146.37764799999999</v>
      </c>
      <c r="P19" s="172">
        <v>22.816247000000001</v>
      </c>
      <c r="Q19" s="172">
        <v>608.31046199999992</v>
      </c>
      <c r="R19" s="172">
        <v>228.98505200000005</v>
      </c>
      <c r="S19" s="172">
        <v>534.48306999999988</v>
      </c>
      <c r="T19" s="172">
        <v>604.97641799999997</v>
      </c>
      <c r="U19" s="172">
        <v>0.22053699999999998</v>
      </c>
      <c r="V19" s="166">
        <v>2026</v>
      </c>
      <c r="W19" s="79" t="s">
        <v>529</v>
      </c>
    </row>
    <row r="20" spans="1:23" s="79" customFormat="1" ht="9" customHeight="1" x14ac:dyDescent="0.2">
      <c r="A20" s="167"/>
      <c r="B20" s="79" t="s">
        <v>339</v>
      </c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67"/>
      <c r="W20" s="79" t="s">
        <v>530</v>
      </c>
    </row>
    <row r="21" spans="1:23" s="79" customFormat="1" ht="9" customHeight="1" x14ac:dyDescent="0.2">
      <c r="A21" s="167"/>
      <c r="B21" s="79" t="s">
        <v>340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2"/>
      <c r="U21" s="172"/>
      <c r="V21" s="167"/>
      <c r="W21" s="79" t="s">
        <v>531</v>
      </c>
    </row>
    <row r="22" spans="1:23" s="79" customFormat="1" ht="9" customHeight="1" x14ac:dyDescent="0.2">
      <c r="A22" s="167"/>
      <c r="B22" s="79" t="s">
        <v>341</v>
      </c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2"/>
      <c r="O22" s="172"/>
      <c r="P22" s="172"/>
      <c r="Q22" s="172"/>
      <c r="R22" s="172"/>
      <c r="S22" s="172"/>
      <c r="T22" s="172"/>
      <c r="U22" s="172"/>
      <c r="V22" s="167"/>
      <c r="W22" s="79" t="s">
        <v>532</v>
      </c>
    </row>
    <row r="23" spans="1:23" s="79" customFormat="1" ht="9" customHeight="1" x14ac:dyDescent="0.2">
      <c r="A23" s="167"/>
      <c r="B23" s="79" t="s">
        <v>342</v>
      </c>
      <c r="C23" s="172"/>
      <c r="D23" s="172"/>
      <c r="E23" s="172"/>
      <c r="F23" s="172"/>
      <c r="G23" s="172"/>
      <c r="H23" s="172"/>
      <c r="I23" s="172"/>
      <c r="J23" s="172"/>
      <c r="K23" s="172"/>
      <c r="L23" s="172"/>
      <c r="M23" s="172"/>
      <c r="N23" s="172"/>
      <c r="O23" s="172"/>
      <c r="P23" s="172"/>
      <c r="Q23" s="172"/>
      <c r="R23" s="172"/>
      <c r="S23" s="172"/>
      <c r="T23" s="172"/>
      <c r="U23" s="172"/>
      <c r="V23" s="167"/>
      <c r="W23" s="79" t="s">
        <v>533</v>
      </c>
    </row>
    <row r="24" spans="1:23" s="79" customFormat="1" ht="9" customHeight="1" x14ac:dyDescent="0.2">
      <c r="A24" s="167"/>
      <c r="B24" s="79" t="s">
        <v>343</v>
      </c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2"/>
      <c r="O24" s="172"/>
      <c r="P24" s="172"/>
      <c r="Q24" s="172"/>
      <c r="R24" s="172"/>
      <c r="S24" s="172"/>
      <c r="T24" s="172"/>
      <c r="U24" s="172"/>
      <c r="V24" s="167"/>
      <c r="W24" s="79" t="s">
        <v>534</v>
      </c>
    </row>
    <row r="25" spans="1:23" s="79" customFormat="1" ht="9" customHeight="1" x14ac:dyDescent="0.2">
      <c r="A25" s="167"/>
      <c r="B25" s="79" t="s">
        <v>344</v>
      </c>
      <c r="C25" s="172"/>
      <c r="D25" s="172"/>
      <c r="E25" s="172"/>
      <c r="F25" s="172"/>
      <c r="G25" s="172"/>
      <c r="H25" s="172"/>
      <c r="I25" s="172"/>
      <c r="J25" s="172"/>
      <c r="K25" s="172"/>
      <c r="L25" s="172"/>
      <c r="M25" s="172"/>
      <c r="N25" s="172"/>
      <c r="O25" s="172"/>
      <c r="P25" s="172"/>
      <c r="Q25" s="172"/>
      <c r="R25" s="172"/>
      <c r="S25" s="172"/>
      <c r="T25" s="172"/>
      <c r="U25" s="172"/>
      <c r="V25" s="167"/>
      <c r="W25" s="79" t="s">
        <v>535</v>
      </c>
    </row>
    <row r="26" spans="1:23" s="79" customFormat="1" ht="9" customHeight="1" x14ac:dyDescent="0.2">
      <c r="A26" s="167"/>
      <c r="B26" s="79" t="s">
        <v>345</v>
      </c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67"/>
      <c r="W26" s="79" t="s">
        <v>536</v>
      </c>
    </row>
    <row r="27" spans="1:23" s="79" customFormat="1" ht="9" customHeight="1" x14ac:dyDescent="0.2">
      <c r="A27" s="167"/>
      <c r="B27" s="79" t="s">
        <v>346</v>
      </c>
      <c r="C27" s="172"/>
      <c r="D27" s="172"/>
      <c r="E27" s="172"/>
      <c r="F27" s="172"/>
      <c r="G27" s="172"/>
      <c r="H27" s="172"/>
      <c r="I27" s="172"/>
      <c r="J27" s="172"/>
      <c r="K27" s="172"/>
      <c r="L27" s="172"/>
      <c r="M27" s="172"/>
      <c r="N27" s="172"/>
      <c r="O27" s="172"/>
      <c r="P27" s="172"/>
      <c r="Q27" s="172"/>
      <c r="R27" s="172"/>
      <c r="S27" s="172"/>
      <c r="T27" s="172"/>
      <c r="U27" s="172"/>
      <c r="V27" s="167"/>
      <c r="W27" s="79" t="s">
        <v>537</v>
      </c>
    </row>
    <row r="28" spans="1:23" s="79" customFormat="1" ht="9" customHeight="1" x14ac:dyDescent="0.2">
      <c r="A28" s="167"/>
      <c r="B28" s="79" t="s">
        <v>347</v>
      </c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67"/>
      <c r="W28" s="79" t="s">
        <v>538</v>
      </c>
    </row>
    <row r="29" spans="1:23" s="79" customFormat="1" ht="9" customHeight="1" x14ac:dyDescent="0.2">
      <c r="A29" s="167"/>
      <c r="B29" s="79" t="s">
        <v>348</v>
      </c>
      <c r="C29" s="172"/>
      <c r="D29" s="172"/>
      <c r="E29" s="172"/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2"/>
      <c r="S29" s="172"/>
      <c r="T29" s="172"/>
      <c r="U29" s="172"/>
      <c r="V29" s="167"/>
      <c r="W29" s="79" t="s">
        <v>539</v>
      </c>
    </row>
    <row r="30" spans="1:23" s="79" customFormat="1" ht="9" customHeight="1" x14ac:dyDescent="0.2">
      <c r="A30" s="167"/>
      <c r="B30" s="79" t="s">
        <v>349</v>
      </c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67"/>
      <c r="W30" s="79" t="s">
        <v>540</v>
      </c>
    </row>
    <row r="31" spans="1:23" s="79" customFormat="1" ht="9" customHeight="1" thickBot="1" x14ac:dyDescent="0.25">
      <c r="A31" s="173"/>
      <c r="B31" s="174"/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3"/>
      <c r="W31" s="174"/>
    </row>
    <row r="32" spans="1:23" s="79" customFormat="1" ht="9" customHeight="1" thickTop="1" x14ac:dyDescent="0.2">
      <c r="A32" s="167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67"/>
    </row>
    <row r="33" spans="1:16" s="79" customFormat="1" ht="9" customHeight="1" thickBot="1" x14ac:dyDescent="0.25"/>
    <row r="34" spans="1:16" s="79" customFormat="1" thickBot="1" x14ac:dyDescent="0.25">
      <c r="B34" s="176" t="s">
        <v>200</v>
      </c>
      <c r="C34" s="238" t="s">
        <v>4</v>
      </c>
      <c r="D34" s="239"/>
      <c r="E34" s="239"/>
      <c r="F34" s="239"/>
      <c r="G34" s="240"/>
      <c r="H34" s="177"/>
      <c r="I34" s="178"/>
      <c r="J34" s="179"/>
      <c r="K34" s="176" t="s">
        <v>564</v>
      </c>
      <c r="L34" s="238" t="s">
        <v>408</v>
      </c>
      <c r="M34" s="239"/>
      <c r="N34" s="239"/>
      <c r="O34" s="239"/>
      <c r="P34" s="240"/>
    </row>
    <row r="35" spans="1:16" s="79" customFormat="1" ht="9.75" customHeight="1" x14ac:dyDescent="0.2">
      <c r="B35" s="166">
        <v>1</v>
      </c>
      <c r="C35" s="180" t="s">
        <v>201</v>
      </c>
      <c r="I35" s="166"/>
      <c r="J35" s="181"/>
      <c r="K35" s="166">
        <v>1</v>
      </c>
      <c r="L35" s="180" t="s">
        <v>565</v>
      </c>
    </row>
    <row r="36" spans="1:16" s="79" customFormat="1" ht="9.75" customHeight="1" x14ac:dyDescent="0.2">
      <c r="A36" s="182"/>
      <c r="B36" s="167">
        <v>11</v>
      </c>
      <c r="C36" s="79" t="s">
        <v>203</v>
      </c>
      <c r="I36" s="167"/>
      <c r="J36" s="183"/>
      <c r="K36" s="167">
        <v>11</v>
      </c>
      <c r="L36" s="79" t="s">
        <v>566</v>
      </c>
    </row>
    <row r="37" spans="1:16" s="79" customFormat="1" ht="9.75" customHeight="1" x14ac:dyDescent="0.2">
      <c r="B37" s="167">
        <v>111</v>
      </c>
      <c r="C37" s="79" t="s">
        <v>204</v>
      </c>
      <c r="I37" s="167"/>
      <c r="J37" s="183"/>
      <c r="K37" s="167">
        <v>111</v>
      </c>
      <c r="L37" s="79" t="s">
        <v>567</v>
      </c>
    </row>
    <row r="38" spans="1:16" s="79" customFormat="1" ht="9.75" customHeight="1" x14ac:dyDescent="0.2">
      <c r="A38" s="182"/>
      <c r="B38" s="167">
        <v>112</v>
      </c>
      <c r="C38" s="79" t="s">
        <v>308</v>
      </c>
      <c r="I38" s="166"/>
      <c r="J38" s="181"/>
      <c r="K38" s="167">
        <v>112</v>
      </c>
      <c r="L38" s="79" t="s">
        <v>568</v>
      </c>
    </row>
    <row r="39" spans="1:16" s="79" customFormat="1" ht="9.75" customHeight="1" x14ac:dyDescent="0.2">
      <c r="B39" s="167">
        <v>12</v>
      </c>
      <c r="C39" s="183" t="s">
        <v>208</v>
      </c>
      <c r="I39" s="167"/>
      <c r="J39" s="183"/>
      <c r="K39" s="167">
        <v>12</v>
      </c>
      <c r="L39" s="183" t="s">
        <v>569</v>
      </c>
    </row>
    <row r="40" spans="1:16" s="79" customFormat="1" ht="9.75" customHeight="1" x14ac:dyDescent="0.2">
      <c r="B40" s="167">
        <v>121</v>
      </c>
      <c r="C40" s="79" t="s">
        <v>204</v>
      </c>
      <c r="I40" s="167"/>
      <c r="J40" s="183"/>
      <c r="K40" s="167">
        <v>121</v>
      </c>
      <c r="L40" s="79" t="s">
        <v>567</v>
      </c>
    </row>
    <row r="41" spans="1:16" s="79" customFormat="1" ht="9.75" customHeight="1" x14ac:dyDescent="0.2">
      <c r="B41" s="167">
        <v>122</v>
      </c>
      <c r="C41" s="79" t="s">
        <v>308</v>
      </c>
      <c r="I41" s="167"/>
      <c r="K41" s="167">
        <v>122</v>
      </c>
      <c r="L41" s="79" t="s">
        <v>568</v>
      </c>
    </row>
    <row r="42" spans="1:16" s="79" customFormat="1" ht="9.75" customHeight="1" x14ac:dyDescent="0.2">
      <c r="B42" s="166">
        <v>2</v>
      </c>
      <c r="C42" s="181" t="s">
        <v>309</v>
      </c>
      <c r="I42" s="167"/>
      <c r="K42" s="166">
        <v>2</v>
      </c>
      <c r="L42" s="181" t="s">
        <v>570</v>
      </c>
    </row>
    <row r="43" spans="1:16" s="79" customFormat="1" ht="9.75" customHeight="1" x14ac:dyDescent="0.2">
      <c r="B43" s="167">
        <v>21</v>
      </c>
      <c r="C43" s="79" t="s">
        <v>203</v>
      </c>
      <c r="I43" s="167"/>
      <c r="J43" s="183"/>
      <c r="K43" s="167">
        <v>21</v>
      </c>
      <c r="L43" s="79" t="s">
        <v>566</v>
      </c>
    </row>
    <row r="44" spans="1:16" s="79" customFormat="1" ht="9.75" customHeight="1" x14ac:dyDescent="0.2">
      <c r="B44" s="167">
        <v>22</v>
      </c>
      <c r="C44" s="183" t="s">
        <v>208</v>
      </c>
      <c r="I44" s="166"/>
      <c r="J44" s="181"/>
      <c r="K44" s="167">
        <v>22</v>
      </c>
      <c r="L44" s="183" t="s">
        <v>569</v>
      </c>
    </row>
    <row r="45" spans="1:16" s="79" customFormat="1" ht="9.75" customHeight="1" x14ac:dyDescent="0.2">
      <c r="B45" s="166">
        <v>3</v>
      </c>
      <c r="C45" s="181" t="s">
        <v>215</v>
      </c>
      <c r="I45" s="167"/>
      <c r="J45" s="183"/>
      <c r="K45" s="166">
        <v>3</v>
      </c>
      <c r="L45" s="181" t="s">
        <v>571</v>
      </c>
    </row>
    <row r="46" spans="1:16" s="79" customFormat="1" ht="9.75" customHeight="1" x14ac:dyDescent="0.2">
      <c r="B46" s="167">
        <v>31</v>
      </c>
      <c r="C46" s="79" t="s">
        <v>203</v>
      </c>
      <c r="I46" s="167"/>
      <c r="J46" s="183"/>
      <c r="K46" s="167">
        <v>31</v>
      </c>
      <c r="L46" s="79" t="s">
        <v>566</v>
      </c>
    </row>
    <row r="47" spans="1:16" s="79" customFormat="1" ht="9.75" customHeight="1" x14ac:dyDescent="0.2">
      <c r="B47" s="167">
        <v>32</v>
      </c>
      <c r="C47" s="183" t="s">
        <v>208</v>
      </c>
      <c r="I47" s="167"/>
      <c r="J47" s="183"/>
      <c r="K47" s="167">
        <v>32</v>
      </c>
      <c r="L47" s="183" t="s">
        <v>569</v>
      </c>
    </row>
    <row r="48" spans="1:16" s="79" customFormat="1" ht="9.75" customHeight="1" x14ac:dyDescent="0.2">
      <c r="B48" s="167">
        <v>321</v>
      </c>
      <c r="C48" s="79" t="s">
        <v>220</v>
      </c>
      <c r="I48" s="166"/>
      <c r="J48" s="181"/>
      <c r="K48" s="167">
        <v>321</v>
      </c>
      <c r="L48" s="79" t="s">
        <v>572</v>
      </c>
    </row>
    <row r="49" spans="2:12" s="79" customFormat="1" ht="9.75" customHeight="1" x14ac:dyDescent="0.2">
      <c r="B49" s="167">
        <v>322</v>
      </c>
      <c r="C49" s="79" t="s">
        <v>222</v>
      </c>
      <c r="K49" s="167">
        <v>322</v>
      </c>
      <c r="L49" s="79" t="s">
        <v>573</v>
      </c>
    </row>
    <row r="50" spans="2:12" s="79" customFormat="1" ht="9.75" customHeight="1" x14ac:dyDescent="0.2">
      <c r="B50" s="166">
        <v>4</v>
      </c>
      <c r="C50" s="181" t="s">
        <v>310</v>
      </c>
      <c r="K50" s="166">
        <v>4</v>
      </c>
      <c r="L50" s="181" t="s">
        <v>586</v>
      </c>
    </row>
    <row r="51" spans="2:12" s="79" customFormat="1" ht="9.75" customHeight="1" x14ac:dyDescent="0.2">
      <c r="B51" s="167">
        <v>41</v>
      </c>
      <c r="C51" s="183" t="s">
        <v>322</v>
      </c>
      <c r="K51" s="167">
        <v>41</v>
      </c>
      <c r="L51" s="183" t="s">
        <v>574</v>
      </c>
    </row>
    <row r="52" spans="2:12" s="79" customFormat="1" ht="9.75" customHeight="1" x14ac:dyDescent="0.2">
      <c r="B52" s="167">
        <v>42</v>
      </c>
      <c r="C52" s="183" t="s">
        <v>205</v>
      </c>
      <c r="K52" s="167">
        <v>42</v>
      </c>
      <c r="L52" s="183" t="s">
        <v>575</v>
      </c>
    </row>
    <row r="53" spans="2:12" s="79" customFormat="1" ht="9.75" customHeight="1" x14ac:dyDescent="0.2">
      <c r="B53" s="166">
        <v>5</v>
      </c>
      <c r="C53" s="181" t="s">
        <v>206</v>
      </c>
      <c r="K53" s="166">
        <v>5</v>
      </c>
      <c r="L53" s="181" t="s">
        <v>576</v>
      </c>
    </row>
    <row r="54" spans="2:12" s="79" customFormat="1" ht="9.75" customHeight="1" x14ac:dyDescent="0.2">
      <c r="B54" s="167">
        <v>51</v>
      </c>
      <c r="C54" s="183" t="s">
        <v>209</v>
      </c>
      <c r="K54" s="167">
        <v>51</v>
      </c>
      <c r="L54" s="183" t="s">
        <v>577</v>
      </c>
    </row>
    <row r="55" spans="2:12" s="79" customFormat="1" ht="9.75" customHeight="1" x14ac:dyDescent="0.2">
      <c r="B55" s="167">
        <v>52</v>
      </c>
      <c r="C55" s="183" t="s">
        <v>211</v>
      </c>
      <c r="K55" s="167">
        <v>52</v>
      </c>
      <c r="L55" s="183" t="s">
        <v>573</v>
      </c>
    </row>
    <row r="56" spans="2:12" s="79" customFormat="1" ht="9.75" customHeight="1" x14ac:dyDescent="0.2">
      <c r="B56" s="167">
        <v>521</v>
      </c>
      <c r="C56" s="79" t="s">
        <v>212</v>
      </c>
      <c r="K56" s="167">
        <v>521</v>
      </c>
      <c r="L56" s="79" t="s">
        <v>578</v>
      </c>
    </row>
    <row r="57" spans="2:12" s="79" customFormat="1" ht="9.75" customHeight="1" x14ac:dyDescent="0.2">
      <c r="B57" s="167">
        <v>522</v>
      </c>
      <c r="C57" s="79" t="s">
        <v>213</v>
      </c>
      <c r="K57" s="167">
        <v>522</v>
      </c>
      <c r="L57" s="79" t="s">
        <v>579</v>
      </c>
    </row>
    <row r="58" spans="2:12" s="79" customFormat="1" ht="9.75" customHeight="1" x14ac:dyDescent="0.2">
      <c r="B58" s="167">
        <v>53</v>
      </c>
      <c r="C58" s="183" t="s">
        <v>205</v>
      </c>
      <c r="K58" s="167">
        <v>53</v>
      </c>
      <c r="L58" s="183" t="s">
        <v>575</v>
      </c>
    </row>
    <row r="59" spans="2:12" s="79" customFormat="1" ht="9.75" customHeight="1" x14ac:dyDescent="0.2">
      <c r="B59" s="166">
        <v>6</v>
      </c>
      <c r="C59" s="181" t="s">
        <v>214</v>
      </c>
      <c r="K59" s="166">
        <v>6</v>
      </c>
      <c r="L59" s="181" t="s">
        <v>580</v>
      </c>
    </row>
    <row r="60" spans="2:12" s="79" customFormat="1" ht="9.75" customHeight="1" x14ac:dyDescent="0.2">
      <c r="B60" s="167">
        <v>61</v>
      </c>
      <c r="C60" s="183" t="s">
        <v>216</v>
      </c>
      <c r="K60" s="167">
        <v>61</v>
      </c>
      <c r="L60" s="183" t="s">
        <v>581</v>
      </c>
    </row>
    <row r="61" spans="2:12" s="79" customFormat="1" ht="9.75" customHeight="1" x14ac:dyDescent="0.2">
      <c r="B61" s="167">
        <v>62</v>
      </c>
      <c r="C61" s="183" t="s">
        <v>217</v>
      </c>
      <c r="K61" s="167">
        <v>62</v>
      </c>
      <c r="L61" s="183" t="s">
        <v>582</v>
      </c>
    </row>
    <row r="62" spans="2:12" s="79" customFormat="1" ht="9.75" customHeight="1" x14ac:dyDescent="0.2">
      <c r="B62" s="167">
        <v>63</v>
      </c>
      <c r="C62" s="183" t="s">
        <v>219</v>
      </c>
      <c r="K62" s="167">
        <v>63</v>
      </c>
      <c r="L62" s="183" t="s">
        <v>583</v>
      </c>
    </row>
    <row r="63" spans="2:12" s="79" customFormat="1" ht="9.75" customHeight="1" x14ac:dyDescent="0.2">
      <c r="B63" s="166">
        <v>7</v>
      </c>
      <c r="C63" s="181" t="s">
        <v>221</v>
      </c>
      <c r="K63" s="166">
        <v>7</v>
      </c>
      <c r="L63" s="181" t="s">
        <v>584</v>
      </c>
    </row>
    <row r="64" spans="2:12" s="79" customFormat="1" ht="9.75" customHeight="1" x14ac:dyDescent="0.2"/>
    <row r="65" spans="1:21" s="79" customFormat="1" ht="9.75" customHeight="1" x14ac:dyDescent="0.2">
      <c r="C65" s="79" t="s">
        <v>324</v>
      </c>
      <c r="L65" s="79" t="s">
        <v>585</v>
      </c>
    </row>
    <row r="66" spans="1:21" s="79" customFormat="1" thickBot="1" x14ac:dyDescent="0.25"/>
    <row r="67" spans="1:21" s="79" customFormat="1" thickBot="1" x14ac:dyDescent="0.25">
      <c r="C67" s="184"/>
      <c r="D67" s="185"/>
      <c r="E67" s="185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5"/>
      <c r="U67" s="186"/>
    </row>
    <row r="68" spans="1:21" s="79" customFormat="1" ht="46.5" customHeight="1" x14ac:dyDescent="0.2">
      <c r="A68" s="237" t="s">
        <v>323</v>
      </c>
      <c r="B68" s="237"/>
      <c r="C68" s="237"/>
      <c r="D68" s="237"/>
      <c r="E68" s="237"/>
      <c r="F68" s="237"/>
      <c r="G68" s="237"/>
      <c r="H68" s="237"/>
      <c r="I68" s="237"/>
      <c r="J68" s="237"/>
      <c r="K68" s="237"/>
      <c r="L68" s="237"/>
      <c r="M68" s="237"/>
      <c r="N68" s="237"/>
      <c r="O68" s="237"/>
      <c r="P68" s="237"/>
      <c r="Q68" s="237"/>
      <c r="R68" s="237"/>
      <c r="S68" s="237"/>
      <c r="T68" s="237"/>
      <c r="U68" s="237"/>
    </row>
    <row r="69" spans="1:21" s="79" customFormat="1" ht="12" x14ac:dyDescent="0.2"/>
    <row r="70" spans="1:21" s="79" customFormat="1" ht="29.25" customHeight="1" x14ac:dyDescent="0.2">
      <c r="A70" s="204" t="s">
        <v>507</v>
      </c>
      <c r="B70" s="204"/>
      <c r="C70" s="204"/>
      <c r="D70" s="204"/>
      <c r="E70" s="204"/>
      <c r="F70" s="204"/>
      <c r="G70" s="204"/>
      <c r="H70" s="204"/>
      <c r="I70" s="204"/>
      <c r="J70" s="204"/>
      <c r="K70" s="204"/>
      <c r="L70" s="204"/>
      <c r="M70" s="204"/>
      <c r="N70" s="204"/>
      <c r="O70" s="204"/>
      <c r="P70" s="204"/>
      <c r="Q70" s="204"/>
      <c r="R70" s="204"/>
      <c r="S70" s="204"/>
      <c r="T70" s="204"/>
      <c r="U70" s="204"/>
    </row>
    <row r="72" spans="1:21" x14ac:dyDescent="0.2">
      <c r="L72" s="119"/>
    </row>
    <row r="73" spans="1:21" x14ac:dyDescent="0.2">
      <c r="L73" s="119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40625" defaultRowHeight="12.75" x14ac:dyDescent="0.2"/>
  <cols>
    <col min="1" max="1" width="5" style="7" customWidth="1"/>
    <col min="2" max="2" width="7.7109375" style="7" customWidth="1"/>
    <col min="3" max="21" width="9" style="7" customWidth="1"/>
    <col min="22" max="22" width="5" style="7" customWidth="1"/>
    <col min="23" max="16384" width="9.140625" style="7"/>
  </cols>
  <sheetData>
    <row r="1" spans="1:23" ht="2.25" hidden="1" customHeight="1" x14ac:dyDescent="0.2"/>
    <row r="2" spans="1:23" ht="21" customHeight="1" x14ac:dyDescent="0.2">
      <c r="A2" s="215" t="s">
        <v>351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  <c r="U2" s="215"/>
      <c r="V2" s="215"/>
      <c r="W2" s="215"/>
    </row>
    <row r="3" spans="1:23" ht="18" customHeight="1" thickBot="1" x14ac:dyDescent="0.25">
      <c r="A3" s="241" t="s">
        <v>587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</row>
    <row r="4" spans="1:23" s="79" customFormat="1" ht="11.25" customHeight="1" thickBot="1" x14ac:dyDescent="0.25">
      <c r="A4" s="242" t="s">
        <v>162</v>
      </c>
      <c r="B4" s="242" t="s">
        <v>163</v>
      </c>
      <c r="C4" s="216" t="s">
        <v>706</v>
      </c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8"/>
      <c r="V4" s="242" t="s">
        <v>526</v>
      </c>
      <c r="W4" s="242" t="s">
        <v>513</v>
      </c>
    </row>
    <row r="5" spans="1:23" s="79" customFormat="1" ht="21" customHeight="1" thickBot="1" x14ac:dyDescent="0.25">
      <c r="A5" s="243"/>
      <c r="B5" s="243"/>
      <c r="C5" s="171">
        <v>111</v>
      </c>
      <c r="D5" s="171">
        <v>112</v>
      </c>
      <c r="E5" s="171">
        <v>121</v>
      </c>
      <c r="F5" s="171">
        <v>122</v>
      </c>
      <c r="G5" s="171">
        <v>21</v>
      </c>
      <c r="H5" s="171">
        <v>22</v>
      </c>
      <c r="I5" s="171">
        <v>31</v>
      </c>
      <c r="J5" s="171">
        <v>321</v>
      </c>
      <c r="K5" s="171">
        <v>322</v>
      </c>
      <c r="L5" s="171">
        <v>41</v>
      </c>
      <c r="M5" s="171">
        <v>42</v>
      </c>
      <c r="N5" s="171">
        <v>51</v>
      </c>
      <c r="O5" s="171">
        <v>521</v>
      </c>
      <c r="P5" s="171">
        <v>522</v>
      </c>
      <c r="Q5" s="171">
        <v>53</v>
      </c>
      <c r="R5" s="171">
        <v>61</v>
      </c>
      <c r="S5" s="171">
        <v>62</v>
      </c>
      <c r="T5" s="171">
        <v>63</v>
      </c>
      <c r="U5" s="171">
        <v>7</v>
      </c>
      <c r="V5" s="243"/>
      <c r="W5" s="243"/>
    </row>
    <row r="6" spans="1:23" s="79" customFormat="1" ht="9" customHeight="1" x14ac:dyDescent="0.2">
      <c r="A6" s="166">
        <v>2025</v>
      </c>
      <c r="B6" s="79" t="s">
        <v>338</v>
      </c>
      <c r="C6" s="172">
        <v>54.404086000000007</v>
      </c>
      <c r="D6" s="172">
        <v>179.17391300000003</v>
      </c>
      <c r="E6" s="172">
        <v>52.576191999999999</v>
      </c>
      <c r="F6" s="172">
        <v>517.55401700000061</v>
      </c>
      <c r="G6" s="172">
        <v>172.54082299999999</v>
      </c>
      <c r="H6" s="172">
        <v>2498.058508999999</v>
      </c>
      <c r="I6" s="172">
        <v>34.037286999999999</v>
      </c>
      <c r="J6" s="172">
        <v>96.711137000000008</v>
      </c>
      <c r="K6" s="172">
        <v>284.29394000000002</v>
      </c>
      <c r="L6" s="172">
        <v>559.04912999999988</v>
      </c>
      <c r="M6" s="172">
        <v>400.75613000000033</v>
      </c>
      <c r="N6" s="172">
        <v>267.67019900000003</v>
      </c>
      <c r="O6" s="172">
        <v>100.503502</v>
      </c>
      <c r="P6" s="172">
        <v>37.542276000000001</v>
      </c>
      <c r="Q6" s="172">
        <v>646.34767699999963</v>
      </c>
      <c r="R6" s="172">
        <v>154.45445400000006</v>
      </c>
      <c r="S6" s="172">
        <v>576.50370000000009</v>
      </c>
      <c r="T6" s="172">
        <v>416.85063099999985</v>
      </c>
      <c r="U6" s="172">
        <v>2.0935040000000007</v>
      </c>
      <c r="V6" s="166">
        <v>2025</v>
      </c>
      <c r="W6" s="79" t="s">
        <v>529</v>
      </c>
    </row>
    <row r="7" spans="1:23" s="79" customFormat="1" ht="9" customHeight="1" x14ac:dyDescent="0.2">
      <c r="A7" s="167"/>
      <c r="B7" s="79" t="s">
        <v>339</v>
      </c>
      <c r="C7" s="172">
        <v>37.786488000000006</v>
      </c>
      <c r="D7" s="172">
        <v>184.313064</v>
      </c>
      <c r="E7" s="172">
        <v>38.471885</v>
      </c>
      <c r="F7" s="172">
        <v>492.13941399999993</v>
      </c>
      <c r="G7" s="172">
        <v>182.92769100000001</v>
      </c>
      <c r="H7" s="172">
        <v>2529.9957980000008</v>
      </c>
      <c r="I7" s="172">
        <v>26.248757000000001</v>
      </c>
      <c r="J7" s="172">
        <v>119.63827799999999</v>
      </c>
      <c r="K7" s="172">
        <v>264.00088399999999</v>
      </c>
      <c r="L7" s="172">
        <v>572.57234900000003</v>
      </c>
      <c r="M7" s="172">
        <v>412.3372480000001</v>
      </c>
      <c r="N7" s="172">
        <v>403.17129899999998</v>
      </c>
      <c r="O7" s="172">
        <v>133.57434800000001</v>
      </c>
      <c r="P7" s="172">
        <v>57.682084000000003</v>
      </c>
      <c r="Q7" s="172">
        <v>650.34964400000013</v>
      </c>
      <c r="R7" s="172">
        <v>161.13733499999998</v>
      </c>
      <c r="S7" s="172">
        <v>569.24751799999967</v>
      </c>
      <c r="T7" s="172">
        <v>414.83284100000014</v>
      </c>
      <c r="U7" s="172">
        <v>2.6816909999999994</v>
      </c>
      <c r="V7" s="167"/>
      <c r="W7" s="79" t="s">
        <v>530</v>
      </c>
    </row>
    <row r="8" spans="1:23" s="79" customFormat="1" ht="9" customHeight="1" x14ac:dyDescent="0.2">
      <c r="A8" s="167"/>
      <c r="B8" s="79" t="s">
        <v>340</v>
      </c>
      <c r="C8" s="172">
        <v>28.264282999999999</v>
      </c>
      <c r="D8" s="172">
        <v>196.62162799999999</v>
      </c>
      <c r="E8" s="172">
        <v>52.547691</v>
      </c>
      <c r="F8" s="172">
        <v>514.33317400000033</v>
      </c>
      <c r="G8" s="172">
        <v>193.20383399999997</v>
      </c>
      <c r="H8" s="172">
        <v>2071.1209399999952</v>
      </c>
      <c r="I8" s="172">
        <v>14.005039</v>
      </c>
      <c r="J8" s="172">
        <v>104.16375600000001</v>
      </c>
      <c r="K8" s="172">
        <v>221.37454200000002</v>
      </c>
      <c r="L8" s="172">
        <v>602.49946000000011</v>
      </c>
      <c r="M8" s="172">
        <v>431.53463599999975</v>
      </c>
      <c r="N8" s="172">
        <v>329.71394699999996</v>
      </c>
      <c r="O8" s="172">
        <v>152.418601</v>
      </c>
      <c r="P8" s="172">
        <v>64.598563999999996</v>
      </c>
      <c r="Q8" s="172">
        <v>662.42389299999979</v>
      </c>
      <c r="R8" s="172">
        <v>169.34054400000008</v>
      </c>
      <c r="S8" s="172">
        <v>542.65818900000033</v>
      </c>
      <c r="T8" s="172">
        <v>428.92039199999994</v>
      </c>
      <c r="U8" s="172">
        <v>2.5501779999999989</v>
      </c>
      <c r="V8" s="167"/>
      <c r="W8" s="79" t="s">
        <v>531</v>
      </c>
    </row>
    <row r="9" spans="1:23" s="79" customFormat="1" ht="9" customHeight="1" x14ac:dyDescent="0.2">
      <c r="A9" s="167"/>
      <c r="B9" s="79" t="s">
        <v>341</v>
      </c>
      <c r="C9" s="172">
        <v>41.587678999999994</v>
      </c>
      <c r="D9" s="172">
        <v>204.39992699999996</v>
      </c>
      <c r="E9" s="172">
        <v>36.620368999999997</v>
      </c>
      <c r="F9" s="172">
        <v>481.47160199999985</v>
      </c>
      <c r="G9" s="172">
        <v>185.79069100000001</v>
      </c>
      <c r="H9" s="172">
        <v>1825.2054389999957</v>
      </c>
      <c r="I9" s="172">
        <v>48.770615999999997</v>
      </c>
      <c r="J9" s="172">
        <v>133.19309000000001</v>
      </c>
      <c r="K9" s="172">
        <v>235.44940200000013</v>
      </c>
      <c r="L9" s="172">
        <v>555.83649500000024</v>
      </c>
      <c r="M9" s="172">
        <v>398.24657699999966</v>
      </c>
      <c r="N9" s="172">
        <v>370.47504700000002</v>
      </c>
      <c r="O9" s="172">
        <v>105.236852</v>
      </c>
      <c r="P9" s="172">
        <v>70.991272999999993</v>
      </c>
      <c r="Q9" s="172">
        <v>635.75183900000002</v>
      </c>
      <c r="R9" s="172">
        <v>155.50804399999998</v>
      </c>
      <c r="S9" s="172">
        <v>505.76856600000013</v>
      </c>
      <c r="T9" s="172">
        <v>413.89437100000004</v>
      </c>
      <c r="U9" s="172">
        <v>4.0353520000000005</v>
      </c>
      <c r="V9" s="167"/>
      <c r="W9" s="79" t="s">
        <v>532</v>
      </c>
    </row>
    <row r="10" spans="1:23" s="79" customFormat="1" ht="9" customHeight="1" x14ac:dyDescent="0.2">
      <c r="A10" s="167"/>
      <c r="B10" s="79" t="s">
        <v>342</v>
      </c>
      <c r="C10" s="172">
        <v>44.024981999999994</v>
      </c>
      <c r="D10" s="172">
        <v>236.67849600000002</v>
      </c>
      <c r="E10" s="172">
        <v>52.108443999999999</v>
      </c>
      <c r="F10" s="172">
        <v>523.96630000000005</v>
      </c>
      <c r="G10" s="172">
        <v>183.88259299999999</v>
      </c>
      <c r="H10" s="172">
        <v>1996.6982610000014</v>
      </c>
      <c r="I10" s="172">
        <v>25.881022000000002</v>
      </c>
      <c r="J10" s="172">
        <v>55.499438999999995</v>
      </c>
      <c r="K10" s="172">
        <v>250.31108200000006</v>
      </c>
      <c r="L10" s="172">
        <v>662.74448800000039</v>
      </c>
      <c r="M10" s="172">
        <v>453.93167700000004</v>
      </c>
      <c r="N10" s="172">
        <v>465.86037899999997</v>
      </c>
      <c r="O10" s="172">
        <v>114.932658</v>
      </c>
      <c r="P10" s="172">
        <v>77.66861200000001</v>
      </c>
      <c r="Q10" s="172">
        <v>659.11743799999999</v>
      </c>
      <c r="R10" s="172">
        <v>174.22399800000005</v>
      </c>
      <c r="S10" s="172">
        <v>537.6301289999999</v>
      </c>
      <c r="T10" s="172">
        <v>445.52711699999992</v>
      </c>
      <c r="U10" s="172">
        <v>3.777966000000001</v>
      </c>
      <c r="V10" s="167"/>
      <c r="W10" s="79" t="s">
        <v>533</v>
      </c>
    </row>
    <row r="11" spans="1:23" s="79" customFormat="1" ht="9" customHeight="1" x14ac:dyDescent="0.2">
      <c r="A11" s="167"/>
      <c r="B11" s="79" t="s">
        <v>343</v>
      </c>
      <c r="C11" s="172">
        <v>43.919134000000007</v>
      </c>
      <c r="D11" s="172">
        <v>241.97893900000003</v>
      </c>
      <c r="E11" s="172">
        <v>51.246942000000004</v>
      </c>
      <c r="F11" s="172">
        <v>469.24208999999985</v>
      </c>
      <c r="G11" s="172">
        <v>188.11244100000002</v>
      </c>
      <c r="H11" s="172">
        <v>1796.1314039999993</v>
      </c>
      <c r="I11" s="172">
        <v>5.674226</v>
      </c>
      <c r="J11" s="172">
        <v>116.37114299999999</v>
      </c>
      <c r="K11" s="172">
        <v>224.08038899999997</v>
      </c>
      <c r="L11" s="172">
        <v>618.17403300000001</v>
      </c>
      <c r="M11" s="172">
        <v>383.62318099999987</v>
      </c>
      <c r="N11" s="172">
        <v>432.17693299999996</v>
      </c>
      <c r="O11" s="172">
        <v>132.14452900000001</v>
      </c>
      <c r="P11" s="172">
        <v>72.555956000000009</v>
      </c>
      <c r="Q11" s="172">
        <v>605.47315900000012</v>
      </c>
      <c r="R11" s="172">
        <v>158.48901199999995</v>
      </c>
      <c r="S11" s="172">
        <v>524.60950700000035</v>
      </c>
      <c r="T11" s="172">
        <v>462.03068799999994</v>
      </c>
      <c r="U11" s="172">
        <v>3.0673250000000003</v>
      </c>
      <c r="V11" s="167"/>
      <c r="W11" s="79" t="s">
        <v>534</v>
      </c>
    </row>
    <row r="12" spans="1:23" s="79" customFormat="1" ht="9" customHeight="1" x14ac:dyDescent="0.2">
      <c r="A12" s="167"/>
      <c r="B12" s="79" t="s">
        <v>344</v>
      </c>
      <c r="C12" s="172">
        <v>21.662431999999999</v>
      </c>
      <c r="D12" s="172">
        <v>236.319458</v>
      </c>
      <c r="E12" s="172">
        <v>53.074587000000001</v>
      </c>
      <c r="F12" s="172">
        <v>541.89026799999954</v>
      </c>
      <c r="G12" s="172">
        <v>194.23416199999997</v>
      </c>
      <c r="H12" s="172">
        <v>1988.3871639999998</v>
      </c>
      <c r="I12" s="172">
        <v>17.953247999999999</v>
      </c>
      <c r="J12" s="172">
        <v>116.517335</v>
      </c>
      <c r="K12" s="172">
        <v>255.00631799999996</v>
      </c>
      <c r="L12" s="172">
        <v>676.00669999999968</v>
      </c>
      <c r="M12" s="172">
        <v>389.29819700000019</v>
      </c>
      <c r="N12" s="172">
        <v>366.27287799999999</v>
      </c>
      <c r="O12" s="172">
        <v>107.38082</v>
      </c>
      <c r="P12" s="172">
        <v>82.034966999999995</v>
      </c>
      <c r="Q12" s="172">
        <v>605.04108999999971</v>
      </c>
      <c r="R12" s="172">
        <v>180.69967699999995</v>
      </c>
      <c r="S12" s="172">
        <v>675.72027499999967</v>
      </c>
      <c r="T12" s="172">
        <v>458.80400600000007</v>
      </c>
      <c r="U12" s="172">
        <v>2.692828</v>
      </c>
      <c r="V12" s="167"/>
      <c r="W12" s="79" t="s">
        <v>535</v>
      </c>
    </row>
    <row r="13" spans="1:23" s="79" customFormat="1" ht="9" customHeight="1" x14ac:dyDescent="0.2">
      <c r="A13" s="167"/>
      <c r="B13" s="79" t="s">
        <v>345</v>
      </c>
      <c r="C13" s="172">
        <v>27.328937999999994</v>
      </c>
      <c r="D13" s="172">
        <v>212.97658200000001</v>
      </c>
      <c r="E13" s="172">
        <v>42.578502999999998</v>
      </c>
      <c r="F13" s="172">
        <v>437.11067300000025</v>
      </c>
      <c r="G13" s="172">
        <v>131.38089600000001</v>
      </c>
      <c r="H13" s="172">
        <v>1438.6660799999963</v>
      </c>
      <c r="I13" s="172">
        <v>22.913639</v>
      </c>
      <c r="J13" s="172">
        <v>60.546583999999996</v>
      </c>
      <c r="K13" s="172">
        <v>256.04949199999987</v>
      </c>
      <c r="L13" s="172">
        <v>474.88752599999981</v>
      </c>
      <c r="M13" s="172">
        <v>271.43060999999972</v>
      </c>
      <c r="N13" s="172">
        <v>227.86892999999998</v>
      </c>
      <c r="O13" s="172">
        <v>40.293728000000002</v>
      </c>
      <c r="P13" s="172">
        <v>41.618792999999997</v>
      </c>
      <c r="Q13" s="172">
        <v>392.83455100000003</v>
      </c>
      <c r="R13" s="172">
        <v>120.34649200000003</v>
      </c>
      <c r="S13" s="172">
        <v>478.73103300000037</v>
      </c>
      <c r="T13" s="172">
        <v>357.77437900000007</v>
      </c>
      <c r="U13" s="172">
        <v>3.1326050000000003</v>
      </c>
      <c r="V13" s="167"/>
      <c r="W13" s="79" t="s">
        <v>536</v>
      </c>
    </row>
    <row r="14" spans="1:23" s="79" customFormat="1" ht="9" customHeight="1" x14ac:dyDescent="0.2">
      <c r="A14" s="167"/>
      <c r="B14" s="79" t="s">
        <v>346</v>
      </c>
      <c r="C14" s="172">
        <v>29.375070000000001</v>
      </c>
      <c r="D14" s="172">
        <v>262.35994300000004</v>
      </c>
      <c r="E14" s="172">
        <v>53.62310200000001</v>
      </c>
      <c r="F14" s="172">
        <v>507.49188400000037</v>
      </c>
      <c r="G14" s="172">
        <v>199.57225900000003</v>
      </c>
      <c r="H14" s="172">
        <v>2402.620930999999</v>
      </c>
      <c r="I14" s="172">
        <v>17.470269999999999</v>
      </c>
      <c r="J14" s="172">
        <v>104.50250299999999</v>
      </c>
      <c r="K14" s="172">
        <v>245.02356300000002</v>
      </c>
      <c r="L14" s="172">
        <v>640.19031600000028</v>
      </c>
      <c r="M14" s="172">
        <v>380.656295</v>
      </c>
      <c r="N14" s="172">
        <v>449.87676699999997</v>
      </c>
      <c r="O14" s="172">
        <v>98.243661000000003</v>
      </c>
      <c r="P14" s="172">
        <v>77.680416000000008</v>
      </c>
      <c r="Q14" s="172">
        <v>620.03297199999975</v>
      </c>
      <c r="R14" s="172">
        <v>163.99836899999997</v>
      </c>
      <c r="S14" s="172">
        <v>534.85211600000014</v>
      </c>
      <c r="T14" s="172">
        <v>399.81413100000003</v>
      </c>
      <c r="U14" s="172">
        <v>4.7761990000000001</v>
      </c>
      <c r="V14" s="167"/>
      <c r="W14" s="79" t="s">
        <v>537</v>
      </c>
    </row>
    <row r="15" spans="1:23" s="79" customFormat="1" ht="9" customHeight="1" x14ac:dyDescent="0.2">
      <c r="A15" s="167"/>
      <c r="B15" s="79" t="s">
        <v>347</v>
      </c>
      <c r="C15" s="172">
        <v>37.202229000000017</v>
      </c>
      <c r="D15" s="172">
        <v>267.43940400000002</v>
      </c>
      <c r="E15" s="172">
        <v>44.072758000000007</v>
      </c>
      <c r="F15" s="172">
        <v>570.84451200000012</v>
      </c>
      <c r="G15" s="172">
        <v>212.26725699999997</v>
      </c>
      <c r="H15" s="172">
        <v>1874.7572839999993</v>
      </c>
      <c r="I15" s="172">
        <v>0.44221499999999997</v>
      </c>
      <c r="J15" s="172">
        <v>25.961189000000001</v>
      </c>
      <c r="K15" s="172">
        <v>212.24050200000005</v>
      </c>
      <c r="L15" s="172">
        <v>686.59554900000035</v>
      </c>
      <c r="M15" s="172">
        <v>405.88838899999979</v>
      </c>
      <c r="N15" s="172">
        <v>359.22312899999997</v>
      </c>
      <c r="O15" s="172">
        <v>112.00839400000001</v>
      </c>
      <c r="P15" s="172">
        <v>70.635026999999994</v>
      </c>
      <c r="Q15" s="172">
        <v>654.82825399999979</v>
      </c>
      <c r="R15" s="172">
        <v>195.58835600000003</v>
      </c>
      <c r="S15" s="172">
        <v>625.41969999999981</v>
      </c>
      <c r="T15" s="172">
        <v>477.25666200000012</v>
      </c>
      <c r="U15" s="172">
        <v>4.7411640000000004</v>
      </c>
      <c r="V15" s="167"/>
      <c r="W15" s="79" t="s">
        <v>538</v>
      </c>
    </row>
    <row r="16" spans="1:23" s="79" customFormat="1" ht="9" customHeight="1" x14ac:dyDescent="0.2">
      <c r="A16" s="167"/>
      <c r="B16" s="79" t="s">
        <v>348</v>
      </c>
      <c r="C16" s="172">
        <v>25.011884000000002</v>
      </c>
      <c r="D16" s="172">
        <v>218.39827900000006</v>
      </c>
      <c r="E16" s="172">
        <v>43.122252000000003</v>
      </c>
      <c r="F16" s="172">
        <v>581.50310799999966</v>
      </c>
      <c r="G16" s="172">
        <v>177.04745700000001</v>
      </c>
      <c r="H16" s="172">
        <v>2010.1121229999999</v>
      </c>
      <c r="I16" s="172">
        <v>8.4495349999999991</v>
      </c>
      <c r="J16" s="172">
        <v>7.0817130000000006</v>
      </c>
      <c r="K16" s="172">
        <v>134.90468300000003</v>
      </c>
      <c r="L16" s="172">
        <v>665.37502100000029</v>
      </c>
      <c r="M16" s="172">
        <v>359.0570839999998</v>
      </c>
      <c r="N16" s="172">
        <v>555.24206400000003</v>
      </c>
      <c r="O16" s="172">
        <v>110.156845</v>
      </c>
      <c r="P16" s="172">
        <v>54.390958999999995</v>
      </c>
      <c r="Q16" s="172">
        <v>604.83829500000002</v>
      </c>
      <c r="R16" s="172">
        <v>161.340171</v>
      </c>
      <c r="S16" s="172">
        <v>536.14516200000003</v>
      </c>
      <c r="T16" s="172">
        <v>432.60007999999999</v>
      </c>
      <c r="U16" s="172">
        <v>3.1269410000000004</v>
      </c>
      <c r="V16" s="167"/>
      <c r="W16" s="79" t="s">
        <v>539</v>
      </c>
    </row>
    <row r="17" spans="1:23" s="79" customFormat="1" ht="9" customHeight="1" x14ac:dyDescent="0.2">
      <c r="A17" s="167"/>
      <c r="B17" s="79" t="s">
        <v>349</v>
      </c>
      <c r="C17" s="172">
        <v>41.972103999999995</v>
      </c>
      <c r="D17" s="172">
        <v>189.47183199999998</v>
      </c>
      <c r="E17" s="172">
        <v>37.778002000000001</v>
      </c>
      <c r="F17" s="172">
        <v>503.79117599999984</v>
      </c>
      <c r="G17" s="172">
        <v>196.37285199999999</v>
      </c>
      <c r="H17" s="172">
        <v>1483.7367909999975</v>
      </c>
      <c r="I17" s="172">
        <v>13.935389000000001</v>
      </c>
      <c r="J17" s="172">
        <v>73.993848</v>
      </c>
      <c r="K17" s="172">
        <v>189.16522900000001</v>
      </c>
      <c r="L17" s="172">
        <v>625.660034</v>
      </c>
      <c r="M17" s="172">
        <v>311.73918399999991</v>
      </c>
      <c r="N17" s="172">
        <v>337.43450799999999</v>
      </c>
      <c r="O17" s="172">
        <v>135.28746499999997</v>
      </c>
      <c r="P17" s="172">
        <v>39.437522000000001</v>
      </c>
      <c r="Q17" s="172">
        <v>419.29421500000018</v>
      </c>
      <c r="R17" s="172">
        <v>140.36110100000002</v>
      </c>
      <c r="S17" s="172">
        <v>493.38477400000033</v>
      </c>
      <c r="T17" s="172">
        <v>400.3688400000002</v>
      </c>
      <c r="U17" s="172">
        <v>2.8819889999999986</v>
      </c>
      <c r="V17" s="167"/>
      <c r="W17" s="79" t="s">
        <v>540</v>
      </c>
    </row>
    <row r="18" spans="1:23" s="79" customFormat="1" ht="9" customHeight="1" x14ac:dyDescent="0.2">
      <c r="A18" s="167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67"/>
    </row>
    <row r="19" spans="1:23" s="79" customFormat="1" ht="9" customHeight="1" x14ac:dyDescent="0.2">
      <c r="A19" s="166">
        <v>2026</v>
      </c>
      <c r="B19" s="79" t="s">
        <v>338</v>
      </c>
      <c r="C19" s="172">
        <v>18.692316999999996</v>
      </c>
      <c r="D19" s="172">
        <v>176.95276299999998</v>
      </c>
      <c r="E19" s="172">
        <v>41.266567000000002</v>
      </c>
      <c r="F19" s="172">
        <v>474.08119900000031</v>
      </c>
      <c r="G19" s="172">
        <v>264.97117299999996</v>
      </c>
      <c r="H19" s="172">
        <v>1671.624931999997</v>
      </c>
      <c r="I19" s="172">
        <v>10.136452</v>
      </c>
      <c r="J19" s="172">
        <v>53.616793000000001</v>
      </c>
      <c r="K19" s="172">
        <v>212.18627999999995</v>
      </c>
      <c r="L19" s="172">
        <v>650.13390499999991</v>
      </c>
      <c r="M19" s="172">
        <v>374.48055799999986</v>
      </c>
      <c r="N19" s="172">
        <v>268.62229200000002</v>
      </c>
      <c r="O19" s="172">
        <v>94.402315999999985</v>
      </c>
      <c r="P19" s="172">
        <v>50.691882999999997</v>
      </c>
      <c r="Q19" s="172">
        <v>580.94977800000015</v>
      </c>
      <c r="R19" s="172">
        <v>140.68901600000001</v>
      </c>
      <c r="S19" s="172">
        <v>549.39194999999927</v>
      </c>
      <c r="T19" s="172">
        <v>416.48797900000039</v>
      </c>
      <c r="U19" s="172">
        <v>6.7242250000000006</v>
      </c>
      <c r="V19" s="166">
        <v>2026</v>
      </c>
      <c r="W19" s="79" t="s">
        <v>529</v>
      </c>
    </row>
    <row r="20" spans="1:23" s="79" customFormat="1" ht="9" customHeight="1" x14ac:dyDescent="0.2">
      <c r="A20" s="167"/>
      <c r="B20" s="79" t="s">
        <v>339</v>
      </c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67"/>
      <c r="W20" s="79" t="s">
        <v>530</v>
      </c>
    </row>
    <row r="21" spans="1:23" s="79" customFormat="1" ht="9" customHeight="1" x14ac:dyDescent="0.2">
      <c r="A21" s="167"/>
      <c r="B21" s="79" t="s">
        <v>340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2"/>
      <c r="U21" s="172"/>
      <c r="V21" s="167"/>
      <c r="W21" s="79" t="s">
        <v>531</v>
      </c>
    </row>
    <row r="22" spans="1:23" s="79" customFormat="1" ht="9" customHeight="1" x14ac:dyDescent="0.2">
      <c r="A22" s="167"/>
      <c r="B22" s="79" t="s">
        <v>341</v>
      </c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2"/>
      <c r="O22" s="172"/>
      <c r="P22" s="172"/>
      <c r="Q22" s="172"/>
      <c r="R22" s="172"/>
      <c r="S22" s="172"/>
      <c r="T22" s="172"/>
      <c r="U22" s="172"/>
      <c r="V22" s="167"/>
      <c r="W22" s="79" t="s">
        <v>532</v>
      </c>
    </row>
    <row r="23" spans="1:23" s="79" customFormat="1" ht="9" customHeight="1" x14ac:dyDescent="0.2">
      <c r="A23" s="167"/>
      <c r="B23" s="79" t="s">
        <v>342</v>
      </c>
      <c r="C23" s="172"/>
      <c r="D23" s="172"/>
      <c r="E23" s="172"/>
      <c r="F23" s="172"/>
      <c r="G23" s="172"/>
      <c r="H23" s="172"/>
      <c r="I23" s="172"/>
      <c r="J23" s="172"/>
      <c r="K23" s="172"/>
      <c r="L23" s="172"/>
      <c r="M23" s="172"/>
      <c r="N23" s="172"/>
      <c r="O23" s="172"/>
      <c r="P23" s="172"/>
      <c r="Q23" s="172"/>
      <c r="R23" s="172"/>
      <c r="S23" s="172"/>
      <c r="T23" s="172"/>
      <c r="U23" s="172"/>
      <c r="V23" s="167"/>
      <c r="W23" s="79" t="s">
        <v>533</v>
      </c>
    </row>
    <row r="24" spans="1:23" s="79" customFormat="1" ht="9" customHeight="1" x14ac:dyDescent="0.2">
      <c r="A24" s="167"/>
      <c r="B24" s="79" t="s">
        <v>343</v>
      </c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2"/>
      <c r="O24" s="172"/>
      <c r="P24" s="172"/>
      <c r="Q24" s="172"/>
      <c r="R24" s="172"/>
      <c r="S24" s="172"/>
      <c r="T24" s="172"/>
      <c r="U24" s="172"/>
      <c r="V24" s="167"/>
      <c r="W24" s="79" t="s">
        <v>534</v>
      </c>
    </row>
    <row r="25" spans="1:23" s="79" customFormat="1" ht="9" customHeight="1" x14ac:dyDescent="0.2">
      <c r="A25" s="167"/>
      <c r="B25" s="79" t="s">
        <v>344</v>
      </c>
      <c r="C25" s="172"/>
      <c r="D25" s="172"/>
      <c r="E25" s="172"/>
      <c r="F25" s="172"/>
      <c r="G25" s="172"/>
      <c r="H25" s="172"/>
      <c r="I25" s="172"/>
      <c r="J25" s="172"/>
      <c r="K25" s="172"/>
      <c r="L25" s="172"/>
      <c r="M25" s="172"/>
      <c r="N25" s="172"/>
      <c r="O25" s="172"/>
      <c r="P25" s="172"/>
      <c r="Q25" s="172"/>
      <c r="R25" s="172"/>
      <c r="S25" s="172"/>
      <c r="T25" s="172"/>
      <c r="U25" s="172"/>
      <c r="V25" s="167"/>
      <c r="W25" s="79" t="s">
        <v>535</v>
      </c>
    </row>
    <row r="26" spans="1:23" s="79" customFormat="1" ht="9" customHeight="1" x14ac:dyDescent="0.2">
      <c r="A26" s="167"/>
      <c r="B26" s="79" t="s">
        <v>345</v>
      </c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67"/>
      <c r="W26" s="79" t="s">
        <v>536</v>
      </c>
    </row>
    <row r="27" spans="1:23" s="79" customFormat="1" ht="9" customHeight="1" x14ac:dyDescent="0.2">
      <c r="A27" s="167"/>
      <c r="B27" s="79" t="s">
        <v>346</v>
      </c>
      <c r="C27" s="172"/>
      <c r="D27" s="172"/>
      <c r="E27" s="172"/>
      <c r="F27" s="172"/>
      <c r="G27" s="172"/>
      <c r="H27" s="172"/>
      <c r="I27" s="172"/>
      <c r="J27" s="172"/>
      <c r="K27" s="172"/>
      <c r="L27" s="172"/>
      <c r="M27" s="172"/>
      <c r="N27" s="172"/>
      <c r="O27" s="172"/>
      <c r="P27" s="172"/>
      <c r="Q27" s="172"/>
      <c r="R27" s="172"/>
      <c r="S27" s="172"/>
      <c r="T27" s="172"/>
      <c r="U27" s="172"/>
      <c r="V27" s="167"/>
      <c r="W27" s="79" t="s">
        <v>537</v>
      </c>
    </row>
    <row r="28" spans="1:23" s="79" customFormat="1" ht="9" customHeight="1" x14ac:dyDescent="0.2">
      <c r="A28" s="167"/>
      <c r="B28" s="79" t="s">
        <v>347</v>
      </c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67"/>
      <c r="W28" s="79" t="s">
        <v>538</v>
      </c>
    </row>
    <row r="29" spans="1:23" s="79" customFormat="1" ht="9" customHeight="1" x14ac:dyDescent="0.2">
      <c r="A29" s="167"/>
      <c r="B29" s="79" t="s">
        <v>348</v>
      </c>
      <c r="C29" s="172"/>
      <c r="D29" s="172"/>
      <c r="E29" s="172"/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2"/>
      <c r="S29" s="172"/>
      <c r="T29" s="172"/>
      <c r="U29" s="172"/>
      <c r="V29" s="167"/>
      <c r="W29" s="79" t="s">
        <v>539</v>
      </c>
    </row>
    <row r="30" spans="1:23" s="79" customFormat="1" ht="9" customHeight="1" x14ac:dyDescent="0.2">
      <c r="A30" s="167"/>
      <c r="B30" s="79" t="s">
        <v>349</v>
      </c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67"/>
      <c r="W30" s="79" t="s">
        <v>540</v>
      </c>
    </row>
    <row r="31" spans="1:23" s="79" customFormat="1" ht="9" customHeight="1" thickBot="1" x14ac:dyDescent="0.25">
      <c r="A31" s="173"/>
      <c r="B31" s="174"/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3"/>
      <c r="W31" s="174"/>
    </row>
    <row r="32" spans="1:23" s="79" customFormat="1" ht="9" customHeight="1" thickTop="1" x14ac:dyDescent="0.2">
      <c r="A32" s="167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67"/>
    </row>
    <row r="33" spans="1:16" s="79" customFormat="1" ht="9" customHeight="1" thickBot="1" x14ac:dyDescent="0.25"/>
    <row r="34" spans="1:16" s="79" customFormat="1" thickBot="1" x14ac:dyDescent="0.25">
      <c r="B34" s="176" t="s">
        <v>200</v>
      </c>
      <c r="C34" s="238" t="s">
        <v>4</v>
      </c>
      <c r="D34" s="239"/>
      <c r="E34" s="239"/>
      <c r="F34" s="239"/>
      <c r="G34" s="240"/>
      <c r="H34" s="177"/>
      <c r="I34" s="178"/>
      <c r="J34" s="179"/>
      <c r="K34" s="176" t="s">
        <v>564</v>
      </c>
      <c r="L34" s="238" t="s">
        <v>408</v>
      </c>
      <c r="M34" s="239"/>
      <c r="N34" s="239"/>
      <c r="O34" s="239"/>
      <c r="P34" s="240"/>
    </row>
    <row r="35" spans="1:16" s="79" customFormat="1" ht="9.75" customHeight="1" x14ac:dyDescent="0.2">
      <c r="B35" s="166">
        <v>1</v>
      </c>
      <c r="C35" s="180" t="s">
        <v>201</v>
      </c>
      <c r="I35" s="166"/>
      <c r="J35" s="181"/>
      <c r="K35" s="166">
        <v>1</v>
      </c>
      <c r="L35" s="180" t="s">
        <v>565</v>
      </c>
    </row>
    <row r="36" spans="1:16" s="79" customFormat="1" ht="9.75" customHeight="1" x14ac:dyDescent="0.2">
      <c r="A36" s="182"/>
      <c r="B36" s="167">
        <v>11</v>
      </c>
      <c r="C36" s="79" t="s">
        <v>203</v>
      </c>
      <c r="I36" s="167"/>
      <c r="J36" s="183"/>
      <c r="K36" s="167">
        <v>11</v>
      </c>
      <c r="L36" s="79" t="s">
        <v>566</v>
      </c>
    </row>
    <row r="37" spans="1:16" s="79" customFormat="1" ht="9.75" customHeight="1" x14ac:dyDescent="0.2">
      <c r="B37" s="167">
        <v>111</v>
      </c>
      <c r="C37" s="79" t="s">
        <v>204</v>
      </c>
      <c r="I37" s="167"/>
      <c r="J37" s="183"/>
      <c r="K37" s="167">
        <v>111</v>
      </c>
      <c r="L37" s="79" t="s">
        <v>567</v>
      </c>
    </row>
    <row r="38" spans="1:16" s="79" customFormat="1" ht="9.75" customHeight="1" x14ac:dyDescent="0.2">
      <c r="A38" s="182"/>
      <c r="B38" s="167">
        <v>112</v>
      </c>
      <c r="C38" s="79" t="s">
        <v>308</v>
      </c>
      <c r="I38" s="166"/>
      <c r="J38" s="181"/>
      <c r="K38" s="167">
        <v>112</v>
      </c>
      <c r="L38" s="79" t="s">
        <v>568</v>
      </c>
    </row>
    <row r="39" spans="1:16" s="79" customFormat="1" ht="9.75" customHeight="1" x14ac:dyDescent="0.2">
      <c r="B39" s="167">
        <v>12</v>
      </c>
      <c r="C39" s="183" t="s">
        <v>208</v>
      </c>
      <c r="I39" s="167"/>
      <c r="J39" s="183"/>
      <c r="K39" s="167">
        <v>12</v>
      </c>
      <c r="L39" s="183" t="s">
        <v>569</v>
      </c>
    </row>
    <row r="40" spans="1:16" s="79" customFormat="1" ht="9.75" customHeight="1" x14ac:dyDescent="0.2">
      <c r="B40" s="167">
        <v>121</v>
      </c>
      <c r="C40" s="79" t="s">
        <v>204</v>
      </c>
      <c r="I40" s="167"/>
      <c r="J40" s="183"/>
      <c r="K40" s="167">
        <v>121</v>
      </c>
      <c r="L40" s="79" t="s">
        <v>567</v>
      </c>
    </row>
    <row r="41" spans="1:16" s="79" customFormat="1" ht="9.75" customHeight="1" x14ac:dyDescent="0.2">
      <c r="B41" s="167">
        <v>122</v>
      </c>
      <c r="C41" s="79" t="s">
        <v>308</v>
      </c>
      <c r="I41" s="167"/>
      <c r="K41" s="167">
        <v>122</v>
      </c>
      <c r="L41" s="79" t="s">
        <v>568</v>
      </c>
    </row>
    <row r="42" spans="1:16" s="79" customFormat="1" ht="9.75" customHeight="1" x14ac:dyDescent="0.2">
      <c r="B42" s="166">
        <v>2</v>
      </c>
      <c r="C42" s="181" t="s">
        <v>309</v>
      </c>
      <c r="I42" s="167"/>
      <c r="K42" s="166">
        <v>2</v>
      </c>
      <c r="L42" s="181" t="s">
        <v>570</v>
      </c>
    </row>
    <row r="43" spans="1:16" s="79" customFormat="1" ht="9.75" customHeight="1" x14ac:dyDescent="0.2">
      <c r="B43" s="167">
        <v>21</v>
      </c>
      <c r="C43" s="79" t="s">
        <v>203</v>
      </c>
      <c r="I43" s="167"/>
      <c r="J43" s="183"/>
      <c r="K43" s="167">
        <v>21</v>
      </c>
      <c r="L43" s="79" t="s">
        <v>566</v>
      </c>
    </row>
    <row r="44" spans="1:16" s="79" customFormat="1" ht="9.75" customHeight="1" x14ac:dyDescent="0.2">
      <c r="B44" s="167">
        <v>22</v>
      </c>
      <c r="C44" s="183" t="s">
        <v>208</v>
      </c>
      <c r="I44" s="166"/>
      <c r="J44" s="181"/>
      <c r="K44" s="167">
        <v>22</v>
      </c>
      <c r="L44" s="183" t="s">
        <v>569</v>
      </c>
    </row>
    <row r="45" spans="1:16" s="79" customFormat="1" ht="9.75" customHeight="1" x14ac:dyDescent="0.2">
      <c r="B45" s="166">
        <v>3</v>
      </c>
      <c r="C45" s="181" t="s">
        <v>215</v>
      </c>
      <c r="I45" s="167"/>
      <c r="J45" s="183"/>
      <c r="K45" s="166">
        <v>3</v>
      </c>
      <c r="L45" s="181" t="s">
        <v>571</v>
      </c>
    </row>
    <row r="46" spans="1:16" s="79" customFormat="1" ht="9.75" customHeight="1" x14ac:dyDescent="0.2">
      <c r="B46" s="167">
        <v>31</v>
      </c>
      <c r="C46" s="79" t="s">
        <v>203</v>
      </c>
      <c r="I46" s="167"/>
      <c r="J46" s="183"/>
      <c r="K46" s="167">
        <v>31</v>
      </c>
      <c r="L46" s="79" t="s">
        <v>566</v>
      </c>
    </row>
    <row r="47" spans="1:16" s="79" customFormat="1" ht="9.75" customHeight="1" x14ac:dyDescent="0.2">
      <c r="B47" s="167">
        <v>32</v>
      </c>
      <c r="C47" s="183" t="s">
        <v>208</v>
      </c>
      <c r="I47" s="167"/>
      <c r="J47" s="183"/>
      <c r="K47" s="167">
        <v>32</v>
      </c>
      <c r="L47" s="183" t="s">
        <v>569</v>
      </c>
    </row>
    <row r="48" spans="1:16" s="79" customFormat="1" ht="9.75" customHeight="1" x14ac:dyDescent="0.2">
      <c r="B48" s="167">
        <v>321</v>
      </c>
      <c r="C48" s="79" t="s">
        <v>220</v>
      </c>
      <c r="I48" s="166"/>
      <c r="J48" s="181"/>
      <c r="K48" s="167">
        <v>321</v>
      </c>
      <c r="L48" s="79" t="s">
        <v>572</v>
      </c>
    </row>
    <row r="49" spans="2:12" s="79" customFormat="1" ht="9.75" customHeight="1" x14ac:dyDescent="0.2">
      <c r="B49" s="167">
        <v>322</v>
      </c>
      <c r="C49" s="79" t="s">
        <v>222</v>
      </c>
      <c r="K49" s="167">
        <v>322</v>
      </c>
      <c r="L49" s="79" t="s">
        <v>573</v>
      </c>
    </row>
    <row r="50" spans="2:12" s="79" customFormat="1" ht="9.75" customHeight="1" x14ac:dyDescent="0.2">
      <c r="B50" s="166">
        <v>4</v>
      </c>
      <c r="C50" s="181" t="s">
        <v>310</v>
      </c>
      <c r="K50" s="166">
        <v>4</v>
      </c>
      <c r="L50" s="181" t="s">
        <v>586</v>
      </c>
    </row>
    <row r="51" spans="2:12" s="79" customFormat="1" ht="9.75" customHeight="1" x14ac:dyDescent="0.2">
      <c r="B51" s="167">
        <v>41</v>
      </c>
      <c r="C51" s="183" t="s">
        <v>322</v>
      </c>
      <c r="K51" s="167">
        <v>41</v>
      </c>
      <c r="L51" s="183" t="s">
        <v>574</v>
      </c>
    </row>
    <row r="52" spans="2:12" s="79" customFormat="1" ht="9.75" customHeight="1" x14ac:dyDescent="0.2">
      <c r="B52" s="167">
        <v>42</v>
      </c>
      <c r="C52" s="183" t="s">
        <v>205</v>
      </c>
      <c r="K52" s="167">
        <v>42</v>
      </c>
      <c r="L52" s="183" t="s">
        <v>575</v>
      </c>
    </row>
    <row r="53" spans="2:12" s="79" customFormat="1" ht="9.75" customHeight="1" x14ac:dyDescent="0.2">
      <c r="B53" s="166">
        <v>5</v>
      </c>
      <c r="C53" s="181" t="s">
        <v>206</v>
      </c>
      <c r="K53" s="166">
        <v>5</v>
      </c>
      <c r="L53" s="181" t="s">
        <v>576</v>
      </c>
    </row>
    <row r="54" spans="2:12" s="79" customFormat="1" ht="9.75" customHeight="1" x14ac:dyDescent="0.2">
      <c r="B54" s="167">
        <v>51</v>
      </c>
      <c r="C54" s="183" t="s">
        <v>209</v>
      </c>
      <c r="K54" s="167">
        <v>51</v>
      </c>
      <c r="L54" s="183" t="s">
        <v>577</v>
      </c>
    </row>
    <row r="55" spans="2:12" s="79" customFormat="1" ht="9.75" customHeight="1" x14ac:dyDescent="0.2">
      <c r="B55" s="167">
        <v>52</v>
      </c>
      <c r="C55" s="183" t="s">
        <v>211</v>
      </c>
      <c r="K55" s="167">
        <v>52</v>
      </c>
      <c r="L55" s="183" t="s">
        <v>573</v>
      </c>
    </row>
    <row r="56" spans="2:12" s="79" customFormat="1" ht="9.75" customHeight="1" x14ac:dyDescent="0.2">
      <c r="B56" s="167">
        <v>521</v>
      </c>
      <c r="C56" s="79" t="s">
        <v>212</v>
      </c>
      <c r="K56" s="167">
        <v>521</v>
      </c>
      <c r="L56" s="79" t="s">
        <v>578</v>
      </c>
    </row>
    <row r="57" spans="2:12" s="79" customFormat="1" ht="9.75" customHeight="1" x14ac:dyDescent="0.2">
      <c r="B57" s="167">
        <v>522</v>
      </c>
      <c r="C57" s="79" t="s">
        <v>213</v>
      </c>
      <c r="K57" s="167">
        <v>522</v>
      </c>
      <c r="L57" s="79" t="s">
        <v>579</v>
      </c>
    </row>
    <row r="58" spans="2:12" s="79" customFormat="1" ht="9.75" customHeight="1" x14ac:dyDescent="0.2">
      <c r="B58" s="167">
        <v>53</v>
      </c>
      <c r="C58" s="183" t="s">
        <v>205</v>
      </c>
      <c r="K58" s="167">
        <v>53</v>
      </c>
      <c r="L58" s="183" t="s">
        <v>575</v>
      </c>
    </row>
    <row r="59" spans="2:12" s="79" customFormat="1" ht="9.75" customHeight="1" x14ac:dyDescent="0.2">
      <c r="B59" s="166">
        <v>6</v>
      </c>
      <c r="C59" s="181" t="s">
        <v>214</v>
      </c>
      <c r="K59" s="166">
        <v>6</v>
      </c>
      <c r="L59" s="181" t="s">
        <v>580</v>
      </c>
    </row>
    <row r="60" spans="2:12" s="79" customFormat="1" ht="9.75" customHeight="1" x14ac:dyDescent="0.2">
      <c r="B60" s="167">
        <v>61</v>
      </c>
      <c r="C60" s="183" t="s">
        <v>216</v>
      </c>
      <c r="K60" s="167">
        <v>61</v>
      </c>
      <c r="L60" s="183" t="s">
        <v>581</v>
      </c>
    </row>
    <row r="61" spans="2:12" s="79" customFormat="1" ht="9.75" customHeight="1" x14ac:dyDescent="0.2">
      <c r="B61" s="167">
        <v>62</v>
      </c>
      <c r="C61" s="183" t="s">
        <v>217</v>
      </c>
      <c r="K61" s="167">
        <v>62</v>
      </c>
      <c r="L61" s="183" t="s">
        <v>582</v>
      </c>
    </row>
    <row r="62" spans="2:12" s="79" customFormat="1" ht="9.75" customHeight="1" x14ac:dyDescent="0.2">
      <c r="B62" s="167">
        <v>63</v>
      </c>
      <c r="C62" s="183" t="s">
        <v>219</v>
      </c>
      <c r="K62" s="167">
        <v>63</v>
      </c>
      <c r="L62" s="183" t="s">
        <v>583</v>
      </c>
    </row>
    <row r="63" spans="2:12" s="79" customFormat="1" ht="9.75" customHeight="1" x14ac:dyDescent="0.2">
      <c r="B63" s="166">
        <v>7</v>
      </c>
      <c r="C63" s="181" t="s">
        <v>221</v>
      </c>
      <c r="K63" s="166">
        <v>7</v>
      </c>
      <c r="L63" s="181" t="s">
        <v>584</v>
      </c>
    </row>
    <row r="64" spans="2:12" s="79" customFormat="1" ht="9.75" customHeight="1" x14ac:dyDescent="0.2"/>
    <row r="65" spans="1:21" s="79" customFormat="1" ht="9.75" customHeight="1" x14ac:dyDescent="0.2">
      <c r="C65" s="79" t="s">
        <v>324</v>
      </c>
      <c r="L65" s="79" t="s">
        <v>585</v>
      </c>
    </row>
    <row r="66" spans="1:21" s="79" customFormat="1" thickBot="1" x14ac:dyDescent="0.25"/>
    <row r="67" spans="1:21" s="79" customFormat="1" thickBot="1" x14ac:dyDescent="0.25">
      <c r="C67" s="184"/>
      <c r="D67" s="185"/>
      <c r="E67" s="185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5"/>
      <c r="U67" s="186"/>
    </row>
    <row r="68" spans="1:21" s="79" customFormat="1" ht="46.5" customHeight="1" x14ac:dyDescent="0.2">
      <c r="A68" s="237" t="s">
        <v>323</v>
      </c>
      <c r="B68" s="237"/>
      <c r="C68" s="237"/>
      <c r="D68" s="237"/>
      <c r="E68" s="237"/>
      <c r="F68" s="237"/>
      <c r="G68" s="237"/>
      <c r="H68" s="237"/>
      <c r="I68" s="237"/>
      <c r="J68" s="237"/>
      <c r="K68" s="237"/>
      <c r="L68" s="237"/>
      <c r="M68" s="237"/>
      <c r="N68" s="237"/>
      <c r="O68" s="237"/>
      <c r="P68" s="237"/>
      <c r="Q68" s="237"/>
      <c r="R68" s="237"/>
      <c r="S68" s="237"/>
      <c r="T68" s="237"/>
      <c r="U68" s="237"/>
    </row>
    <row r="69" spans="1:21" s="79" customFormat="1" ht="12" x14ac:dyDescent="0.2"/>
    <row r="70" spans="1:21" s="79" customFormat="1" ht="29.25" customHeight="1" x14ac:dyDescent="0.2">
      <c r="A70" s="204" t="s">
        <v>507</v>
      </c>
      <c r="B70" s="204"/>
      <c r="C70" s="204"/>
      <c r="D70" s="204"/>
      <c r="E70" s="204"/>
      <c r="F70" s="204"/>
      <c r="G70" s="204"/>
      <c r="H70" s="204"/>
      <c r="I70" s="204"/>
      <c r="J70" s="204"/>
      <c r="K70" s="204"/>
      <c r="L70" s="204"/>
      <c r="M70" s="204"/>
      <c r="N70" s="204"/>
      <c r="O70" s="204"/>
      <c r="P70" s="204"/>
      <c r="Q70" s="204"/>
      <c r="R70" s="204"/>
      <c r="S70" s="204"/>
      <c r="T70" s="204"/>
      <c r="U70" s="204"/>
    </row>
    <row r="72" spans="1:21" x14ac:dyDescent="0.2">
      <c r="L72" s="119"/>
    </row>
    <row r="73" spans="1:21" x14ac:dyDescent="0.2">
      <c r="L73" s="119"/>
    </row>
  </sheetData>
  <mergeCells count="11">
    <mergeCell ref="A70:U70"/>
    <mergeCell ref="C34:G34"/>
    <mergeCell ref="L34:P34"/>
    <mergeCell ref="A4:A5"/>
    <mergeCell ref="B4:B5"/>
    <mergeCell ref="A68:U68"/>
    <mergeCell ref="A2:W2"/>
    <mergeCell ref="A3:W3"/>
    <mergeCell ref="C4:U4"/>
    <mergeCell ref="V4:V5"/>
    <mergeCell ref="W4:W5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2" zoomScale="90" zoomScaleNormal="90" workbookViewId="0">
      <selection activeCell="A3" sqref="A3:U3"/>
    </sheetView>
  </sheetViews>
  <sheetFormatPr defaultColWidth="9.140625" defaultRowHeight="12" x14ac:dyDescent="0.2"/>
  <cols>
    <col min="1" max="1" width="6.85546875" style="167" customWidth="1"/>
    <col min="2" max="2" width="9.85546875" style="79" bestFit="1" customWidth="1"/>
    <col min="3" max="19" width="7.42578125" style="79" customWidth="1"/>
    <col min="20" max="20" width="9.140625" style="167"/>
    <col min="21" max="16384" width="9.140625" style="79"/>
  </cols>
  <sheetData>
    <row r="1" spans="1:21" hidden="1" x14ac:dyDescent="0.2"/>
    <row r="2" spans="1:21" s="187" customFormat="1" ht="9" customHeight="1" x14ac:dyDescent="0.2">
      <c r="A2" s="247"/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7"/>
      <c r="U2" s="247"/>
    </row>
    <row r="3" spans="1:21" s="187" customFormat="1" ht="27" customHeight="1" thickBot="1" x14ac:dyDescent="0.25">
      <c r="A3" s="214" t="s">
        <v>668</v>
      </c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</row>
    <row r="4" spans="1:21" s="170" customFormat="1" ht="11.25" customHeight="1" thickBot="1" x14ac:dyDescent="0.25">
      <c r="A4" s="206" t="s">
        <v>162</v>
      </c>
      <c r="B4" s="206" t="s">
        <v>163</v>
      </c>
      <c r="C4" s="244" t="s">
        <v>706</v>
      </c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S4" s="246"/>
      <c r="T4" s="206" t="s">
        <v>526</v>
      </c>
      <c r="U4" s="206" t="s">
        <v>513</v>
      </c>
    </row>
    <row r="5" spans="1:21" ht="20.25" customHeight="1" thickBot="1" x14ac:dyDescent="0.25">
      <c r="A5" s="207"/>
      <c r="B5" s="207"/>
      <c r="C5" s="188" t="s">
        <v>5</v>
      </c>
      <c r="D5" s="188" t="s">
        <v>8</v>
      </c>
      <c r="E5" s="188" t="s">
        <v>12</v>
      </c>
      <c r="F5" s="188" t="s">
        <v>16</v>
      </c>
      <c r="G5" s="188" t="s">
        <v>23</v>
      </c>
      <c r="H5" s="188" t="s">
        <v>27</v>
      </c>
      <c r="I5" s="188" t="s">
        <v>34</v>
      </c>
      <c r="J5" s="188" t="s">
        <v>40</v>
      </c>
      <c r="K5" s="188" t="s">
        <v>47</v>
      </c>
      <c r="L5" s="188">
        <v>10</v>
      </c>
      <c r="M5" s="188">
        <v>11</v>
      </c>
      <c r="N5" s="188">
        <v>12</v>
      </c>
      <c r="O5" s="188">
        <v>13</v>
      </c>
      <c r="P5" s="188">
        <v>14</v>
      </c>
      <c r="Q5" s="188">
        <v>15</v>
      </c>
      <c r="R5" s="188">
        <v>16</v>
      </c>
      <c r="S5" s="188">
        <v>17</v>
      </c>
      <c r="T5" s="207"/>
      <c r="U5" s="207"/>
    </row>
    <row r="6" spans="1:21" x14ac:dyDescent="0.2">
      <c r="A6" s="166">
        <v>2025</v>
      </c>
      <c r="B6" s="79" t="s">
        <v>338</v>
      </c>
      <c r="C6" s="168">
        <v>20.632111999999999</v>
      </c>
      <c r="D6" s="168">
        <v>168.272423</v>
      </c>
      <c r="E6" s="168">
        <v>170.82485699999998</v>
      </c>
      <c r="F6" s="168">
        <v>73.875750000000011</v>
      </c>
      <c r="G6" s="168">
        <v>5.2171700000000003</v>
      </c>
      <c r="H6" s="168">
        <v>14.982680999999999</v>
      </c>
      <c r="I6" s="168">
        <v>95.913249999999991</v>
      </c>
      <c r="J6" s="168">
        <v>83.412326000000007</v>
      </c>
      <c r="K6" s="168">
        <v>42.662478</v>
      </c>
      <c r="L6" s="168">
        <v>90.851830000000007</v>
      </c>
      <c r="M6" s="168">
        <v>12.152678999999999</v>
      </c>
      <c r="N6" s="168">
        <v>38.597961999999995</v>
      </c>
      <c r="O6" s="168">
        <v>3.5500080000000001</v>
      </c>
      <c r="P6" s="168">
        <v>0.92890300000000003</v>
      </c>
      <c r="Q6" s="168">
        <v>79.294240999999985</v>
      </c>
      <c r="R6" s="168">
        <v>60.781227000000001</v>
      </c>
      <c r="S6" s="168">
        <v>29.699342999999992</v>
      </c>
      <c r="T6" s="166">
        <v>2025</v>
      </c>
      <c r="U6" s="79" t="s">
        <v>529</v>
      </c>
    </row>
    <row r="7" spans="1:21" x14ac:dyDescent="0.2">
      <c r="B7" s="79" t="s">
        <v>339</v>
      </c>
      <c r="C7" s="168">
        <v>20.198890000000002</v>
      </c>
      <c r="D7" s="168">
        <v>152.33221799999998</v>
      </c>
      <c r="E7" s="168">
        <v>171.41688799999997</v>
      </c>
      <c r="F7" s="168">
        <v>72.291433999999995</v>
      </c>
      <c r="G7" s="168">
        <v>5.5158509999999996</v>
      </c>
      <c r="H7" s="168">
        <v>18.466209000000003</v>
      </c>
      <c r="I7" s="168">
        <v>78.609639999999999</v>
      </c>
      <c r="J7" s="168">
        <v>81.950801000000013</v>
      </c>
      <c r="K7" s="168">
        <v>40.680935999999996</v>
      </c>
      <c r="L7" s="168">
        <v>97.981758000000013</v>
      </c>
      <c r="M7" s="168">
        <v>12.317630000000001</v>
      </c>
      <c r="N7" s="168">
        <v>32.946708999999998</v>
      </c>
      <c r="O7" s="168">
        <v>4.8169489999999984</v>
      </c>
      <c r="P7" s="168">
        <v>0.95525400000000016</v>
      </c>
      <c r="Q7" s="168">
        <v>86.701681000000008</v>
      </c>
      <c r="R7" s="168">
        <v>49.987763000000001</v>
      </c>
      <c r="S7" s="168">
        <v>20.125356999999997</v>
      </c>
      <c r="U7" s="79" t="s">
        <v>530</v>
      </c>
    </row>
    <row r="8" spans="1:21" x14ac:dyDescent="0.2">
      <c r="B8" s="79" t="s">
        <v>340</v>
      </c>
      <c r="C8" s="168">
        <v>21.955503</v>
      </c>
      <c r="D8" s="168">
        <v>165.11209600000001</v>
      </c>
      <c r="E8" s="168">
        <v>195.87720299999998</v>
      </c>
      <c r="F8" s="168">
        <v>80.583994000000004</v>
      </c>
      <c r="G8" s="168">
        <v>7.1279560000000002</v>
      </c>
      <c r="H8" s="168">
        <v>17.740951000000003</v>
      </c>
      <c r="I8" s="168">
        <v>81.426852999999994</v>
      </c>
      <c r="J8" s="168">
        <v>92.322288000000015</v>
      </c>
      <c r="K8" s="168">
        <v>51.626142999999999</v>
      </c>
      <c r="L8" s="168">
        <v>104.377185</v>
      </c>
      <c r="M8" s="168">
        <v>12.291665</v>
      </c>
      <c r="N8" s="168">
        <v>72.692879999999988</v>
      </c>
      <c r="O8" s="168">
        <v>4.4901909999999994</v>
      </c>
      <c r="P8" s="168">
        <v>0.47873199999999994</v>
      </c>
      <c r="Q8" s="168">
        <v>93.855353999999991</v>
      </c>
      <c r="R8" s="168">
        <v>50.272185</v>
      </c>
      <c r="S8" s="168">
        <v>36.149393000000003</v>
      </c>
      <c r="U8" s="79" t="s">
        <v>531</v>
      </c>
    </row>
    <row r="9" spans="1:21" x14ac:dyDescent="0.2">
      <c r="B9" s="79" t="s">
        <v>341</v>
      </c>
      <c r="C9" s="168">
        <v>24.225107999999999</v>
      </c>
      <c r="D9" s="168">
        <v>181.85153</v>
      </c>
      <c r="E9" s="168">
        <v>240.51452499999999</v>
      </c>
      <c r="F9" s="168">
        <v>80.044225999999995</v>
      </c>
      <c r="G9" s="168">
        <v>6.164644</v>
      </c>
      <c r="H9" s="168">
        <v>20.656366999999999</v>
      </c>
      <c r="I9" s="168">
        <v>89.56470800000001</v>
      </c>
      <c r="J9" s="168">
        <v>92.986585000000005</v>
      </c>
      <c r="K9" s="168">
        <v>45.181880999999997</v>
      </c>
      <c r="L9" s="168">
        <v>92.193944999999985</v>
      </c>
      <c r="M9" s="168">
        <v>11.788474000000001</v>
      </c>
      <c r="N9" s="168">
        <v>58.765560000000022</v>
      </c>
      <c r="O9" s="168">
        <v>3.3445640000000001</v>
      </c>
      <c r="P9" s="168">
        <v>0.87277600000000011</v>
      </c>
      <c r="Q9" s="168">
        <v>80.775497999999999</v>
      </c>
      <c r="R9" s="168">
        <v>51.716949999999997</v>
      </c>
      <c r="S9" s="168">
        <v>19.552212000000001</v>
      </c>
      <c r="U9" s="79" t="s">
        <v>532</v>
      </c>
    </row>
    <row r="10" spans="1:21" x14ac:dyDescent="0.2">
      <c r="B10" s="79" t="s">
        <v>342</v>
      </c>
      <c r="C10" s="168">
        <v>23.160481000000001</v>
      </c>
      <c r="D10" s="168">
        <v>176.02453299999999</v>
      </c>
      <c r="E10" s="168">
        <v>269.673543</v>
      </c>
      <c r="F10" s="168">
        <v>84.706016000000005</v>
      </c>
      <c r="G10" s="168">
        <v>5.2960419999999999</v>
      </c>
      <c r="H10" s="168">
        <v>16.514600000000002</v>
      </c>
      <c r="I10" s="168">
        <v>66.508853999999999</v>
      </c>
      <c r="J10" s="168">
        <v>128.00720200000001</v>
      </c>
      <c r="K10" s="168">
        <v>52.914766</v>
      </c>
      <c r="L10" s="168">
        <v>121.75522100000001</v>
      </c>
      <c r="M10" s="168">
        <v>14.086608</v>
      </c>
      <c r="N10" s="168">
        <v>89.642181000000008</v>
      </c>
      <c r="O10" s="168">
        <v>3.594916</v>
      </c>
      <c r="P10" s="168">
        <v>0.504556</v>
      </c>
      <c r="Q10" s="168">
        <v>95.653970000000001</v>
      </c>
      <c r="R10" s="168">
        <v>59.839339999999993</v>
      </c>
      <c r="S10" s="168">
        <v>32.199314999999999</v>
      </c>
      <c r="U10" s="79" t="s">
        <v>533</v>
      </c>
    </row>
    <row r="11" spans="1:21" x14ac:dyDescent="0.2">
      <c r="B11" s="79" t="s">
        <v>343</v>
      </c>
      <c r="C11" s="168">
        <v>21.864167999999999</v>
      </c>
      <c r="D11" s="168">
        <v>171.46041600000001</v>
      </c>
      <c r="E11" s="168">
        <v>240.73729900000001</v>
      </c>
      <c r="F11" s="168">
        <v>81.21669</v>
      </c>
      <c r="G11" s="168">
        <v>5.0803560000000001</v>
      </c>
      <c r="H11" s="168">
        <v>14.049279</v>
      </c>
      <c r="I11" s="168">
        <v>49.376927000000002</v>
      </c>
      <c r="J11" s="168">
        <v>135.029482</v>
      </c>
      <c r="K11" s="168">
        <v>44.582370999999995</v>
      </c>
      <c r="L11" s="168">
        <v>113.63011599999999</v>
      </c>
      <c r="M11" s="168">
        <v>11.651295000000001</v>
      </c>
      <c r="N11" s="168">
        <v>62.819926000000024</v>
      </c>
      <c r="O11" s="168">
        <v>3.4732699999999994</v>
      </c>
      <c r="P11" s="168">
        <v>1.0216399999999999</v>
      </c>
      <c r="Q11" s="168">
        <v>89.488553999999993</v>
      </c>
      <c r="R11" s="168">
        <v>58.879241</v>
      </c>
      <c r="S11" s="168">
        <v>23.456883999999995</v>
      </c>
      <c r="U11" s="79" t="s">
        <v>534</v>
      </c>
    </row>
    <row r="12" spans="1:21" x14ac:dyDescent="0.2">
      <c r="B12" s="79" t="s">
        <v>344</v>
      </c>
      <c r="C12" s="168">
        <v>25.580242999999999</v>
      </c>
      <c r="D12" s="168">
        <v>207.26523300000002</v>
      </c>
      <c r="E12" s="168">
        <v>222.42627099999999</v>
      </c>
      <c r="F12" s="168">
        <v>89.909664000000006</v>
      </c>
      <c r="G12" s="168">
        <v>5.7921480000000001</v>
      </c>
      <c r="H12" s="168">
        <v>13.074616000000001</v>
      </c>
      <c r="I12" s="168">
        <v>55.141581000000002</v>
      </c>
      <c r="J12" s="168">
        <v>157.394634</v>
      </c>
      <c r="K12" s="168">
        <v>52.504928</v>
      </c>
      <c r="L12" s="168">
        <v>67.305431000000013</v>
      </c>
      <c r="M12" s="168">
        <v>13.65644</v>
      </c>
      <c r="N12" s="168">
        <v>66.145976000000005</v>
      </c>
      <c r="O12" s="168">
        <v>4.6930840000000007</v>
      </c>
      <c r="P12" s="168">
        <v>1.798376</v>
      </c>
      <c r="Q12" s="168">
        <v>80.277428999999998</v>
      </c>
      <c r="R12" s="168">
        <v>61.885568999999997</v>
      </c>
      <c r="S12" s="168">
        <v>26.406168999999995</v>
      </c>
      <c r="U12" s="79" t="s">
        <v>535</v>
      </c>
    </row>
    <row r="13" spans="1:21" x14ac:dyDescent="0.2">
      <c r="B13" s="79" t="s">
        <v>345</v>
      </c>
      <c r="C13" s="168">
        <v>27.568921</v>
      </c>
      <c r="D13" s="168">
        <v>181.98884100000001</v>
      </c>
      <c r="E13" s="168">
        <v>197.38454199999998</v>
      </c>
      <c r="F13" s="168">
        <v>88.000383999999997</v>
      </c>
      <c r="G13" s="168">
        <v>4.2094240000000003</v>
      </c>
      <c r="H13" s="168">
        <v>11.059595</v>
      </c>
      <c r="I13" s="168">
        <v>54.804417000000001</v>
      </c>
      <c r="J13" s="168">
        <v>129.11793399999999</v>
      </c>
      <c r="K13" s="168">
        <v>50.628111999999994</v>
      </c>
      <c r="L13" s="168">
        <v>83.793662000000012</v>
      </c>
      <c r="M13" s="168">
        <v>11.861565000000001</v>
      </c>
      <c r="N13" s="168">
        <v>52.630271999999977</v>
      </c>
      <c r="O13" s="168">
        <v>2.3063320000000003</v>
      </c>
      <c r="P13" s="168">
        <v>1.3790669999999998</v>
      </c>
      <c r="Q13" s="168">
        <v>73.190743999999995</v>
      </c>
      <c r="R13" s="168">
        <v>57.262433999999999</v>
      </c>
      <c r="S13" s="168">
        <v>20.785513999999999</v>
      </c>
      <c r="U13" s="79" t="s">
        <v>536</v>
      </c>
    </row>
    <row r="14" spans="1:21" x14ac:dyDescent="0.2">
      <c r="B14" s="79" t="s">
        <v>346</v>
      </c>
      <c r="C14" s="168">
        <v>23.021041</v>
      </c>
      <c r="D14" s="168">
        <v>183.13406900000001</v>
      </c>
      <c r="E14" s="168">
        <v>218.31821500000001</v>
      </c>
      <c r="F14" s="168">
        <v>91.629063000000002</v>
      </c>
      <c r="G14" s="168">
        <v>6.0914279999999996</v>
      </c>
      <c r="H14" s="168">
        <v>16.727180999999998</v>
      </c>
      <c r="I14" s="168">
        <v>56.890264999999999</v>
      </c>
      <c r="J14" s="168">
        <v>144.11416399999999</v>
      </c>
      <c r="K14" s="168">
        <v>53.606694000000005</v>
      </c>
      <c r="L14" s="168">
        <v>103.23744399999998</v>
      </c>
      <c r="M14" s="168">
        <v>12.38768</v>
      </c>
      <c r="N14" s="168">
        <v>40.253123000000002</v>
      </c>
      <c r="O14" s="168">
        <v>2.6916130000000003</v>
      </c>
      <c r="P14" s="168">
        <v>1.684857</v>
      </c>
      <c r="Q14" s="168">
        <v>93.607299000000012</v>
      </c>
      <c r="R14" s="168">
        <v>54.985748000000001</v>
      </c>
      <c r="S14" s="168">
        <v>31.772299999999994</v>
      </c>
      <c r="U14" s="79" t="s">
        <v>537</v>
      </c>
    </row>
    <row r="15" spans="1:21" x14ac:dyDescent="0.2">
      <c r="B15" s="79" t="s">
        <v>347</v>
      </c>
      <c r="C15" s="168">
        <v>21.076411</v>
      </c>
      <c r="D15" s="168">
        <v>207.86453800000001</v>
      </c>
      <c r="E15" s="168">
        <v>241.52718899999999</v>
      </c>
      <c r="F15" s="168">
        <v>89.239767999999998</v>
      </c>
      <c r="G15" s="168">
        <v>5.364789</v>
      </c>
      <c r="H15" s="168">
        <v>17.720427000000001</v>
      </c>
      <c r="I15" s="168">
        <v>61.316898000000002</v>
      </c>
      <c r="J15" s="168">
        <v>133.16598300000001</v>
      </c>
      <c r="K15" s="168">
        <v>56.809878000000012</v>
      </c>
      <c r="L15" s="168">
        <v>85.028717</v>
      </c>
      <c r="M15" s="168">
        <v>12.782366</v>
      </c>
      <c r="N15" s="168">
        <v>42.266560000000013</v>
      </c>
      <c r="O15" s="168">
        <v>4.3916140000000006</v>
      </c>
      <c r="P15" s="168">
        <v>3.0011369999999991</v>
      </c>
      <c r="Q15" s="168">
        <v>95.837673000000009</v>
      </c>
      <c r="R15" s="168">
        <v>58.175321000000004</v>
      </c>
      <c r="S15" s="168">
        <v>32.938822000000002</v>
      </c>
      <c r="U15" s="79" t="s">
        <v>538</v>
      </c>
    </row>
    <row r="16" spans="1:21" x14ac:dyDescent="0.2">
      <c r="B16" s="79" t="s">
        <v>348</v>
      </c>
      <c r="C16" s="168">
        <v>17.698704999999997</v>
      </c>
      <c r="D16" s="168">
        <v>177.25339000000002</v>
      </c>
      <c r="E16" s="168">
        <v>211.12067599999997</v>
      </c>
      <c r="F16" s="168">
        <v>78.686400000000006</v>
      </c>
      <c r="G16" s="168">
        <v>5.7611159999999995</v>
      </c>
      <c r="H16" s="168">
        <v>16.775275000000001</v>
      </c>
      <c r="I16" s="168">
        <v>65.775244000000001</v>
      </c>
      <c r="J16" s="168">
        <v>102.285726</v>
      </c>
      <c r="K16" s="168">
        <v>47.975461999999986</v>
      </c>
      <c r="L16" s="168">
        <v>64.474519000000001</v>
      </c>
      <c r="M16" s="168">
        <v>11.885885</v>
      </c>
      <c r="N16" s="168">
        <v>95.427815999999993</v>
      </c>
      <c r="O16" s="168">
        <v>2.3313470000000001</v>
      </c>
      <c r="P16" s="168">
        <v>2.2351960000000002</v>
      </c>
      <c r="Q16" s="168">
        <v>73.570901000000006</v>
      </c>
      <c r="R16" s="168">
        <v>55.055131000000003</v>
      </c>
      <c r="S16" s="168">
        <v>27.536305999999993</v>
      </c>
      <c r="U16" s="79" t="s">
        <v>539</v>
      </c>
    </row>
    <row r="17" spans="1:21" x14ac:dyDescent="0.2">
      <c r="B17" s="79" t="s">
        <v>349</v>
      </c>
      <c r="C17" s="168">
        <v>15.968040999999999</v>
      </c>
      <c r="D17" s="168">
        <v>201.79204099999998</v>
      </c>
      <c r="E17" s="168">
        <v>181.11241299999998</v>
      </c>
      <c r="F17" s="168">
        <v>78.276232000000007</v>
      </c>
      <c r="G17" s="168">
        <v>7.0277390000000004</v>
      </c>
      <c r="H17" s="168">
        <v>16.819476999999999</v>
      </c>
      <c r="I17" s="168">
        <v>77.785651999999999</v>
      </c>
      <c r="J17" s="168">
        <v>106.354404</v>
      </c>
      <c r="K17" s="168">
        <v>52.635343999999989</v>
      </c>
      <c r="L17" s="168">
        <v>109.67952299999999</v>
      </c>
      <c r="M17" s="168">
        <v>11.004982999999999</v>
      </c>
      <c r="N17" s="168">
        <v>83.094363000000016</v>
      </c>
      <c r="O17" s="168">
        <v>3.2823149999999996</v>
      </c>
      <c r="P17" s="168">
        <v>2.1333320000000002</v>
      </c>
      <c r="Q17" s="168">
        <v>69.949702000000002</v>
      </c>
      <c r="R17" s="168">
        <v>53.382025999999996</v>
      </c>
      <c r="S17" s="168">
        <v>34.356368000000003</v>
      </c>
      <c r="U17" s="79" t="s">
        <v>540</v>
      </c>
    </row>
    <row r="18" spans="1:21" x14ac:dyDescent="0.2"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9"/>
      <c r="Q18" s="169"/>
      <c r="R18" s="169"/>
      <c r="S18" s="169"/>
    </row>
    <row r="19" spans="1:21" x14ac:dyDescent="0.2">
      <c r="A19" s="166">
        <v>2026</v>
      </c>
      <c r="B19" s="79" t="s">
        <v>338</v>
      </c>
      <c r="C19" s="168">
        <v>17.526958</v>
      </c>
      <c r="D19" s="168">
        <v>189.56499100000002</v>
      </c>
      <c r="E19" s="168">
        <v>167.94884999999999</v>
      </c>
      <c r="F19" s="168">
        <v>75.905169999999998</v>
      </c>
      <c r="G19" s="168">
        <v>6.3147850000000005</v>
      </c>
      <c r="H19" s="168">
        <v>12.963713</v>
      </c>
      <c r="I19" s="168">
        <v>88.966073000000009</v>
      </c>
      <c r="J19" s="168">
        <v>85.339998000000008</v>
      </c>
      <c r="K19" s="168">
        <v>44.36590600000001</v>
      </c>
      <c r="L19" s="168">
        <v>77.859746000000001</v>
      </c>
      <c r="M19" s="168">
        <v>10.443266999999999</v>
      </c>
      <c r="N19" s="168">
        <v>24.423102</v>
      </c>
      <c r="O19" s="168">
        <v>2.6680479999999998</v>
      </c>
      <c r="P19" s="168">
        <v>1.4104140000000001</v>
      </c>
      <c r="Q19" s="168">
        <v>74.408443000000005</v>
      </c>
      <c r="R19" s="168">
        <v>57.526533000000008</v>
      </c>
      <c r="S19" s="168">
        <v>41.789668999999989</v>
      </c>
      <c r="T19" s="166">
        <v>2026</v>
      </c>
      <c r="U19" s="79" t="s">
        <v>529</v>
      </c>
    </row>
    <row r="20" spans="1:21" x14ac:dyDescent="0.2">
      <c r="B20" s="79" t="s">
        <v>339</v>
      </c>
      <c r="C20" s="168"/>
      <c r="D20" s="168"/>
      <c r="E20" s="168"/>
      <c r="F20" s="168"/>
      <c r="G20" s="168"/>
      <c r="H20" s="168"/>
      <c r="I20" s="168"/>
      <c r="J20" s="168"/>
      <c r="K20" s="168"/>
      <c r="L20" s="168"/>
      <c r="M20" s="168"/>
      <c r="N20" s="168"/>
      <c r="O20" s="168"/>
      <c r="P20" s="168"/>
      <c r="Q20" s="168"/>
      <c r="R20" s="168"/>
      <c r="S20" s="168"/>
      <c r="U20" s="79" t="s">
        <v>530</v>
      </c>
    </row>
    <row r="21" spans="1:21" x14ac:dyDescent="0.2">
      <c r="B21" s="79" t="s">
        <v>340</v>
      </c>
      <c r="C21" s="168"/>
      <c r="D21" s="168"/>
      <c r="E21" s="168"/>
      <c r="F21" s="168"/>
      <c r="G21" s="168"/>
      <c r="H21" s="168"/>
      <c r="I21" s="168"/>
      <c r="J21" s="168"/>
      <c r="K21" s="168"/>
      <c r="L21" s="168"/>
      <c r="M21" s="168"/>
      <c r="N21" s="168"/>
      <c r="O21" s="168"/>
      <c r="P21" s="168"/>
      <c r="Q21" s="168"/>
      <c r="R21" s="168"/>
      <c r="S21" s="168"/>
      <c r="U21" s="79" t="s">
        <v>531</v>
      </c>
    </row>
    <row r="22" spans="1:21" x14ac:dyDescent="0.2">
      <c r="B22" s="79" t="s">
        <v>341</v>
      </c>
      <c r="C22" s="168"/>
      <c r="D22" s="168"/>
      <c r="E22" s="168"/>
      <c r="F22" s="168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U22" s="79" t="s">
        <v>532</v>
      </c>
    </row>
    <row r="23" spans="1:21" x14ac:dyDescent="0.2">
      <c r="B23" s="79" t="s">
        <v>342</v>
      </c>
      <c r="C23" s="168"/>
      <c r="D23" s="168"/>
      <c r="E23" s="168"/>
      <c r="F23" s="168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U23" s="79" t="s">
        <v>533</v>
      </c>
    </row>
    <row r="24" spans="1:21" x14ac:dyDescent="0.2">
      <c r="B24" s="79" t="s">
        <v>343</v>
      </c>
      <c r="C24" s="168"/>
      <c r="D24" s="168"/>
      <c r="E24" s="168"/>
      <c r="F24" s="168"/>
      <c r="G24" s="168"/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8"/>
      <c r="S24" s="168"/>
      <c r="U24" s="79" t="s">
        <v>534</v>
      </c>
    </row>
    <row r="25" spans="1:21" x14ac:dyDescent="0.2">
      <c r="B25" s="79" t="s">
        <v>344</v>
      </c>
      <c r="C25" s="168"/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N25" s="168"/>
      <c r="O25" s="168"/>
      <c r="P25" s="168"/>
      <c r="Q25" s="168"/>
      <c r="R25" s="168"/>
      <c r="S25" s="168"/>
      <c r="U25" s="79" t="s">
        <v>535</v>
      </c>
    </row>
    <row r="26" spans="1:21" x14ac:dyDescent="0.2">
      <c r="B26" s="79" t="s">
        <v>345</v>
      </c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U26" s="79" t="s">
        <v>536</v>
      </c>
    </row>
    <row r="27" spans="1:21" x14ac:dyDescent="0.2">
      <c r="B27" s="79" t="s">
        <v>346</v>
      </c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U27" s="79" t="s">
        <v>537</v>
      </c>
    </row>
    <row r="28" spans="1:21" x14ac:dyDescent="0.2">
      <c r="B28" s="79" t="s">
        <v>347</v>
      </c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U28" s="79" t="s">
        <v>538</v>
      </c>
    </row>
    <row r="29" spans="1:21" x14ac:dyDescent="0.2">
      <c r="B29" s="79" t="s">
        <v>348</v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U29" s="79" t="s">
        <v>539</v>
      </c>
    </row>
    <row r="30" spans="1:21" x14ac:dyDescent="0.2"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8"/>
      <c r="S30" s="168"/>
      <c r="U30" s="79" t="s">
        <v>540</v>
      </c>
    </row>
    <row r="31" spans="1:21" ht="13.5" customHeight="1" x14ac:dyDescent="0.2"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</row>
    <row r="32" spans="1:21" x14ac:dyDescent="0.2">
      <c r="A32" s="189"/>
      <c r="B32" s="182"/>
      <c r="C32" s="168"/>
      <c r="D32" s="182"/>
      <c r="E32" s="182"/>
      <c r="F32" s="182"/>
      <c r="G32" s="168"/>
      <c r="H32" s="168"/>
      <c r="I32" s="168"/>
      <c r="J32" s="168"/>
      <c r="K32" s="168"/>
      <c r="L32" s="168"/>
      <c r="M32" s="168"/>
      <c r="N32" s="168"/>
      <c r="O32" s="168"/>
    </row>
    <row r="33" spans="1:21" x14ac:dyDescent="0.2"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</row>
    <row r="34" spans="1:21" s="187" customFormat="1" ht="27" customHeight="1" thickBot="1" x14ac:dyDescent="0.25">
      <c r="A34" s="247" t="s">
        <v>707</v>
      </c>
      <c r="B34" s="247"/>
      <c r="C34" s="247"/>
      <c r="D34" s="247"/>
      <c r="E34" s="247"/>
      <c r="F34" s="247"/>
      <c r="G34" s="247"/>
      <c r="H34" s="247"/>
      <c r="I34" s="247"/>
      <c r="J34" s="247"/>
      <c r="K34" s="247"/>
      <c r="L34" s="247"/>
      <c r="M34" s="247"/>
      <c r="N34" s="247"/>
      <c r="O34" s="247"/>
      <c r="P34" s="247"/>
      <c r="Q34" s="247"/>
      <c r="R34" s="247"/>
      <c r="S34" s="247"/>
      <c r="T34" s="247"/>
      <c r="U34" s="247"/>
    </row>
    <row r="35" spans="1:21" s="170" customFormat="1" ht="11.25" customHeight="1" thickBot="1" x14ac:dyDescent="0.25">
      <c r="A35" s="206" t="s">
        <v>162</v>
      </c>
      <c r="B35" s="206" t="s">
        <v>163</v>
      </c>
      <c r="C35" s="244" t="s">
        <v>706</v>
      </c>
      <c r="D35" s="245"/>
      <c r="E35" s="245"/>
      <c r="F35" s="245"/>
      <c r="G35" s="245"/>
      <c r="H35" s="245"/>
      <c r="I35" s="245"/>
      <c r="J35" s="245"/>
      <c r="K35" s="245"/>
      <c r="L35" s="245"/>
      <c r="M35" s="245"/>
      <c r="N35" s="245"/>
      <c r="O35" s="245"/>
      <c r="P35" s="245"/>
      <c r="Q35" s="245"/>
      <c r="R35" s="245"/>
      <c r="S35" s="246"/>
      <c r="T35" s="206" t="s">
        <v>526</v>
      </c>
      <c r="U35" s="206" t="s">
        <v>513</v>
      </c>
    </row>
    <row r="36" spans="1:21" ht="20.25" customHeight="1" thickBot="1" x14ac:dyDescent="0.25">
      <c r="A36" s="207"/>
      <c r="B36" s="207"/>
      <c r="C36" s="188">
        <v>18</v>
      </c>
      <c r="D36" s="188">
        <v>19</v>
      </c>
      <c r="E36" s="188">
        <v>20</v>
      </c>
      <c r="F36" s="188">
        <v>21</v>
      </c>
      <c r="G36" s="188">
        <v>22</v>
      </c>
      <c r="H36" s="188">
        <v>23</v>
      </c>
      <c r="I36" s="188">
        <v>24</v>
      </c>
      <c r="J36" s="188">
        <v>25</v>
      </c>
      <c r="K36" s="188">
        <v>26</v>
      </c>
      <c r="L36" s="188">
        <v>27</v>
      </c>
      <c r="M36" s="188">
        <v>28</v>
      </c>
      <c r="N36" s="188">
        <v>29</v>
      </c>
      <c r="O36" s="188">
        <v>30</v>
      </c>
      <c r="P36" s="188">
        <v>31</v>
      </c>
      <c r="Q36" s="188">
        <v>32</v>
      </c>
      <c r="R36" s="188">
        <v>33</v>
      </c>
      <c r="S36" s="188">
        <v>34</v>
      </c>
      <c r="T36" s="207"/>
      <c r="U36" s="207"/>
    </row>
    <row r="37" spans="1:21" x14ac:dyDescent="0.2">
      <c r="A37" s="166">
        <v>2025</v>
      </c>
      <c r="B37" s="79" t="s">
        <v>338</v>
      </c>
      <c r="C37" s="168">
        <v>40.502844000000003</v>
      </c>
      <c r="D37" s="168">
        <v>81.191488000000007</v>
      </c>
      <c r="E37" s="168">
        <v>45.738687999999996</v>
      </c>
      <c r="F37" s="168">
        <v>52.154232</v>
      </c>
      <c r="G37" s="168">
        <v>44.347665999999997</v>
      </c>
      <c r="H37" s="168">
        <v>54.356861999999992</v>
      </c>
      <c r="I37" s="168">
        <v>53.812472</v>
      </c>
      <c r="J37" s="168">
        <v>22.417236000000003</v>
      </c>
      <c r="K37" s="168">
        <v>2.8358230000000004</v>
      </c>
      <c r="L37" s="168">
        <v>766.77226699999994</v>
      </c>
      <c r="M37" s="168">
        <v>56.88921899999999</v>
      </c>
      <c r="N37" s="168">
        <v>506.043496</v>
      </c>
      <c r="O37" s="168">
        <v>337.59674200000001</v>
      </c>
      <c r="P37" s="168">
        <v>21.416465000000002</v>
      </c>
      <c r="Q37" s="168">
        <v>61.018422999999999</v>
      </c>
      <c r="R37" s="168">
        <v>91.381979000000001</v>
      </c>
      <c r="S37" s="168">
        <v>52.995900999999996</v>
      </c>
      <c r="T37" s="166">
        <v>2025</v>
      </c>
      <c r="U37" s="79" t="s">
        <v>529</v>
      </c>
    </row>
    <row r="38" spans="1:21" x14ac:dyDescent="0.2">
      <c r="B38" s="79" t="s">
        <v>339</v>
      </c>
      <c r="C38" s="168">
        <v>39.793892999999997</v>
      </c>
      <c r="D38" s="168">
        <v>85.702494000000002</v>
      </c>
      <c r="E38" s="168">
        <v>46.037265000000005</v>
      </c>
      <c r="F38" s="168">
        <v>59.760733999999999</v>
      </c>
      <c r="G38" s="168">
        <v>44.554209999999998</v>
      </c>
      <c r="H38" s="168">
        <v>48.441234000000001</v>
      </c>
      <c r="I38" s="168">
        <v>44.335678999999992</v>
      </c>
      <c r="J38" s="168">
        <v>24.006215000000001</v>
      </c>
      <c r="K38" s="168">
        <v>2.5041510000000002</v>
      </c>
      <c r="L38" s="168">
        <v>1008.2713480000001</v>
      </c>
      <c r="M38" s="168">
        <v>79.653131999999999</v>
      </c>
      <c r="N38" s="168">
        <v>411.34109899999999</v>
      </c>
      <c r="O38" s="168">
        <v>342.66223100000002</v>
      </c>
      <c r="P38" s="168">
        <v>32.911917000000003</v>
      </c>
      <c r="Q38" s="168">
        <v>60.925982999999995</v>
      </c>
      <c r="R38" s="168">
        <v>91.409067000000007</v>
      </c>
      <c r="S38" s="168">
        <v>50.557931999999994</v>
      </c>
      <c r="U38" s="79" t="s">
        <v>530</v>
      </c>
    </row>
    <row r="39" spans="1:21" x14ac:dyDescent="0.2">
      <c r="B39" s="79" t="s">
        <v>340</v>
      </c>
      <c r="C39" s="168">
        <v>41.699596999999997</v>
      </c>
      <c r="D39" s="168">
        <v>90.524385999999993</v>
      </c>
      <c r="E39" s="168">
        <v>49.626208999999996</v>
      </c>
      <c r="F39" s="168">
        <v>64.094217999999998</v>
      </c>
      <c r="G39" s="168">
        <v>50.112197999999999</v>
      </c>
      <c r="H39" s="168">
        <v>55.721202000000005</v>
      </c>
      <c r="I39" s="168">
        <v>55.211149999999996</v>
      </c>
      <c r="J39" s="168">
        <v>28.137759000000003</v>
      </c>
      <c r="K39" s="168">
        <v>2.3700030000000001</v>
      </c>
      <c r="L39" s="168">
        <v>867.28717399999982</v>
      </c>
      <c r="M39" s="168">
        <v>59.423941999999997</v>
      </c>
      <c r="N39" s="168">
        <v>165.29354799999999</v>
      </c>
      <c r="O39" s="168">
        <v>387.86186499999997</v>
      </c>
      <c r="P39" s="168">
        <v>40.170210999999995</v>
      </c>
      <c r="Q39" s="168">
        <v>65.745599999999996</v>
      </c>
      <c r="R39" s="168">
        <v>102.04577900000001</v>
      </c>
      <c r="S39" s="168">
        <v>53.10078</v>
      </c>
      <c r="U39" s="79" t="s">
        <v>531</v>
      </c>
    </row>
    <row r="40" spans="1:21" x14ac:dyDescent="0.2">
      <c r="B40" s="79" t="s">
        <v>341</v>
      </c>
      <c r="C40" s="168">
        <v>37.959473000000003</v>
      </c>
      <c r="D40" s="168">
        <v>90.539594999999991</v>
      </c>
      <c r="E40" s="168">
        <v>52.302802999999997</v>
      </c>
      <c r="F40" s="168">
        <v>71.118758</v>
      </c>
      <c r="G40" s="168">
        <v>53.393360000000001</v>
      </c>
      <c r="H40" s="168">
        <v>44.752789</v>
      </c>
      <c r="I40" s="168">
        <v>35.025768999999997</v>
      </c>
      <c r="J40" s="168">
        <v>27.606740000000002</v>
      </c>
      <c r="K40" s="168">
        <v>1.6648890000000001</v>
      </c>
      <c r="L40" s="168">
        <v>820.8054689999999</v>
      </c>
      <c r="M40" s="168">
        <v>72.055385999999999</v>
      </c>
      <c r="N40" s="168">
        <v>643.0141000000001</v>
      </c>
      <c r="O40" s="168">
        <v>359.78272900000002</v>
      </c>
      <c r="P40" s="168">
        <v>32.445619000000001</v>
      </c>
      <c r="Q40" s="168">
        <v>64.850503000000003</v>
      </c>
      <c r="R40" s="168">
        <v>104.598333</v>
      </c>
      <c r="S40" s="168">
        <v>52.810594000000002</v>
      </c>
      <c r="U40" s="79" t="s">
        <v>532</v>
      </c>
    </row>
    <row r="41" spans="1:21" x14ac:dyDescent="0.2">
      <c r="B41" s="79" t="s">
        <v>342</v>
      </c>
      <c r="C41" s="168">
        <v>40.307411999999999</v>
      </c>
      <c r="D41" s="168">
        <v>94.911201999999989</v>
      </c>
      <c r="E41" s="168">
        <v>59.274392000000006</v>
      </c>
      <c r="F41" s="168">
        <v>75.096768999999995</v>
      </c>
      <c r="G41" s="168">
        <v>65.910477999999998</v>
      </c>
      <c r="H41" s="168">
        <v>45.861163000000005</v>
      </c>
      <c r="I41" s="168">
        <v>36.155378999999996</v>
      </c>
      <c r="J41" s="168">
        <v>27.672839</v>
      </c>
      <c r="K41" s="168">
        <v>2.1131650000000004</v>
      </c>
      <c r="L41" s="168">
        <v>757.18109700000002</v>
      </c>
      <c r="M41" s="168">
        <v>60.191777999999985</v>
      </c>
      <c r="N41" s="168">
        <v>913.46019100000012</v>
      </c>
      <c r="O41" s="168">
        <v>388.61994199999998</v>
      </c>
      <c r="P41" s="168">
        <v>33.005345999999996</v>
      </c>
      <c r="Q41" s="168">
        <v>64.098236999999997</v>
      </c>
      <c r="R41" s="168">
        <v>101.438554</v>
      </c>
      <c r="S41" s="168">
        <v>55.767099999999999</v>
      </c>
      <c r="U41" s="79" t="s">
        <v>533</v>
      </c>
    </row>
    <row r="42" spans="1:21" x14ac:dyDescent="0.2">
      <c r="B42" s="79" t="s">
        <v>343</v>
      </c>
      <c r="C42" s="168">
        <v>32.324802999999996</v>
      </c>
      <c r="D42" s="168">
        <v>84.700623999999991</v>
      </c>
      <c r="E42" s="168">
        <v>57.365295000000003</v>
      </c>
      <c r="F42" s="168">
        <v>79.053415000000001</v>
      </c>
      <c r="G42" s="168">
        <v>65.361795999999998</v>
      </c>
      <c r="H42" s="168">
        <v>48.185274</v>
      </c>
      <c r="I42" s="168">
        <v>42.975273000000001</v>
      </c>
      <c r="J42" s="168">
        <v>21.871730999999997</v>
      </c>
      <c r="K42" s="168">
        <v>2.26661</v>
      </c>
      <c r="L42" s="168">
        <v>827.03585100000009</v>
      </c>
      <c r="M42" s="168">
        <v>60.385048999999995</v>
      </c>
      <c r="N42" s="168">
        <v>144.85979200000003</v>
      </c>
      <c r="O42" s="168">
        <v>321.69982200000004</v>
      </c>
      <c r="P42" s="168">
        <v>31.621615000000002</v>
      </c>
      <c r="Q42" s="168">
        <v>61.759912</v>
      </c>
      <c r="R42" s="168">
        <v>103.668413</v>
      </c>
      <c r="S42" s="168">
        <v>55.401206000000002</v>
      </c>
      <c r="U42" s="79" t="s">
        <v>534</v>
      </c>
    </row>
    <row r="43" spans="1:21" x14ac:dyDescent="0.2">
      <c r="B43" s="79" t="s">
        <v>344</v>
      </c>
      <c r="C43" s="168">
        <v>33.573951000000001</v>
      </c>
      <c r="D43" s="168">
        <v>92.18890300000001</v>
      </c>
      <c r="E43" s="168">
        <v>61.430104</v>
      </c>
      <c r="F43" s="168">
        <v>89.983226999999999</v>
      </c>
      <c r="G43" s="168">
        <v>87.074359999999999</v>
      </c>
      <c r="H43" s="168">
        <v>70.947698000000003</v>
      </c>
      <c r="I43" s="168">
        <v>58.687662000000003</v>
      </c>
      <c r="J43" s="168">
        <v>25.937279</v>
      </c>
      <c r="K43" s="168">
        <v>3.0840649999999998</v>
      </c>
      <c r="L43" s="168">
        <v>866.6232530000002</v>
      </c>
      <c r="M43" s="168">
        <v>75.436173999999994</v>
      </c>
      <c r="N43" s="168">
        <v>668.9049930000001</v>
      </c>
      <c r="O43" s="168">
        <v>402.71097600000002</v>
      </c>
      <c r="P43" s="168">
        <v>24.623900999999996</v>
      </c>
      <c r="Q43" s="168">
        <v>66.573903000000001</v>
      </c>
      <c r="R43" s="168">
        <v>115.33570899999999</v>
      </c>
      <c r="S43" s="168">
        <v>62.573870999999997</v>
      </c>
      <c r="U43" s="79" t="s">
        <v>535</v>
      </c>
    </row>
    <row r="44" spans="1:21" x14ac:dyDescent="0.2">
      <c r="B44" s="79" t="s">
        <v>345</v>
      </c>
      <c r="C44" s="168">
        <v>39.089815000000002</v>
      </c>
      <c r="D44" s="168">
        <v>87.118299000000007</v>
      </c>
      <c r="E44" s="168">
        <v>53.405386</v>
      </c>
      <c r="F44" s="168">
        <v>74.988761999999994</v>
      </c>
      <c r="G44" s="168">
        <v>60.692200999999997</v>
      </c>
      <c r="H44" s="168">
        <v>71.512242999999998</v>
      </c>
      <c r="I44" s="168">
        <v>35.029156999999998</v>
      </c>
      <c r="J44" s="168">
        <v>20.479591000000003</v>
      </c>
      <c r="K44" s="168">
        <v>3.6874250000000002</v>
      </c>
      <c r="L44" s="168">
        <v>816.51975400000003</v>
      </c>
      <c r="M44" s="168">
        <v>46.022640000000003</v>
      </c>
      <c r="N44" s="168">
        <v>489.09925099999998</v>
      </c>
      <c r="O44" s="168">
        <v>366.02692500000001</v>
      </c>
      <c r="P44" s="168">
        <v>21.285018000000001</v>
      </c>
      <c r="Q44" s="168">
        <v>48.229590000000002</v>
      </c>
      <c r="R44" s="168">
        <v>94.814199000000002</v>
      </c>
      <c r="S44" s="168">
        <v>51.322198999999998</v>
      </c>
      <c r="U44" s="79" t="s">
        <v>536</v>
      </c>
    </row>
    <row r="45" spans="1:21" x14ac:dyDescent="0.2">
      <c r="B45" s="79" t="s">
        <v>346</v>
      </c>
      <c r="C45" s="168">
        <v>68.540098</v>
      </c>
      <c r="D45" s="168">
        <v>94.677548999999999</v>
      </c>
      <c r="E45" s="168">
        <v>56.354927999999994</v>
      </c>
      <c r="F45" s="168">
        <v>66.759669000000002</v>
      </c>
      <c r="G45" s="168">
        <v>59.073631999999996</v>
      </c>
      <c r="H45" s="168">
        <v>57.763342000000009</v>
      </c>
      <c r="I45" s="168">
        <v>49.315736999999999</v>
      </c>
      <c r="J45" s="168">
        <v>28.833181</v>
      </c>
      <c r="K45" s="168">
        <v>3.1523110000000001</v>
      </c>
      <c r="L45" s="168">
        <v>996.37047300000017</v>
      </c>
      <c r="M45" s="168">
        <v>73.142350000000008</v>
      </c>
      <c r="N45" s="168">
        <v>402.70918699999993</v>
      </c>
      <c r="O45" s="168">
        <v>431.05125600000002</v>
      </c>
      <c r="P45" s="168">
        <v>24.708839999999999</v>
      </c>
      <c r="Q45" s="168">
        <v>64.515992999999995</v>
      </c>
      <c r="R45" s="168">
        <v>112.61343699999999</v>
      </c>
      <c r="S45" s="168">
        <v>62.134193000000003</v>
      </c>
      <c r="U45" s="79" t="s">
        <v>537</v>
      </c>
    </row>
    <row r="46" spans="1:21" x14ac:dyDescent="0.2">
      <c r="B46" s="79" t="s">
        <v>347</v>
      </c>
      <c r="C46" s="168">
        <v>65.158377999999999</v>
      </c>
      <c r="D46" s="168">
        <v>100.941389</v>
      </c>
      <c r="E46" s="168">
        <v>58.314861999999998</v>
      </c>
      <c r="F46" s="168">
        <v>69.987722000000005</v>
      </c>
      <c r="G46" s="168">
        <v>61.215083</v>
      </c>
      <c r="H46" s="168">
        <v>64.482002999999992</v>
      </c>
      <c r="I46" s="168">
        <v>48.491354999999999</v>
      </c>
      <c r="J46" s="168">
        <v>28.596212999999999</v>
      </c>
      <c r="K46" s="168">
        <v>4.7562379999999997</v>
      </c>
      <c r="L46" s="168">
        <v>626.991533</v>
      </c>
      <c r="M46" s="168">
        <v>43.833924999999994</v>
      </c>
      <c r="N46" s="168">
        <v>217.34941499999991</v>
      </c>
      <c r="O46" s="168">
        <v>361.06290899999999</v>
      </c>
      <c r="P46" s="168">
        <v>24.670863000000004</v>
      </c>
      <c r="Q46" s="168">
        <v>75.565529999999995</v>
      </c>
      <c r="R46" s="168">
        <v>128.49314999999999</v>
      </c>
      <c r="S46" s="168">
        <v>61.316592</v>
      </c>
      <c r="U46" s="79" t="s">
        <v>538</v>
      </c>
    </row>
    <row r="47" spans="1:21" x14ac:dyDescent="0.2">
      <c r="B47" s="79" t="s">
        <v>348</v>
      </c>
      <c r="C47" s="168">
        <v>46.733382999999996</v>
      </c>
      <c r="D47" s="168">
        <v>95.830997999999994</v>
      </c>
      <c r="E47" s="168">
        <v>50.127597999999999</v>
      </c>
      <c r="F47" s="168">
        <v>57.991760999999997</v>
      </c>
      <c r="G47" s="168">
        <v>57.617384000000001</v>
      </c>
      <c r="H47" s="168">
        <v>49.638027000000001</v>
      </c>
      <c r="I47" s="168">
        <v>44.607052000000003</v>
      </c>
      <c r="J47" s="168">
        <v>25.449079999999999</v>
      </c>
      <c r="K47" s="168">
        <v>3.246111</v>
      </c>
      <c r="L47" s="168">
        <v>581.20272199999999</v>
      </c>
      <c r="M47" s="168">
        <v>81.350849999999994</v>
      </c>
      <c r="N47" s="168">
        <v>198.474872</v>
      </c>
      <c r="O47" s="168">
        <v>295.353452</v>
      </c>
      <c r="P47" s="168">
        <v>27.973521000000002</v>
      </c>
      <c r="Q47" s="168">
        <v>58.503315000000001</v>
      </c>
      <c r="R47" s="168">
        <v>111.116365</v>
      </c>
      <c r="S47" s="168">
        <v>53.525569000000004</v>
      </c>
      <c r="U47" s="79" t="s">
        <v>539</v>
      </c>
    </row>
    <row r="48" spans="1:21" x14ac:dyDescent="0.2">
      <c r="B48" s="79" t="s">
        <v>349</v>
      </c>
      <c r="C48" s="168">
        <v>42.151396999999996</v>
      </c>
      <c r="D48" s="168">
        <v>91.116679000000005</v>
      </c>
      <c r="E48" s="168">
        <v>53.265416999999999</v>
      </c>
      <c r="F48" s="168">
        <v>60.080930000000002</v>
      </c>
      <c r="G48" s="168">
        <v>51.596014000000004</v>
      </c>
      <c r="H48" s="168">
        <v>59.246694000000005</v>
      </c>
      <c r="I48" s="168">
        <v>50.807581999999996</v>
      </c>
      <c r="J48" s="168">
        <v>24.180150000000001</v>
      </c>
      <c r="K48" s="168">
        <v>2.4553469999999997</v>
      </c>
      <c r="L48" s="168">
        <v>531.19350900000018</v>
      </c>
      <c r="M48" s="168">
        <v>58.117720000000006</v>
      </c>
      <c r="N48" s="168">
        <v>236.74774099999999</v>
      </c>
      <c r="O48" s="168">
        <v>298.171469</v>
      </c>
      <c r="P48" s="168">
        <v>27.130036</v>
      </c>
      <c r="Q48" s="168">
        <v>49.502320000000005</v>
      </c>
      <c r="R48" s="168">
        <v>125.27391299999999</v>
      </c>
      <c r="S48" s="168">
        <v>55.255901000000001</v>
      </c>
      <c r="U48" s="79" t="s">
        <v>540</v>
      </c>
    </row>
    <row r="49" spans="1:21" x14ac:dyDescent="0.2"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169"/>
      <c r="Q49" s="169"/>
      <c r="R49" s="169"/>
      <c r="S49" s="169"/>
    </row>
    <row r="50" spans="1:21" x14ac:dyDescent="0.2">
      <c r="A50" s="166">
        <v>2026</v>
      </c>
      <c r="B50" s="79" t="s">
        <v>338</v>
      </c>
      <c r="C50" s="168">
        <v>37.277392999999996</v>
      </c>
      <c r="D50" s="168">
        <v>86.441552000000001</v>
      </c>
      <c r="E50" s="168">
        <v>48.515585999999999</v>
      </c>
      <c r="F50" s="168">
        <v>54.920709000000002</v>
      </c>
      <c r="G50" s="168">
        <v>45.481003000000001</v>
      </c>
      <c r="H50" s="168">
        <v>54.227287000000004</v>
      </c>
      <c r="I50" s="168">
        <v>39.847260999999996</v>
      </c>
      <c r="J50" s="168">
        <v>22.431798000000001</v>
      </c>
      <c r="K50" s="168">
        <v>2.3060930000000002</v>
      </c>
      <c r="L50" s="168">
        <v>749.44504999999981</v>
      </c>
      <c r="M50" s="168">
        <v>43.583230000000007</v>
      </c>
      <c r="N50" s="168">
        <v>333.67387500000007</v>
      </c>
      <c r="O50" s="168">
        <v>349.72729099999998</v>
      </c>
      <c r="P50" s="168">
        <v>17.878567999999998</v>
      </c>
      <c r="Q50" s="168">
        <v>56.245851999999999</v>
      </c>
      <c r="R50" s="168">
        <v>94.498962000000006</v>
      </c>
      <c r="S50" s="168">
        <v>51.802307999999996</v>
      </c>
      <c r="T50" s="166">
        <v>2026</v>
      </c>
      <c r="U50" s="79" t="s">
        <v>529</v>
      </c>
    </row>
    <row r="51" spans="1:21" x14ac:dyDescent="0.2">
      <c r="B51" s="79" t="s">
        <v>339</v>
      </c>
      <c r="C51" s="168"/>
      <c r="D51" s="168"/>
      <c r="E51" s="168"/>
      <c r="F51" s="168"/>
      <c r="G51" s="168"/>
      <c r="H51" s="168"/>
      <c r="I51" s="168"/>
      <c r="J51" s="168"/>
      <c r="K51" s="168"/>
      <c r="L51" s="168"/>
      <c r="M51" s="168"/>
      <c r="N51" s="168"/>
      <c r="O51" s="168"/>
      <c r="P51" s="168"/>
      <c r="Q51" s="168"/>
      <c r="R51" s="168"/>
      <c r="S51" s="168"/>
      <c r="U51" s="79" t="s">
        <v>530</v>
      </c>
    </row>
    <row r="52" spans="1:21" x14ac:dyDescent="0.2">
      <c r="B52" s="79" t="s">
        <v>340</v>
      </c>
      <c r="C52" s="168"/>
      <c r="D52" s="168"/>
      <c r="E52" s="168"/>
      <c r="F52" s="168"/>
      <c r="G52" s="168"/>
      <c r="H52" s="168"/>
      <c r="I52" s="168"/>
      <c r="J52" s="168"/>
      <c r="K52" s="168"/>
      <c r="L52" s="168"/>
      <c r="M52" s="168"/>
      <c r="N52" s="168"/>
      <c r="O52" s="168"/>
      <c r="P52" s="168"/>
      <c r="Q52" s="168"/>
      <c r="R52" s="168"/>
      <c r="S52" s="168"/>
      <c r="U52" s="79" t="s">
        <v>531</v>
      </c>
    </row>
    <row r="53" spans="1:21" x14ac:dyDescent="0.2">
      <c r="B53" s="79" t="s">
        <v>341</v>
      </c>
      <c r="C53" s="168"/>
      <c r="D53" s="168"/>
      <c r="E53" s="168"/>
      <c r="F53" s="168"/>
      <c r="G53" s="168"/>
      <c r="H53" s="168"/>
      <c r="I53" s="168"/>
      <c r="J53" s="168"/>
      <c r="K53" s="168"/>
      <c r="L53" s="168"/>
      <c r="M53" s="168"/>
      <c r="N53" s="168"/>
      <c r="O53" s="168"/>
      <c r="P53" s="168"/>
      <c r="Q53" s="168"/>
      <c r="R53" s="168"/>
      <c r="S53" s="168"/>
      <c r="U53" s="79" t="s">
        <v>532</v>
      </c>
    </row>
    <row r="54" spans="1:21" x14ac:dyDescent="0.2">
      <c r="B54" s="79" t="s">
        <v>342</v>
      </c>
      <c r="C54" s="168"/>
      <c r="D54" s="168"/>
      <c r="E54" s="168"/>
      <c r="F54" s="168"/>
      <c r="G54" s="168"/>
      <c r="H54" s="168"/>
      <c r="I54" s="168"/>
      <c r="J54" s="168"/>
      <c r="K54" s="168"/>
      <c r="L54" s="168"/>
      <c r="M54" s="168"/>
      <c r="N54" s="168"/>
      <c r="O54" s="168"/>
      <c r="P54" s="168"/>
      <c r="Q54" s="168"/>
      <c r="R54" s="168"/>
      <c r="S54" s="168"/>
      <c r="U54" s="79" t="s">
        <v>533</v>
      </c>
    </row>
    <row r="55" spans="1:21" x14ac:dyDescent="0.2">
      <c r="B55" s="79" t="s">
        <v>343</v>
      </c>
      <c r="C55" s="168"/>
      <c r="D55" s="168"/>
      <c r="E55" s="168"/>
      <c r="F55" s="168"/>
      <c r="G55" s="168"/>
      <c r="H55" s="168"/>
      <c r="I55" s="168"/>
      <c r="J55" s="168"/>
      <c r="K55" s="168"/>
      <c r="L55" s="168"/>
      <c r="M55" s="168"/>
      <c r="N55" s="168"/>
      <c r="O55" s="168"/>
      <c r="P55" s="168"/>
      <c r="Q55" s="168"/>
      <c r="R55" s="168"/>
      <c r="S55" s="168"/>
      <c r="U55" s="79" t="s">
        <v>534</v>
      </c>
    </row>
    <row r="56" spans="1:21" x14ac:dyDescent="0.2">
      <c r="B56" s="79" t="s">
        <v>344</v>
      </c>
      <c r="C56" s="168"/>
      <c r="D56" s="168"/>
      <c r="E56" s="168"/>
      <c r="F56" s="168"/>
      <c r="G56" s="168"/>
      <c r="H56" s="168"/>
      <c r="I56" s="168"/>
      <c r="J56" s="168"/>
      <c r="K56" s="168"/>
      <c r="L56" s="168"/>
      <c r="M56" s="168"/>
      <c r="N56" s="168"/>
      <c r="O56" s="168"/>
      <c r="P56" s="168"/>
      <c r="Q56" s="168"/>
      <c r="R56" s="168"/>
      <c r="S56" s="168"/>
      <c r="U56" s="79" t="s">
        <v>535</v>
      </c>
    </row>
    <row r="57" spans="1:21" x14ac:dyDescent="0.2">
      <c r="B57" s="79" t="s">
        <v>345</v>
      </c>
      <c r="C57" s="168"/>
      <c r="D57" s="168"/>
      <c r="E57" s="168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68"/>
      <c r="Q57" s="168"/>
      <c r="R57" s="168"/>
      <c r="S57" s="168"/>
      <c r="U57" s="79" t="s">
        <v>536</v>
      </c>
    </row>
    <row r="58" spans="1:21" x14ac:dyDescent="0.2">
      <c r="B58" s="79" t="s">
        <v>346</v>
      </c>
      <c r="C58" s="168"/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8"/>
      <c r="Q58" s="168"/>
      <c r="R58" s="168"/>
      <c r="S58" s="168"/>
      <c r="U58" s="79" t="s">
        <v>537</v>
      </c>
    </row>
    <row r="59" spans="1:21" x14ac:dyDescent="0.2">
      <c r="B59" s="79" t="s">
        <v>347</v>
      </c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  <c r="S59" s="168"/>
      <c r="U59" s="79" t="s">
        <v>538</v>
      </c>
    </row>
    <row r="60" spans="1:21" x14ac:dyDescent="0.2">
      <c r="B60" s="79" t="s">
        <v>348</v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68"/>
      <c r="U60" s="79" t="s">
        <v>539</v>
      </c>
    </row>
    <row r="61" spans="1:21" x14ac:dyDescent="0.2"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U61" s="79" t="s">
        <v>540</v>
      </c>
    </row>
    <row r="62" spans="1:21" x14ac:dyDescent="0.2">
      <c r="C62" s="168"/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</row>
    <row r="63" spans="1:21" x14ac:dyDescent="0.2">
      <c r="C63" s="168"/>
      <c r="D63" s="168"/>
      <c r="E63" s="168"/>
      <c r="F63" s="168"/>
      <c r="G63" s="168"/>
      <c r="H63" s="168"/>
      <c r="I63" s="168"/>
      <c r="J63" s="168"/>
      <c r="K63" s="168"/>
      <c r="L63" s="168"/>
      <c r="M63" s="168"/>
      <c r="N63" s="168"/>
      <c r="O63" s="168"/>
    </row>
    <row r="64" spans="1:21" x14ac:dyDescent="0.2">
      <c r="C64" s="168"/>
      <c r="D64" s="168"/>
      <c r="E64" s="168"/>
      <c r="F64" s="168"/>
      <c r="G64" s="168"/>
      <c r="H64" s="168"/>
      <c r="I64" s="168"/>
      <c r="J64" s="168"/>
      <c r="K64" s="168"/>
      <c r="L64" s="168"/>
      <c r="M64" s="168"/>
      <c r="N64" s="168"/>
      <c r="O64" s="168"/>
    </row>
    <row r="65" spans="1:21" s="187" customFormat="1" ht="27" customHeight="1" thickBot="1" x14ac:dyDescent="0.25">
      <c r="A65" s="247" t="s">
        <v>707</v>
      </c>
      <c r="B65" s="247"/>
      <c r="C65" s="247"/>
      <c r="D65" s="247"/>
      <c r="E65" s="247"/>
      <c r="F65" s="247"/>
      <c r="G65" s="247"/>
      <c r="H65" s="247"/>
      <c r="I65" s="247"/>
      <c r="J65" s="247"/>
      <c r="K65" s="247"/>
      <c r="L65" s="247"/>
      <c r="M65" s="247"/>
      <c r="N65" s="247"/>
      <c r="O65" s="247"/>
      <c r="P65" s="247"/>
      <c r="Q65" s="247"/>
      <c r="R65" s="247"/>
      <c r="S65" s="247"/>
      <c r="T65" s="247"/>
      <c r="U65" s="247"/>
    </row>
    <row r="66" spans="1:21" s="170" customFormat="1" ht="11.25" customHeight="1" thickBot="1" x14ac:dyDescent="0.25">
      <c r="A66" s="206" t="s">
        <v>162</v>
      </c>
      <c r="B66" s="206" t="s">
        <v>163</v>
      </c>
      <c r="C66" s="244" t="s">
        <v>706</v>
      </c>
      <c r="D66" s="245"/>
      <c r="E66" s="245"/>
      <c r="F66" s="245"/>
      <c r="G66" s="245"/>
      <c r="H66" s="245"/>
      <c r="I66" s="245"/>
      <c r="J66" s="245"/>
      <c r="K66" s="245"/>
      <c r="L66" s="245"/>
      <c r="M66" s="245"/>
      <c r="N66" s="245"/>
      <c r="O66" s="245"/>
      <c r="P66" s="245"/>
      <c r="Q66" s="245"/>
      <c r="R66" s="245"/>
      <c r="S66" s="246"/>
      <c r="T66" s="206" t="s">
        <v>526</v>
      </c>
      <c r="U66" s="206" t="s">
        <v>513</v>
      </c>
    </row>
    <row r="67" spans="1:21" ht="20.25" customHeight="1" thickBot="1" x14ac:dyDescent="0.25">
      <c r="A67" s="207"/>
      <c r="B67" s="207"/>
      <c r="C67" s="188">
        <v>35</v>
      </c>
      <c r="D67" s="188">
        <v>36</v>
      </c>
      <c r="E67" s="188">
        <v>37</v>
      </c>
      <c r="F67" s="188">
        <v>38</v>
      </c>
      <c r="G67" s="188">
        <v>39</v>
      </c>
      <c r="H67" s="188">
        <v>40</v>
      </c>
      <c r="I67" s="188">
        <v>41</v>
      </c>
      <c r="J67" s="188">
        <v>42</v>
      </c>
      <c r="K67" s="188">
        <v>43</v>
      </c>
      <c r="L67" s="188">
        <v>44</v>
      </c>
      <c r="M67" s="188">
        <v>45</v>
      </c>
      <c r="N67" s="188">
        <v>46</v>
      </c>
      <c r="O67" s="188">
        <v>47</v>
      </c>
      <c r="P67" s="188">
        <v>48</v>
      </c>
      <c r="Q67" s="188">
        <v>49</v>
      </c>
      <c r="R67" s="188">
        <v>50</v>
      </c>
      <c r="S67" s="188">
        <v>51</v>
      </c>
      <c r="T67" s="207"/>
      <c r="U67" s="207"/>
    </row>
    <row r="68" spans="1:21" x14ac:dyDescent="0.2">
      <c r="A68" s="166">
        <v>2025</v>
      </c>
      <c r="B68" s="79" t="s">
        <v>338</v>
      </c>
      <c r="C68" s="168">
        <v>13.098693000000001</v>
      </c>
      <c r="D68" s="168">
        <v>2.1909960000000002</v>
      </c>
      <c r="E68" s="168">
        <v>2.5358429999999998</v>
      </c>
      <c r="F68" s="168">
        <v>153.13575499999999</v>
      </c>
      <c r="G68" s="168">
        <v>378.59458399999988</v>
      </c>
      <c r="H68" s="168">
        <v>95.151651999999999</v>
      </c>
      <c r="I68" s="168">
        <v>23.340866999999999</v>
      </c>
      <c r="J68" s="168">
        <v>54.808158000000006</v>
      </c>
      <c r="K68" s="168">
        <v>0.54495499999999997</v>
      </c>
      <c r="L68" s="168">
        <v>91.459783999999999</v>
      </c>
      <c r="M68" s="168">
        <v>10.180997</v>
      </c>
      <c r="N68" s="168">
        <v>1.259363</v>
      </c>
      <c r="O68" s="168">
        <v>9.2359720000000003</v>
      </c>
      <c r="P68" s="168">
        <v>108.64791500000001</v>
      </c>
      <c r="Q68" s="168">
        <v>17.741259999999997</v>
      </c>
      <c r="R68" s="168">
        <v>0.99141000000000001</v>
      </c>
      <c r="S68" s="168">
        <v>7.2412180000000008</v>
      </c>
      <c r="T68" s="166">
        <v>2025</v>
      </c>
      <c r="U68" s="79" t="s">
        <v>529</v>
      </c>
    </row>
    <row r="69" spans="1:21" x14ac:dyDescent="0.2">
      <c r="B69" s="79" t="s">
        <v>339</v>
      </c>
      <c r="C69" s="168">
        <v>12.447239999999999</v>
      </c>
      <c r="D69" s="168">
        <v>3.6885000000000003</v>
      </c>
      <c r="E69" s="168">
        <v>2.4662710000000003</v>
      </c>
      <c r="F69" s="168">
        <v>161.429866</v>
      </c>
      <c r="G69" s="168">
        <v>412.36729600000001</v>
      </c>
      <c r="H69" s="168">
        <v>114.81673700000005</v>
      </c>
      <c r="I69" s="168">
        <v>24.735302999999998</v>
      </c>
      <c r="J69" s="168">
        <v>52.378493999999996</v>
      </c>
      <c r="K69" s="168">
        <v>1.935349</v>
      </c>
      <c r="L69" s="168">
        <v>127.29460800000001</v>
      </c>
      <c r="M69" s="168">
        <v>13.222125999999999</v>
      </c>
      <c r="N69" s="168">
        <v>0.94404399999999999</v>
      </c>
      <c r="O69" s="168">
        <v>12.367467</v>
      </c>
      <c r="P69" s="168">
        <v>115.126339</v>
      </c>
      <c r="Q69" s="168">
        <v>16.291886999999999</v>
      </c>
      <c r="R69" s="168">
        <v>0.97605600000000003</v>
      </c>
      <c r="S69" s="168">
        <v>10.461931</v>
      </c>
      <c r="U69" s="79" t="s">
        <v>530</v>
      </c>
    </row>
    <row r="70" spans="1:21" x14ac:dyDescent="0.2">
      <c r="B70" s="79" t="s">
        <v>340</v>
      </c>
      <c r="C70" s="168">
        <v>13.408064</v>
      </c>
      <c r="D70" s="168">
        <v>2.1907290000000001</v>
      </c>
      <c r="E70" s="168">
        <v>2.6749269999999998</v>
      </c>
      <c r="F70" s="168">
        <v>171.11953</v>
      </c>
      <c r="G70" s="168">
        <v>416.61965600000002</v>
      </c>
      <c r="H70" s="168">
        <v>114.33163699999997</v>
      </c>
      <c r="I70" s="168">
        <v>25.003862999999999</v>
      </c>
      <c r="J70" s="168">
        <v>46.201684999999998</v>
      </c>
      <c r="K70" s="168">
        <v>1.207179</v>
      </c>
      <c r="L70" s="168">
        <v>86.69860700000001</v>
      </c>
      <c r="M70" s="168">
        <v>16.162434999999999</v>
      </c>
      <c r="N70" s="168">
        <v>1.2911140000000001</v>
      </c>
      <c r="O70" s="168">
        <v>9.3703089999999989</v>
      </c>
      <c r="P70" s="168">
        <v>117.26784099999999</v>
      </c>
      <c r="Q70" s="168">
        <v>17.215137000000002</v>
      </c>
      <c r="R70" s="168">
        <v>1.415659</v>
      </c>
      <c r="S70" s="168">
        <v>10.695074000000002</v>
      </c>
      <c r="U70" s="79" t="s">
        <v>531</v>
      </c>
    </row>
    <row r="71" spans="1:21" x14ac:dyDescent="0.2">
      <c r="B71" s="79" t="s">
        <v>341</v>
      </c>
      <c r="C71" s="168">
        <v>13.962171</v>
      </c>
      <c r="D71" s="168">
        <v>2.427632</v>
      </c>
      <c r="E71" s="168">
        <v>2.8981219999999999</v>
      </c>
      <c r="F71" s="168">
        <v>153.001791</v>
      </c>
      <c r="G71" s="168">
        <v>417.75829300000004</v>
      </c>
      <c r="H71" s="168">
        <v>104.20620199999999</v>
      </c>
      <c r="I71" s="168">
        <v>26.604227999999996</v>
      </c>
      <c r="J71" s="168">
        <v>45.582821999999986</v>
      </c>
      <c r="K71" s="168">
        <v>0.80658699999999994</v>
      </c>
      <c r="L71" s="168">
        <v>105.829449</v>
      </c>
      <c r="M71" s="168">
        <v>14.055066</v>
      </c>
      <c r="N71" s="168">
        <v>1.378071</v>
      </c>
      <c r="O71" s="168">
        <v>6.1770269999999998</v>
      </c>
      <c r="P71" s="168">
        <v>118.92819899999999</v>
      </c>
      <c r="Q71" s="168">
        <v>15.527142999999999</v>
      </c>
      <c r="R71" s="168">
        <v>1.2996159999999999</v>
      </c>
      <c r="S71" s="168">
        <v>12.404494999999999</v>
      </c>
      <c r="U71" s="79" t="s">
        <v>532</v>
      </c>
    </row>
    <row r="72" spans="1:21" x14ac:dyDescent="0.2">
      <c r="B72" s="79" t="s">
        <v>342</v>
      </c>
      <c r="C72" s="168">
        <v>14.695138999999999</v>
      </c>
      <c r="D72" s="168">
        <v>1.554881</v>
      </c>
      <c r="E72" s="168">
        <v>2.973287</v>
      </c>
      <c r="F72" s="168">
        <v>162.08981399999999</v>
      </c>
      <c r="G72" s="168">
        <v>446.98479199999997</v>
      </c>
      <c r="H72" s="168">
        <v>120.03980200000005</v>
      </c>
      <c r="I72" s="168">
        <v>29.104938000000001</v>
      </c>
      <c r="J72" s="168">
        <v>49.536730999999996</v>
      </c>
      <c r="K72" s="168">
        <v>1.2345739999999998</v>
      </c>
      <c r="L72" s="168">
        <v>109.06649900000002</v>
      </c>
      <c r="M72" s="168">
        <v>14.047144999999999</v>
      </c>
      <c r="N72" s="168">
        <v>1.4298229999999998</v>
      </c>
      <c r="O72" s="168">
        <v>8.9926399999999997</v>
      </c>
      <c r="P72" s="168">
        <v>124.14216099999999</v>
      </c>
      <c r="Q72" s="168">
        <v>18.338174000000002</v>
      </c>
      <c r="R72" s="168">
        <v>1.01084</v>
      </c>
      <c r="S72" s="168">
        <v>14.018732999999999</v>
      </c>
      <c r="U72" s="79" t="s">
        <v>533</v>
      </c>
    </row>
    <row r="73" spans="1:21" x14ac:dyDescent="0.2">
      <c r="B73" s="79" t="s">
        <v>343</v>
      </c>
      <c r="C73" s="168">
        <v>16.130849000000001</v>
      </c>
      <c r="D73" s="168">
        <v>2.4235689999999996</v>
      </c>
      <c r="E73" s="168">
        <v>3.1178549999999996</v>
      </c>
      <c r="F73" s="168">
        <v>143.31594899999999</v>
      </c>
      <c r="G73" s="168">
        <v>421.91161800000015</v>
      </c>
      <c r="H73" s="168">
        <v>109.67916899999999</v>
      </c>
      <c r="I73" s="168">
        <v>24.729562000000005</v>
      </c>
      <c r="J73" s="168">
        <v>54.656229999999972</v>
      </c>
      <c r="K73" s="168">
        <v>1.113964</v>
      </c>
      <c r="L73" s="168">
        <v>106.51822400000003</v>
      </c>
      <c r="M73" s="168">
        <v>18.576294000000001</v>
      </c>
      <c r="N73" s="168">
        <v>1.137745</v>
      </c>
      <c r="O73" s="168">
        <v>12.150437999999999</v>
      </c>
      <c r="P73" s="168">
        <v>122.22247299999998</v>
      </c>
      <c r="Q73" s="168">
        <v>17.863700999999999</v>
      </c>
      <c r="R73" s="168">
        <v>0.54895100000000008</v>
      </c>
      <c r="S73" s="168">
        <v>11.892662999999999</v>
      </c>
      <c r="U73" s="79" t="s">
        <v>534</v>
      </c>
    </row>
    <row r="74" spans="1:21" x14ac:dyDescent="0.2">
      <c r="B74" s="79" t="s">
        <v>344</v>
      </c>
      <c r="C74" s="168">
        <v>18.637909999999998</v>
      </c>
      <c r="D74" s="168">
        <v>2.7934230000000002</v>
      </c>
      <c r="E74" s="168">
        <v>3.2437839999999998</v>
      </c>
      <c r="F74" s="168">
        <v>148.85053200000002</v>
      </c>
      <c r="G74" s="168">
        <v>449.88667999999996</v>
      </c>
      <c r="H74" s="168">
        <v>112.17863</v>
      </c>
      <c r="I74" s="168">
        <v>25.267012999999999</v>
      </c>
      <c r="J74" s="168">
        <v>57.342185999999984</v>
      </c>
      <c r="K74" s="168">
        <v>6.3361619999999998</v>
      </c>
      <c r="L74" s="168">
        <v>102.32990100000001</v>
      </c>
      <c r="M74" s="168">
        <v>19.210504</v>
      </c>
      <c r="N74" s="168">
        <v>1.5574730000000001</v>
      </c>
      <c r="O74" s="168">
        <v>5.9623900000000001</v>
      </c>
      <c r="P74" s="168">
        <v>136.57684</v>
      </c>
      <c r="Q74" s="168">
        <v>20.075949000000001</v>
      </c>
      <c r="R74" s="168">
        <v>0.85711999999999999</v>
      </c>
      <c r="S74" s="168">
        <v>11.410647999999998</v>
      </c>
      <c r="U74" s="79" t="s">
        <v>535</v>
      </c>
    </row>
    <row r="75" spans="1:21" x14ac:dyDescent="0.2">
      <c r="B75" s="79" t="s">
        <v>345</v>
      </c>
      <c r="C75" s="168">
        <v>16.594913000000002</v>
      </c>
      <c r="D75" s="168">
        <v>1.8329140000000002</v>
      </c>
      <c r="E75" s="168">
        <v>2.3191470000000001</v>
      </c>
      <c r="F75" s="168">
        <v>116.18299700000001</v>
      </c>
      <c r="G75" s="168">
        <v>326.17561000000006</v>
      </c>
      <c r="H75" s="168">
        <v>82.683023999999989</v>
      </c>
      <c r="I75" s="168">
        <v>8.2231959999999997</v>
      </c>
      <c r="J75" s="168">
        <v>48.107190999999979</v>
      </c>
      <c r="K75" s="168">
        <v>4.2204480000000002</v>
      </c>
      <c r="L75" s="168">
        <v>64.648410999999996</v>
      </c>
      <c r="M75" s="168">
        <v>13.475023</v>
      </c>
      <c r="N75" s="168">
        <v>0.98171499999999989</v>
      </c>
      <c r="O75" s="168">
        <v>9.111226000000002</v>
      </c>
      <c r="P75" s="168">
        <v>102.64701100000002</v>
      </c>
      <c r="Q75" s="168">
        <v>16.371983</v>
      </c>
      <c r="R75" s="168">
        <v>0.34700900000000001</v>
      </c>
      <c r="S75" s="168">
        <v>4.9567700000000006</v>
      </c>
      <c r="U75" s="79" t="s">
        <v>536</v>
      </c>
    </row>
    <row r="76" spans="1:21" x14ac:dyDescent="0.2">
      <c r="B76" s="79" t="s">
        <v>346</v>
      </c>
      <c r="C76" s="168">
        <v>21.852156999999998</v>
      </c>
      <c r="D76" s="168">
        <v>1.998678</v>
      </c>
      <c r="E76" s="168">
        <v>2.6322989999999997</v>
      </c>
      <c r="F76" s="168">
        <v>143.58863299999999</v>
      </c>
      <c r="G76" s="168">
        <v>411.84494100000006</v>
      </c>
      <c r="H76" s="168">
        <v>106.79269700000002</v>
      </c>
      <c r="I76" s="168">
        <v>22.953514000000002</v>
      </c>
      <c r="J76" s="168">
        <v>54.499600000000015</v>
      </c>
      <c r="K76" s="168">
        <v>6.0510869999999999</v>
      </c>
      <c r="L76" s="168">
        <v>90.787207000000009</v>
      </c>
      <c r="M76" s="168">
        <v>23.646331</v>
      </c>
      <c r="N76" s="168">
        <v>1.0952060000000001</v>
      </c>
      <c r="O76" s="168">
        <v>12.41958</v>
      </c>
      <c r="P76" s="168">
        <v>127.72155899999998</v>
      </c>
      <c r="Q76" s="168">
        <v>19.389726</v>
      </c>
      <c r="R76" s="168">
        <v>0.58648200000000006</v>
      </c>
      <c r="S76" s="168">
        <v>11.414778</v>
      </c>
      <c r="U76" s="79" t="s">
        <v>537</v>
      </c>
    </row>
    <row r="77" spans="1:21" x14ac:dyDescent="0.2">
      <c r="B77" s="79" t="s">
        <v>347</v>
      </c>
      <c r="C77" s="168">
        <v>23.235519</v>
      </c>
      <c r="D77" s="168">
        <v>2.9957240000000001</v>
      </c>
      <c r="E77" s="168">
        <v>2.8455949999999999</v>
      </c>
      <c r="F77" s="168">
        <v>156.175453</v>
      </c>
      <c r="G77" s="168">
        <v>421.18602100000004</v>
      </c>
      <c r="H77" s="168">
        <v>117.900271</v>
      </c>
      <c r="I77" s="168">
        <v>27.241200999999997</v>
      </c>
      <c r="J77" s="168">
        <v>56.749694999999988</v>
      </c>
      <c r="K77" s="168">
        <v>6.7676680000000005</v>
      </c>
      <c r="L77" s="168">
        <v>107.950856</v>
      </c>
      <c r="M77" s="168">
        <v>18.870259000000001</v>
      </c>
      <c r="N77" s="168">
        <v>0.89147699999999996</v>
      </c>
      <c r="O77" s="168">
        <v>10.545489</v>
      </c>
      <c r="P77" s="168">
        <v>124.75827799999999</v>
      </c>
      <c r="Q77" s="168">
        <v>21.538060999999995</v>
      </c>
      <c r="R77" s="168">
        <v>0.69572999999999996</v>
      </c>
      <c r="S77" s="168">
        <v>12.737883999999999</v>
      </c>
      <c r="U77" s="79" t="s">
        <v>538</v>
      </c>
    </row>
    <row r="78" spans="1:21" x14ac:dyDescent="0.2">
      <c r="B78" s="79" t="s">
        <v>348</v>
      </c>
      <c r="C78" s="168">
        <v>19.124085000000001</v>
      </c>
      <c r="D78" s="168">
        <v>2.5581879999999999</v>
      </c>
      <c r="E78" s="168">
        <v>2.8153350000000001</v>
      </c>
      <c r="F78" s="168">
        <v>148.19806499999999</v>
      </c>
      <c r="G78" s="168">
        <v>355.18683400000003</v>
      </c>
      <c r="H78" s="168">
        <v>99.354713000000004</v>
      </c>
      <c r="I78" s="168">
        <v>21.372433999999998</v>
      </c>
      <c r="J78" s="168">
        <v>53.647506000000007</v>
      </c>
      <c r="K78" s="168">
        <v>6.2782090000000004</v>
      </c>
      <c r="L78" s="168">
        <v>96.728766000000007</v>
      </c>
      <c r="M78" s="168">
        <v>12.087198000000003</v>
      </c>
      <c r="N78" s="168">
        <v>0.77320800000000012</v>
      </c>
      <c r="O78" s="168">
        <v>5.5045799999999998</v>
      </c>
      <c r="P78" s="168">
        <v>116.28457900000001</v>
      </c>
      <c r="Q78" s="168">
        <v>20.137703999999999</v>
      </c>
      <c r="R78" s="168">
        <v>0.57495099999999999</v>
      </c>
      <c r="S78" s="168">
        <v>8.1674560000000014</v>
      </c>
      <c r="U78" s="79" t="s">
        <v>539</v>
      </c>
    </row>
    <row r="79" spans="1:21" x14ac:dyDescent="0.2">
      <c r="B79" s="79" t="s">
        <v>349</v>
      </c>
      <c r="C79" s="168">
        <v>16.490213000000001</v>
      </c>
      <c r="D79" s="168">
        <v>3.2037059999999999</v>
      </c>
      <c r="E79" s="168">
        <v>2.5428439999999997</v>
      </c>
      <c r="F79" s="168">
        <v>139.40901600000001</v>
      </c>
      <c r="G79" s="168">
        <v>340.42063300000012</v>
      </c>
      <c r="H79" s="168">
        <v>88.773934999999994</v>
      </c>
      <c r="I79" s="168">
        <v>14.391241999999998</v>
      </c>
      <c r="J79" s="168">
        <v>66.676755000000014</v>
      </c>
      <c r="K79" s="168">
        <v>6.1267190000000005</v>
      </c>
      <c r="L79" s="168">
        <v>78.352356999999998</v>
      </c>
      <c r="M79" s="168">
        <v>11.518789</v>
      </c>
      <c r="N79" s="168">
        <v>1.005045</v>
      </c>
      <c r="O79" s="168">
        <v>9.6888570000000005</v>
      </c>
      <c r="P79" s="168">
        <v>103.71272099999999</v>
      </c>
      <c r="Q79" s="168">
        <v>21.369743999999997</v>
      </c>
      <c r="R79" s="168">
        <v>0.43808300000000006</v>
      </c>
      <c r="S79" s="168">
        <v>7.1184050000000001</v>
      </c>
      <c r="U79" s="79" t="s">
        <v>540</v>
      </c>
    </row>
    <row r="80" spans="1:21" x14ac:dyDescent="0.2">
      <c r="C80" s="168"/>
      <c r="D80" s="168"/>
      <c r="E80" s="168"/>
      <c r="F80" s="168"/>
      <c r="G80" s="168"/>
      <c r="H80" s="168"/>
      <c r="I80" s="168"/>
      <c r="J80" s="168"/>
      <c r="K80" s="168"/>
      <c r="L80" s="168"/>
      <c r="M80" s="168"/>
      <c r="N80" s="168"/>
      <c r="O80" s="168"/>
      <c r="P80" s="169"/>
      <c r="Q80" s="169"/>
      <c r="R80" s="169"/>
      <c r="S80" s="169"/>
    </row>
    <row r="81" spans="1:21" x14ac:dyDescent="0.2">
      <c r="A81" s="166">
        <v>2026</v>
      </c>
      <c r="B81" s="79" t="s">
        <v>338</v>
      </c>
      <c r="C81" s="168">
        <v>15.477945</v>
      </c>
      <c r="D81" s="168">
        <v>2.8925890000000001</v>
      </c>
      <c r="E81" s="168">
        <v>2.1502280000000003</v>
      </c>
      <c r="F81" s="168">
        <v>148.94754599999999</v>
      </c>
      <c r="G81" s="168">
        <v>347.49959200000006</v>
      </c>
      <c r="H81" s="168">
        <v>99.608119000000016</v>
      </c>
      <c r="I81" s="168">
        <v>20.249089999999999</v>
      </c>
      <c r="J81" s="168">
        <v>51.492095000000035</v>
      </c>
      <c r="K81" s="168">
        <v>6.0739149999999995</v>
      </c>
      <c r="L81" s="168">
        <v>93.109565000000003</v>
      </c>
      <c r="M81" s="168">
        <v>9.3905130000000003</v>
      </c>
      <c r="N81" s="168">
        <v>0.88629800000000003</v>
      </c>
      <c r="O81" s="168">
        <v>8.6890110000000007</v>
      </c>
      <c r="P81" s="168">
        <v>106.092122</v>
      </c>
      <c r="Q81" s="168">
        <v>17.992108000000002</v>
      </c>
      <c r="R81" s="168">
        <v>0.57585600000000003</v>
      </c>
      <c r="S81" s="168">
        <v>7.6898969999999993</v>
      </c>
      <c r="T81" s="166">
        <v>2026</v>
      </c>
      <c r="U81" s="79" t="s">
        <v>529</v>
      </c>
    </row>
    <row r="82" spans="1:21" x14ac:dyDescent="0.2">
      <c r="B82" s="79" t="s">
        <v>339</v>
      </c>
      <c r="C82" s="168"/>
      <c r="D82" s="168"/>
      <c r="E82" s="168"/>
      <c r="F82" s="168"/>
      <c r="G82" s="168"/>
      <c r="H82" s="168"/>
      <c r="I82" s="168"/>
      <c r="J82" s="168"/>
      <c r="K82" s="168"/>
      <c r="L82" s="168"/>
      <c r="M82" s="168"/>
      <c r="N82" s="168"/>
      <c r="O82" s="168"/>
      <c r="P82" s="168"/>
      <c r="Q82" s="168"/>
      <c r="R82" s="168"/>
      <c r="S82" s="168"/>
      <c r="U82" s="79" t="s">
        <v>530</v>
      </c>
    </row>
    <row r="83" spans="1:21" x14ac:dyDescent="0.2">
      <c r="B83" s="79" t="s">
        <v>340</v>
      </c>
      <c r="C83" s="168"/>
      <c r="D83" s="168"/>
      <c r="E83" s="168"/>
      <c r="F83" s="168"/>
      <c r="G83" s="168"/>
      <c r="H83" s="168"/>
      <c r="I83" s="168"/>
      <c r="J83" s="168"/>
      <c r="K83" s="168"/>
      <c r="L83" s="168"/>
      <c r="M83" s="168"/>
      <c r="N83" s="168"/>
      <c r="O83" s="168"/>
      <c r="P83" s="168"/>
      <c r="Q83" s="168"/>
      <c r="R83" s="168"/>
      <c r="S83" s="168"/>
      <c r="U83" s="79" t="s">
        <v>531</v>
      </c>
    </row>
    <row r="84" spans="1:21" x14ac:dyDescent="0.2">
      <c r="B84" s="79" t="s">
        <v>341</v>
      </c>
      <c r="C84" s="168"/>
      <c r="D84" s="168"/>
      <c r="E84" s="168"/>
      <c r="F84" s="168"/>
      <c r="G84" s="168"/>
      <c r="H84" s="168"/>
      <c r="I84" s="168"/>
      <c r="J84" s="168"/>
      <c r="K84" s="168"/>
      <c r="L84" s="168"/>
      <c r="M84" s="168"/>
      <c r="N84" s="168"/>
      <c r="O84" s="168"/>
      <c r="P84" s="168"/>
      <c r="Q84" s="168"/>
      <c r="R84" s="168"/>
      <c r="S84" s="168"/>
      <c r="U84" s="79" t="s">
        <v>532</v>
      </c>
    </row>
    <row r="85" spans="1:21" x14ac:dyDescent="0.2">
      <c r="B85" s="79" t="s">
        <v>342</v>
      </c>
      <c r="C85" s="168"/>
      <c r="D85" s="168"/>
      <c r="E85" s="168"/>
      <c r="F85" s="168"/>
      <c r="G85" s="168"/>
      <c r="H85" s="168"/>
      <c r="I85" s="168"/>
      <c r="J85" s="168"/>
      <c r="K85" s="168"/>
      <c r="L85" s="168"/>
      <c r="M85" s="168"/>
      <c r="N85" s="168"/>
      <c r="O85" s="168"/>
      <c r="P85" s="168"/>
      <c r="Q85" s="168"/>
      <c r="R85" s="168"/>
      <c r="S85" s="168"/>
      <c r="U85" s="79" t="s">
        <v>533</v>
      </c>
    </row>
    <row r="86" spans="1:21" x14ac:dyDescent="0.2">
      <c r="B86" s="79" t="s">
        <v>343</v>
      </c>
      <c r="C86" s="168"/>
      <c r="D86" s="168"/>
      <c r="E86" s="168"/>
      <c r="F86" s="168"/>
      <c r="G86" s="168"/>
      <c r="H86" s="168"/>
      <c r="I86" s="168"/>
      <c r="J86" s="168"/>
      <c r="K86" s="168"/>
      <c r="L86" s="168"/>
      <c r="M86" s="168"/>
      <c r="N86" s="168"/>
      <c r="O86" s="168"/>
      <c r="P86" s="168"/>
      <c r="Q86" s="168"/>
      <c r="R86" s="168"/>
      <c r="S86" s="168"/>
      <c r="U86" s="79" t="s">
        <v>534</v>
      </c>
    </row>
    <row r="87" spans="1:21" x14ac:dyDescent="0.2">
      <c r="B87" s="79" t="s">
        <v>344</v>
      </c>
      <c r="C87" s="168"/>
      <c r="D87" s="168"/>
      <c r="E87" s="168"/>
      <c r="F87" s="168"/>
      <c r="G87" s="168"/>
      <c r="H87" s="168"/>
      <c r="I87" s="168"/>
      <c r="J87" s="168"/>
      <c r="K87" s="168"/>
      <c r="L87" s="168"/>
      <c r="M87" s="168"/>
      <c r="N87" s="168"/>
      <c r="O87" s="168"/>
      <c r="P87" s="168"/>
      <c r="Q87" s="168"/>
      <c r="R87" s="168"/>
      <c r="S87" s="168"/>
      <c r="U87" s="79" t="s">
        <v>535</v>
      </c>
    </row>
    <row r="88" spans="1:21" x14ac:dyDescent="0.2">
      <c r="B88" s="79" t="s">
        <v>345</v>
      </c>
      <c r="C88" s="168"/>
      <c r="D88" s="168"/>
      <c r="E88" s="168"/>
      <c r="F88" s="168"/>
      <c r="G88" s="168"/>
      <c r="H88" s="168"/>
      <c r="I88" s="168"/>
      <c r="J88" s="168"/>
      <c r="K88" s="168"/>
      <c r="L88" s="168"/>
      <c r="M88" s="168"/>
      <c r="N88" s="168"/>
      <c r="O88" s="168"/>
      <c r="P88" s="168"/>
      <c r="Q88" s="168"/>
      <c r="R88" s="168"/>
      <c r="S88" s="168"/>
      <c r="U88" s="79" t="s">
        <v>536</v>
      </c>
    </row>
    <row r="89" spans="1:21" x14ac:dyDescent="0.2">
      <c r="B89" s="79" t="s">
        <v>346</v>
      </c>
      <c r="C89" s="168"/>
      <c r="D89" s="168"/>
      <c r="E89" s="168"/>
      <c r="F89" s="168"/>
      <c r="G89" s="168"/>
      <c r="H89" s="168"/>
      <c r="I89" s="168"/>
      <c r="J89" s="168"/>
      <c r="K89" s="168"/>
      <c r="L89" s="168"/>
      <c r="M89" s="168"/>
      <c r="N89" s="168"/>
      <c r="O89" s="168"/>
      <c r="P89" s="168"/>
      <c r="Q89" s="168"/>
      <c r="R89" s="168"/>
      <c r="S89" s="168"/>
      <c r="U89" s="79" t="s">
        <v>537</v>
      </c>
    </row>
    <row r="90" spans="1:21" x14ac:dyDescent="0.2">
      <c r="B90" s="79" t="s">
        <v>347</v>
      </c>
      <c r="C90" s="168"/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168"/>
      <c r="U90" s="79" t="s">
        <v>538</v>
      </c>
    </row>
    <row r="91" spans="1:21" x14ac:dyDescent="0.2">
      <c r="B91" s="79" t="s">
        <v>348</v>
      </c>
      <c r="C91" s="168"/>
      <c r="D91" s="168"/>
      <c r="E91" s="168"/>
      <c r="F91" s="168"/>
      <c r="G91" s="168"/>
      <c r="H91" s="168"/>
      <c r="I91" s="168"/>
      <c r="J91" s="168"/>
      <c r="K91" s="168"/>
      <c r="L91" s="168"/>
      <c r="M91" s="168"/>
      <c r="N91" s="168"/>
      <c r="O91" s="168"/>
      <c r="P91" s="168"/>
      <c r="Q91" s="168"/>
      <c r="R91" s="168"/>
      <c r="S91" s="168"/>
      <c r="U91" s="79" t="s">
        <v>539</v>
      </c>
    </row>
    <row r="92" spans="1:21" x14ac:dyDescent="0.2">
      <c r="B92" s="79" t="s">
        <v>349</v>
      </c>
      <c r="C92" s="168"/>
      <c r="D92" s="168"/>
      <c r="E92" s="168"/>
      <c r="F92" s="168"/>
      <c r="G92" s="168"/>
      <c r="H92" s="168"/>
      <c r="I92" s="168"/>
      <c r="J92" s="168"/>
      <c r="K92" s="168"/>
      <c r="L92" s="168"/>
      <c r="M92" s="168"/>
      <c r="N92" s="168"/>
      <c r="O92" s="168"/>
      <c r="P92" s="168"/>
      <c r="Q92" s="168"/>
      <c r="R92" s="168"/>
      <c r="S92" s="168"/>
      <c r="U92" s="79" t="s">
        <v>540</v>
      </c>
    </row>
    <row r="93" spans="1:21" x14ac:dyDescent="0.2">
      <c r="C93" s="168"/>
      <c r="D93" s="168"/>
      <c r="E93" s="168"/>
      <c r="F93" s="168"/>
      <c r="G93" s="168"/>
      <c r="H93" s="168"/>
      <c r="I93" s="168"/>
      <c r="J93" s="168"/>
      <c r="K93" s="168"/>
      <c r="L93" s="168"/>
      <c r="M93" s="168"/>
      <c r="N93" s="168"/>
      <c r="O93" s="168"/>
    </row>
    <row r="94" spans="1:21" x14ac:dyDescent="0.2"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  <c r="O94" s="168"/>
    </row>
    <row r="95" spans="1:21" x14ac:dyDescent="0.2"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</row>
    <row r="96" spans="1:21" s="187" customFormat="1" ht="27" customHeight="1" thickBot="1" x14ac:dyDescent="0.25">
      <c r="A96" s="247" t="s">
        <v>707</v>
      </c>
      <c r="B96" s="247"/>
      <c r="C96" s="247"/>
      <c r="D96" s="247"/>
      <c r="E96" s="247"/>
      <c r="F96" s="247"/>
      <c r="G96" s="247"/>
      <c r="H96" s="247"/>
      <c r="I96" s="247"/>
      <c r="J96" s="247"/>
      <c r="K96" s="247"/>
      <c r="L96" s="247"/>
      <c r="M96" s="247"/>
      <c r="N96" s="247"/>
      <c r="O96" s="247"/>
      <c r="P96" s="247"/>
      <c r="Q96" s="247"/>
      <c r="R96" s="247"/>
      <c r="S96" s="247"/>
      <c r="T96" s="247"/>
      <c r="U96" s="247"/>
    </row>
    <row r="97" spans="1:21" s="170" customFormat="1" ht="11.25" customHeight="1" thickBot="1" x14ac:dyDescent="0.25">
      <c r="A97" s="206" t="s">
        <v>162</v>
      </c>
      <c r="B97" s="206" t="s">
        <v>163</v>
      </c>
      <c r="C97" s="244" t="s">
        <v>706</v>
      </c>
      <c r="D97" s="245"/>
      <c r="E97" s="245"/>
      <c r="F97" s="245"/>
      <c r="G97" s="245"/>
      <c r="H97" s="245"/>
      <c r="I97" s="245"/>
      <c r="J97" s="245"/>
      <c r="K97" s="245"/>
      <c r="L97" s="245"/>
      <c r="M97" s="245"/>
      <c r="N97" s="245"/>
      <c r="O97" s="245"/>
      <c r="P97" s="245"/>
      <c r="Q97" s="245"/>
      <c r="R97" s="245"/>
      <c r="S97" s="246"/>
      <c r="T97" s="206" t="s">
        <v>526</v>
      </c>
      <c r="U97" s="206" t="s">
        <v>513</v>
      </c>
    </row>
    <row r="98" spans="1:21" ht="20.25" customHeight="1" thickBot="1" x14ac:dyDescent="0.25">
      <c r="A98" s="207"/>
      <c r="B98" s="207"/>
      <c r="C98" s="188">
        <v>52</v>
      </c>
      <c r="D98" s="188">
        <v>53</v>
      </c>
      <c r="E98" s="188">
        <v>54</v>
      </c>
      <c r="F98" s="188">
        <v>55</v>
      </c>
      <c r="G98" s="188">
        <v>56</v>
      </c>
      <c r="H98" s="188">
        <v>57</v>
      </c>
      <c r="I98" s="188">
        <v>58</v>
      </c>
      <c r="J98" s="188">
        <v>59</v>
      </c>
      <c r="K98" s="188">
        <v>60</v>
      </c>
      <c r="L98" s="188">
        <v>61</v>
      </c>
      <c r="M98" s="188">
        <v>62</v>
      </c>
      <c r="N98" s="188">
        <v>63</v>
      </c>
      <c r="O98" s="188">
        <v>64</v>
      </c>
      <c r="P98" s="188">
        <v>65</v>
      </c>
      <c r="Q98" s="188">
        <v>66</v>
      </c>
      <c r="R98" s="188">
        <v>67</v>
      </c>
      <c r="S98" s="188">
        <v>68</v>
      </c>
      <c r="T98" s="207"/>
      <c r="U98" s="207"/>
    </row>
    <row r="99" spans="1:21" x14ac:dyDescent="0.2">
      <c r="A99" s="166">
        <v>2025</v>
      </c>
      <c r="B99" s="79" t="s">
        <v>338</v>
      </c>
      <c r="C99" s="168">
        <v>45.430869999999992</v>
      </c>
      <c r="D99" s="168">
        <v>8.2970169999999968</v>
      </c>
      <c r="E99" s="168">
        <v>29.649819000000001</v>
      </c>
      <c r="F99" s="168">
        <v>18.371802000000006</v>
      </c>
      <c r="G99" s="168">
        <v>11.833038</v>
      </c>
      <c r="H99" s="168">
        <v>7.3540119999999991</v>
      </c>
      <c r="I99" s="168">
        <v>5.3692129999999993</v>
      </c>
      <c r="J99" s="168">
        <v>12.072144</v>
      </c>
      <c r="K99" s="168">
        <v>8.366574</v>
      </c>
      <c r="L99" s="168">
        <v>144.36512600000003</v>
      </c>
      <c r="M99" s="168">
        <v>139.63951</v>
      </c>
      <c r="N99" s="168">
        <v>22.418373999999993</v>
      </c>
      <c r="O99" s="168">
        <v>94.087267000000011</v>
      </c>
      <c r="P99" s="168">
        <v>4.5221749999999998</v>
      </c>
      <c r="Q99" s="168">
        <v>2.0233449999999999</v>
      </c>
      <c r="R99" s="168">
        <v>3.0672239999999995</v>
      </c>
      <c r="S99" s="168">
        <v>27.848717000000001</v>
      </c>
      <c r="T99" s="166">
        <v>2025</v>
      </c>
      <c r="U99" s="79" t="s">
        <v>529</v>
      </c>
    </row>
    <row r="100" spans="1:21" x14ac:dyDescent="0.2">
      <c r="B100" s="79" t="s">
        <v>339</v>
      </c>
      <c r="C100" s="168">
        <v>45.978530000000035</v>
      </c>
      <c r="D100" s="168">
        <v>12.408180999999999</v>
      </c>
      <c r="E100" s="168">
        <v>30.188096000000002</v>
      </c>
      <c r="F100" s="168">
        <v>22.530227000000004</v>
      </c>
      <c r="G100" s="168">
        <v>11.262760999999999</v>
      </c>
      <c r="H100" s="168">
        <v>8.7187099999999962</v>
      </c>
      <c r="I100" s="168">
        <v>4.9276330000000002</v>
      </c>
      <c r="J100" s="168">
        <v>14.557443999999995</v>
      </c>
      <c r="K100" s="168">
        <v>8.3793620000000004</v>
      </c>
      <c r="L100" s="168">
        <v>120.04444599999999</v>
      </c>
      <c r="M100" s="168">
        <v>118.51426299999999</v>
      </c>
      <c r="N100" s="168">
        <v>23.692526999999995</v>
      </c>
      <c r="O100" s="168">
        <v>86.545827000000017</v>
      </c>
      <c r="P100" s="168">
        <v>5.1891179999999988</v>
      </c>
      <c r="Q100" s="168">
        <v>3.0302600000000002</v>
      </c>
      <c r="R100" s="168">
        <v>2.5563579999999995</v>
      </c>
      <c r="S100" s="168">
        <v>27.133633</v>
      </c>
      <c r="U100" s="79" t="s">
        <v>530</v>
      </c>
    </row>
    <row r="101" spans="1:21" x14ac:dyDescent="0.2">
      <c r="B101" s="79" t="s">
        <v>340</v>
      </c>
      <c r="C101" s="168">
        <v>35.979952999999981</v>
      </c>
      <c r="D101" s="168">
        <v>7.7347649999999977</v>
      </c>
      <c r="E101" s="168">
        <v>32.476597000000005</v>
      </c>
      <c r="F101" s="168">
        <v>24.319676000000008</v>
      </c>
      <c r="G101" s="168">
        <v>11.476040999999999</v>
      </c>
      <c r="H101" s="168">
        <v>8.5348840000000017</v>
      </c>
      <c r="I101" s="168">
        <v>6.055121999999999</v>
      </c>
      <c r="J101" s="168">
        <v>11.371983999999998</v>
      </c>
      <c r="K101" s="168">
        <v>8.9795379999999962</v>
      </c>
      <c r="L101" s="168">
        <v>112.53019399999997</v>
      </c>
      <c r="M101" s="168">
        <v>127.73485400000007</v>
      </c>
      <c r="N101" s="168">
        <v>22.522475</v>
      </c>
      <c r="O101" s="168">
        <v>88.491183000000007</v>
      </c>
      <c r="P101" s="168">
        <v>5.476983999999999</v>
      </c>
      <c r="Q101" s="168">
        <v>3.281053</v>
      </c>
      <c r="R101" s="168">
        <v>2.0661199999999997</v>
      </c>
      <c r="S101" s="168">
        <v>30.020226999999998</v>
      </c>
      <c r="U101" s="79" t="s">
        <v>531</v>
      </c>
    </row>
    <row r="102" spans="1:21" x14ac:dyDescent="0.2">
      <c r="B102" s="79" t="s">
        <v>341</v>
      </c>
      <c r="C102" s="168">
        <v>48.535696999999956</v>
      </c>
      <c r="D102" s="168">
        <v>8.7473980000000005</v>
      </c>
      <c r="E102" s="168">
        <v>32.860639999999989</v>
      </c>
      <c r="F102" s="168">
        <v>22.699221999999999</v>
      </c>
      <c r="G102" s="168">
        <v>11.432956999999998</v>
      </c>
      <c r="H102" s="168">
        <v>8.3916649999999979</v>
      </c>
      <c r="I102" s="168">
        <v>5.9165510000000001</v>
      </c>
      <c r="J102" s="168">
        <v>13.407642000000001</v>
      </c>
      <c r="K102" s="168">
        <v>10.138399999999999</v>
      </c>
      <c r="L102" s="168">
        <v>113.32327499999997</v>
      </c>
      <c r="M102" s="168">
        <v>129.88655600000004</v>
      </c>
      <c r="N102" s="168">
        <v>23.320811000000003</v>
      </c>
      <c r="O102" s="168">
        <v>79.135474000000016</v>
      </c>
      <c r="P102" s="168">
        <v>4.6002589999999994</v>
      </c>
      <c r="Q102" s="168">
        <v>3.2665390000000003</v>
      </c>
      <c r="R102" s="168">
        <v>2.0926230000000001</v>
      </c>
      <c r="S102" s="168">
        <v>30.484442999999999</v>
      </c>
      <c r="U102" s="79" t="s">
        <v>532</v>
      </c>
    </row>
    <row r="103" spans="1:21" x14ac:dyDescent="0.2">
      <c r="B103" s="79" t="s">
        <v>342</v>
      </c>
      <c r="C103" s="168">
        <v>50.536375000000014</v>
      </c>
      <c r="D103" s="168">
        <v>10.152991</v>
      </c>
      <c r="E103" s="168">
        <v>34.415521999999996</v>
      </c>
      <c r="F103" s="168">
        <v>25.838168000000007</v>
      </c>
      <c r="G103" s="168">
        <v>13.066574999999998</v>
      </c>
      <c r="H103" s="168">
        <v>9.6231039999999997</v>
      </c>
      <c r="I103" s="168">
        <v>5.297777</v>
      </c>
      <c r="J103" s="168">
        <v>12.668305999999999</v>
      </c>
      <c r="K103" s="168">
        <v>11.994769000000002</v>
      </c>
      <c r="L103" s="168">
        <v>118.20301999999998</v>
      </c>
      <c r="M103" s="168">
        <v>121.02627899999999</v>
      </c>
      <c r="N103" s="168">
        <v>25.636280000000003</v>
      </c>
      <c r="O103" s="168">
        <v>89.783242999999999</v>
      </c>
      <c r="P103" s="168">
        <v>5.1728420000000002</v>
      </c>
      <c r="Q103" s="168">
        <v>2.9964110000000002</v>
      </c>
      <c r="R103" s="168">
        <v>1.9057989999999996</v>
      </c>
      <c r="S103" s="168">
        <v>30.777725</v>
      </c>
      <c r="U103" s="79" t="s">
        <v>533</v>
      </c>
    </row>
    <row r="104" spans="1:21" x14ac:dyDescent="0.2">
      <c r="B104" s="79" t="s">
        <v>343</v>
      </c>
      <c r="C104" s="168">
        <v>37.859964999999981</v>
      </c>
      <c r="D104" s="168">
        <v>7.796323000000001</v>
      </c>
      <c r="E104" s="168">
        <v>28.447601999999996</v>
      </c>
      <c r="F104" s="168">
        <v>26.034391999999997</v>
      </c>
      <c r="G104" s="168">
        <v>11.631349999999999</v>
      </c>
      <c r="H104" s="168">
        <v>8.772119</v>
      </c>
      <c r="I104" s="168">
        <v>4.8931090000000008</v>
      </c>
      <c r="J104" s="168">
        <v>12.916166</v>
      </c>
      <c r="K104" s="168">
        <v>11.638307000000001</v>
      </c>
      <c r="L104" s="168">
        <v>120.19466800000001</v>
      </c>
      <c r="M104" s="168">
        <v>115.509095</v>
      </c>
      <c r="N104" s="168">
        <v>26.497302000000005</v>
      </c>
      <c r="O104" s="168">
        <v>76.315801999999991</v>
      </c>
      <c r="P104" s="168">
        <v>5.935638</v>
      </c>
      <c r="Q104" s="168">
        <v>2.0065620000000002</v>
      </c>
      <c r="R104" s="168">
        <v>2.1201140000000005</v>
      </c>
      <c r="S104" s="168">
        <v>31.321352000000005</v>
      </c>
      <c r="U104" s="79" t="s">
        <v>534</v>
      </c>
    </row>
    <row r="105" spans="1:21" x14ac:dyDescent="0.2">
      <c r="B105" s="79" t="s">
        <v>344</v>
      </c>
      <c r="C105" s="168">
        <v>37.575019000000019</v>
      </c>
      <c r="D105" s="168">
        <v>5.1274100000000002</v>
      </c>
      <c r="E105" s="168">
        <v>32.291442999999994</v>
      </c>
      <c r="F105" s="168">
        <v>20.68303499999999</v>
      </c>
      <c r="G105" s="168">
        <v>12.878701</v>
      </c>
      <c r="H105" s="168">
        <v>8.1610230000000001</v>
      </c>
      <c r="I105" s="168">
        <v>5.2656140000000011</v>
      </c>
      <c r="J105" s="168">
        <v>15.667003000000001</v>
      </c>
      <c r="K105" s="168">
        <v>10.587757000000002</v>
      </c>
      <c r="L105" s="168">
        <v>144.23392599999997</v>
      </c>
      <c r="M105" s="168">
        <v>142.730557</v>
      </c>
      <c r="N105" s="168">
        <v>29.385081000000007</v>
      </c>
      <c r="O105" s="168">
        <v>102.89358899999999</v>
      </c>
      <c r="P105" s="168">
        <v>6.1388469999999993</v>
      </c>
      <c r="Q105" s="168">
        <v>2.6379400000000004</v>
      </c>
      <c r="R105" s="168">
        <v>2.7221890000000006</v>
      </c>
      <c r="S105" s="168">
        <v>32.185918000000001</v>
      </c>
      <c r="U105" s="79" t="s">
        <v>535</v>
      </c>
    </row>
    <row r="106" spans="1:21" x14ac:dyDescent="0.2">
      <c r="B106" s="79" t="s">
        <v>345</v>
      </c>
      <c r="C106" s="168">
        <v>20.391516999999993</v>
      </c>
      <c r="D106" s="168">
        <v>2.6802000000000006</v>
      </c>
      <c r="E106" s="168">
        <v>19.165379999999995</v>
      </c>
      <c r="F106" s="168">
        <v>11.366636000000002</v>
      </c>
      <c r="G106" s="168">
        <v>8.5115020000000001</v>
      </c>
      <c r="H106" s="168">
        <v>6.7476630000000002</v>
      </c>
      <c r="I106" s="168">
        <v>3.1305459999999998</v>
      </c>
      <c r="J106" s="168">
        <v>8.1643029999999985</v>
      </c>
      <c r="K106" s="168">
        <v>5.4647740000000011</v>
      </c>
      <c r="L106" s="168">
        <v>136.17750800000002</v>
      </c>
      <c r="M106" s="168">
        <v>130.65498100000002</v>
      </c>
      <c r="N106" s="168">
        <v>20.453941000000007</v>
      </c>
      <c r="O106" s="168">
        <v>93.469655999999972</v>
      </c>
      <c r="P106" s="168">
        <v>5.0002570000000013</v>
      </c>
      <c r="Q106" s="168">
        <v>1.4046629999999998</v>
      </c>
      <c r="R106" s="168">
        <v>2.235884</v>
      </c>
      <c r="S106" s="168">
        <v>20.202773000000001</v>
      </c>
      <c r="U106" s="79" t="s">
        <v>536</v>
      </c>
    </row>
    <row r="107" spans="1:21" x14ac:dyDescent="0.2">
      <c r="B107" s="79" t="s">
        <v>346</v>
      </c>
      <c r="C107" s="168">
        <v>40.035344000000016</v>
      </c>
      <c r="D107" s="168">
        <v>4.291296</v>
      </c>
      <c r="E107" s="168">
        <v>29.827354000000007</v>
      </c>
      <c r="F107" s="168">
        <v>20.854972999999998</v>
      </c>
      <c r="G107" s="168">
        <v>11.207171999999998</v>
      </c>
      <c r="H107" s="168">
        <v>8.1665890000000019</v>
      </c>
      <c r="I107" s="168">
        <v>5.1389649999999989</v>
      </c>
      <c r="J107" s="168">
        <v>15.801377999999996</v>
      </c>
      <c r="K107" s="168">
        <v>10.398017000000001</v>
      </c>
      <c r="L107" s="168">
        <v>155.79164200000011</v>
      </c>
      <c r="M107" s="168">
        <v>133.59580799999995</v>
      </c>
      <c r="N107" s="168">
        <v>27.310764999999996</v>
      </c>
      <c r="O107" s="168">
        <v>91.430837999999994</v>
      </c>
      <c r="P107" s="168">
        <v>4.8807930000000006</v>
      </c>
      <c r="Q107" s="168">
        <v>1.8711360000000001</v>
      </c>
      <c r="R107" s="168">
        <v>3.8016190000000014</v>
      </c>
      <c r="S107" s="168">
        <v>33.942393000000003</v>
      </c>
      <c r="U107" s="79" t="s">
        <v>537</v>
      </c>
    </row>
    <row r="108" spans="1:21" x14ac:dyDescent="0.2">
      <c r="B108" s="79" t="s">
        <v>347</v>
      </c>
      <c r="C108" s="168">
        <v>47.674041999999965</v>
      </c>
      <c r="D108" s="168">
        <v>8.083101000000001</v>
      </c>
      <c r="E108" s="168">
        <v>33.730364000000009</v>
      </c>
      <c r="F108" s="168">
        <v>23.168662000000005</v>
      </c>
      <c r="G108" s="168">
        <v>13.556699</v>
      </c>
      <c r="H108" s="168">
        <v>10.463899999999999</v>
      </c>
      <c r="I108" s="168">
        <v>5.1393609999999992</v>
      </c>
      <c r="J108" s="168">
        <v>12.625637000000001</v>
      </c>
      <c r="K108" s="168">
        <v>11.493187999999998</v>
      </c>
      <c r="L108" s="168">
        <v>162.10674400000008</v>
      </c>
      <c r="M108" s="168">
        <v>133.91468800000007</v>
      </c>
      <c r="N108" s="168">
        <v>26.47124800000001</v>
      </c>
      <c r="O108" s="168">
        <v>87.967649999999978</v>
      </c>
      <c r="P108" s="168">
        <v>5.8124559999999992</v>
      </c>
      <c r="Q108" s="168">
        <v>2.3264339999999999</v>
      </c>
      <c r="R108" s="168">
        <v>2.4139339999999998</v>
      </c>
      <c r="S108" s="168">
        <v>35.398870000000002</v>
      </c>
      <c r="U108" s="79" t="s">
        <v>538</v>
      </c>
    </row>
    <row r="109" spans="1:21" x14ac:dyDescent="0.2">
      <c r="B109" s="79" t="s">
        <v>348</v>
      </c>
      <c r="C109" s="168">
        <v>33.562998999999976</v>
      </c>
      <c r="D109" s="168">
        <v>8.7465819999999983</v>
      </c>
      <c r="E109" s="168">
        <v>22.331723000000004</v>
      </c>
      <c r="F109" s="168">
        <v>15.173482000000003</v>
      </c>
      <c r="G109" s="168">
        <v>11.248417</v>
      </c>
      <c r="H109" s="168">
        <v>8.3946529999999999</v>
      </c>
      <c r="I109" s="168">
        <v>4.6928520000000011</v>
      </c>
      <c r="J109" s="168">
        <v>11.735243000000001</v>
      </c>
      <c r="K109" s="168">
        <v>8.5440529999999999</v>
      </c>
      <c r="L109" s="168">
        <v>162.121758</v>
      </c>
      <c r="M109" s="168">
        <v>123.45855800000001</v>
      </c>
      <c r="N109" s="168">
        <v>25.991396999999999</v>
      </c>
      <c r="O109" s="168">
        <v>88.550029999999992</v>
      </c>
      <c r="P109" s="168">
        <v>4.6401580000000004</v>
      </c>
      <c r="Q109" s="168">
        <v>1.6915180000000001</v>
      </c>
      <c r="R109" s="168">
        <v>1.715551</v>
      </c>
      <c r="S109" s="168">
        <v>29.426415999999996</v>
      </c>
      <c r="U109" s="79" t="s">
        <v>539</v>
      </c>
    </row>
    <row r="110" spans="1:21" x14ac:dyDescent="0.2">
      <c r="B110" s="79" t="s">
        <v>349</v>
      </c>
      <c r="C110" s="168">
        <v>27.565655999999997</v>
      </c>
      <c r="D110" s="168">
        <v>6.3378579999999998</v>
      </c>
      <c r="E110" s="168">
        <v>21.390720999999992</v>
      </c>
      <c r="F110" s="168">
        <v>15.110032000000004</v>
      </c>
      <c r="G110" s="168">
        <v>10.006327999999998</v>
      </c>
      <c r="H110" s="168">
        <v>7.0256900000000009</v>
      </c>
      <c r="I110" s="168">
        <v>3.7958159999999999</v>
      </c>
      <c r="J110" s="168">
        <v>9.6306469999999997</v>
      </c>
      <c r="K110" s="168">
        <v>6.4553199999999986</v>
      </c>
      <c r="L110" s="168">
        <v>190.20017499999994</v>
      </c>
      <c r="M110" s="168">
        <v>133.35464899999999</v>
      </c>
      <c r="N110" s="168">
        <v>24.836396999999991</v>
      </c>
      <c r="O110" s="168">
        <v>86.534981000000002</v>
      </c>
      <c r="P110" s="168">
        <v>5.1376340000000003</v>
      </c>
      <c r="Q110" s="168">
        <v>1.3879379999999997</v>
      </c>
      <c r="R110" s="168">
        <v>1.8036519999999996</v>
      </c>
      <c r="S110" s="168">
        <v>26.827832999999998</v>
      </c>
      <c r="U110" s="79" t="s">
        <v>540</v>
      </c>
    </row>
    <row r="111" spans="1:21" x14ac:dyDescent="0.2">
      <c r="C111" s="168"/>
      <c r="D111" s="168"/>
      <c r="E111" s="168"/>
      <c r="F111" s="168"/>
      <c r="G111" s="168"/>
      <c r="H111" s="168"/>
      <c r="I111" s="168"/>
      <c r="J111" s="168"/>
      <c r="K111" s="168"/>
      <c r="L111" s="168"/>
      <c r="M111" s="168"/>
      <c r="N111" s="168"/>
      <c r="O111" s="168"/>
      <c r="P111" s="169"/>
      <c r="Q111" s="169"/>
      <c r="R111" s="169"/>
      <c r="S111" s="169"/>
    </row>
    <row r="112" spans="1:21" x14ac:dyDescent="0.2">
      <c r="A112" s="166">
        <v>2026</v>
      </c>
      <c r="B112" s="79" t="s">
        <v>338</v>
      </c>
      <c r="C112" s="168">
        <v>32.772808000000012</v>
      </c>
      <c r="D112" s="168">
        <v>6.8295770000000005</v>
      </c>
      <c r="E112" s="168">
        <v>25.078130000000009</v>
      </c>
      <c r="F112" s="168">
        <v>18.207467999999999</v>
      </c>
      <c r="G112" s="168">
        <v>11.269800000000004</v>
      </c>
      <c r="H112" s="168">
        <v>6.8786830000000005</v>
      </c>
      <c r="I112" s="168">
        <v>4.448531</v>
      </c>
      <c r="J112" s="168">
        <v>10.717326</v>
      </c>
      <c r="K112" s="168">
        <v>7.8401080000000025</v>
      </c>
      <c r="L112" s="168">
        <v>143.31508099999999</v>
      </c>
      <c r="M112" s="168">
        <v>131.59745800000002</v>
      </c>
      <c r="N112" s="168">
        <v>23.515329999999995</v>
      </c>
      <c r="O112" s="168">
        <v>92.235409000000018</v>
      </c>
      <c r="P112" s="168">
        <v>4.5563649999999978</v>
      </c>
      <c r="Q112" s="168">
        <v>1.0838519999999998</v>
      </c>
      <c r="R112" s="168">
        <v>1.8562410000000003</v>
      </c>
      <c r="S112" s="168">
        <v>26.732116000000001</v>
      </c>
      <c r="T112" s="166">
        <v>2026</v>
      </c>
      <c r="U112" s="79" t="s">
        <v>529</v>
      </c>
    </row>
    <row r="113" spans="1:21" x14ac:dyDescent="0.2">
      <c r="B113" s="79" t="s">
        <v>339</v>
      </c>
      <c r="C113" s="168"/>
      <c r="D113" s="168"/>
      <c r="E113" s="168"/>
      <c r="F113" s="168"/>
      <c r="G113" s="168"/>
      <c r="H113" s="168"/>
      <c r="I113" s="168"/>
      <c r="J113" s="168"/>
      <c r="K113" s="168"/>
      <c r="L113" s="168"/>
      <c r="M113" s="168"/>
      <c r="N113" s="168"/>
      <c r="O113" s="168"/>
      <c r="P113" s="168"/>
      <c r="Q113" s="168"/>
      <c r="R113" s="168"/>
      <c r="S113" s="168"/>
      <c r="U113" s="79" t="s">
        <v>530</v>
      </c>
    </row>
    <row r="114" spans="1:21" x14ac:dyDescent="0.2">
      <c r="B114" s="79" t="s">
        <v>340</v>
      </c>
      <c r="C114" s="168"/>
      <c r="D114" s="168"/>
      <c r="E114" s="168"/>
      <c r="F114" s="168"/>
      <c r="G114" s="168"/>
      <c r="H114" s="168"/>
      <c r="I114" s="168"/>
      <c r="J114" s="168"/>
      <c r="K114" s="168"/>
      <c r="L114" s="168"/>
      <c r="M114" s="168"/>
      <c r="N114" s="168"/>
      <c r="O114" s="168"/>
      <c r="P114" s="168"/>
      <c r="Q114" s="168"/>
      <c r="R114" s="168"/>
      <c r="S114" s="168"/>
      <c r="U114" s="79" t="s">
        <v>531</v>
      </c>
    </row>
    <row r="115" spans="1:21" x14ac:dyDescent="0.2">
      <c r="B115" s="79" t="s">
        <v>341</v>
      </c>
      <c r="C115" s="168"/>
      <c r="D115" s="168"/>
      <c r="E115" s="168"/>
      <c r="F115" s="168"/>
      <c r="G115" s="168"/>
      <c r="H115" s="168"/>
      <c r="I115" s="168"/>
      <c r="J115" s="168"/>
      <c r="K115" s="168"/>
      <c r="L115" s="168"/>
      <c r="M115" s="168"/>
      <c r="N115" s="168"/>
      <c r="O115" s="168"/>
      <c r="P115" s="168"/>
      <c r="Q115" s="168"/>
      <c r="R115" s="168"/>
      <c r="S115" s="168"/>
      <c r="U115" s="79" t="s">
        <v>532</v>
      </c>
    </row>
    <row r="116" spans="1:21" x14ac:dyDescent="0.2">
      <c r="B116" s="79" t="s">
        <v>342</v>
      </c>
      <c r="C116" s="168"/>
      <c r="D116" s="168"/>
      <c r="E116" s="168"/>
      <c r="F116" s="168"/>
      <c r="G116" s="168"/>
      <c r="H116" s="168"/>
      <c r="I116" s="168"/>
      <c r="J116" s="168"/>
      <c r="K116" s="168"/>
      <c r="L116" s="168"/>
      <c r="M116" s="168"/>
      <c r="N116" s="168"/>
      <c r="O116" s="168"/>
      <c r="P116" s="168"/>
      <c r="Q116" s="168"/>
      <c r="R116" s="168"/>
      <c r="S116" s="168"/>
      <c r="U116" s="79" t="s">
        <v>533</v>
      </c>
    </row>
    <row r="117" spans="1:21" x14ac:dyDescent="0.2">
      <c r="B117" s="79" t="s">
        <v>343</v>
      </c>
      <c r="C117" s="168"/>
      <c r="D117" s="168"/>
      <c r="E117" s="168"/>
      <c r="F117" s="168"/>
      <c r="G117" s="168"/>
      <c r="H117" s="168"/>
      <c r="I117" s="168"/>
      <c r="J117" s="168"/>
      <c r="K117" s="168"/>
      <c r="L117" s="168"/>
      <c r="M117" s="168"/>
      <c r="N117" s="168"/>
      <c r="O117" s="168"/>
      <c r="P117" s="168"/>
      <c r="Q117" s="168"/>
      <c r="R117" s="168"/>
      <c r="S117" s="168"/>
      <c r="U117" s="79" t="s">
        <v>534</v>
      </c>
    </row>
    <row r="118" spans="1:21" x14ac:dyDescent="0.2">
      <c r="B118" s="79" t="s">
        <v>344</v>
      </c>
      <c r="C118" s="168"/>
      <c r="D118" s="168"/>
      <c r="E118" s="168"/>
      <c r="F118" s="168"/>
      <c r="G118" s="168"/>
      <c r="H118" s="168"/>
      <c r="I118" s="168"/>
      <c r="J118" s="168"/>
      <c r="K118" s="168"/>
      <c r="L118" s="168"/>
      <c r="M118" s="168"/>
      <c r="N118" s="168"/>
      <c r="O118" s="168"/>
      <c r="P118" s="168"/>
      <c r="Q118" s="168"/>
      <c r="R118" s="168"/>
      <c r="S118" s="168"/>
      <c r="U118" s="79" t="s">
        <v>535</v>
      </c>
    </row>
    <row r="119" spans="1:21" x14ac:dyDescent="0.2">
      <c r="B119" s="79" t="s">
        <v>345</v>
      </c>
      <c r="C119" s="168"/>
      <c r="D119" s="168"/>
      <c r="E119" s="168"/>
      <c r="F119" s="168"/>
      <c r="G119" s="168"/>
      <c r="H119" s="168"/>
      <c r="I119" s="168"/>
      <c r="J119" s="168"/>
      <c r="K119" s="168"/>
      <c r="L119" s="168"/>
      <c r="M119" s="168"/>
      <c r="N119" s="168"/>
      <c r="O119" s="168"/>
      <c r="P119" s="168"/>
      <c r="Q119" s="168"/>
      <c r="R119" s="168"/>
      <c r="S119" s="168"/>
      <c r="U119" s="79" t="s">
        <v>536</v>
      </c>
    </row>
    <row r="120" spans="1:21" x14ac:dyDescent="0.2">
      <c r="B120" s="79" t="s">
        <v>346</v>
      </c>
      <c r="C120" s="168"/>
      <c r="D120" s="168"/>
      <c r="E120" s="168"/>
      <c r="F120" s="168"/>
      <c r="G120" s="168"/>
      <c r="H120" s="168"/>
      <c r="I120" s="168"/>
      <c r="J120" s="168"/>
      <c r="K120" s="168"/>
      <c r="L120" s="168"/>
      <c r="M120" s="168"/>
      <c r="N120" s="168"/>
      <c r="O120" s="168"/>
      <c r="P120" s="168"/>
      <c r="Q120" s="168"/>
      <c r="R120" s="168"/>
      <c r="S120" s="168"/>
      <c r="U120" s="79" t="s">
        <v>537</v>
      </c>
    </row>
    <row r="121" spans="1:21" x14ac:dyDescent="0.2">
      <c r="B121" s="79" t="s">
        <v>347</v>
      </c>
      <c r="C121" s="168"/>
      <c r="D121" s="168"/>
      <c r="E121" s="168"/>
      <c r="F121" s="168"/>
      <c r="G121" s="168"/>
      <c r="H121" s="168"/>
      <c r="I121" s="168"/>
      <c r="J121" s="168"/>
      <c r="K121" s="168"/>
      <c r="L121" s="168"/>
      <c r="M121" s="168"/>
      <c r="N121" s="168"/>
      <c r="O121" s="168"/>
      <c r="P121" s="168"/>
      <c r="Q121" s="168"/>
      <c r="R121" s="168"/>
      <c r="S121" s="168"/>
      <c r="U121" s="79" t="s">
        <v>538</v>
      </c>
    </row>
    <row r="122" spans="1:21" x14ac:dyDescent="0.2">
      <c r="B122" s="79" t="s">
        <v>348</v>
      </c>
      <c r="C122" s="168"/>
      <c r="D122" s="168"/>
      <c r="E122" s="168"/>
      <c r="F122" s="168"/>
      <c r="G122" s="168"/>
      <c r="H122" s="168"/>
      <c r="I122" s="168"/>
      <c r="J122" s="168"/>
      <c r="K122" s="168"/>
      <c r="L122" s="168"/>
      <c r="M122" s="168"/>
      <c r="N122" s="168"/>
      <c r="O122" s="168"/>
      <c r="P122" s="168"/>
      <c r="Q122" s="168"/>
      <c r="R122" s="168"/>
      <c r="S122" s="168"/>
      <c r="U122" s="79" t="s">
        <v>539</v>
      </c>
    </row>
    <row r="123" spans="1:21" x14ac:dyDescent="0.2">
      <c r="B123" s="79" t="s">
        <v>349</v>
      </c>
      <c r="C123" s="168"/>
      <c r="D123" s="168"/>
      <c r="E123" s="168"/>
      <c r="F123" s="168"/>
      <c r="G123" s="168"/>
      <c r="H123" s="168"/>
      <c r="I123" s="168"/>
      <c r="J123" s="168"/>
      <c r="K123" s="168"/>
      <c r="L123" s="168"/>
      <c r="M123" s="168"/>
      <c r="N123" s="168"/>
      <c r="O123" s="168"/>
      <c r="P123" s="168"/>
      <c r="Q123" s="168"/>
      <c r="R123" s="168"/>
      <c r="S123" s="168"/>
      <c r="U123" s="79" t="s">
        <v>540</v>
      </c>
    </row>
    <row r="124" spans="1:21" x14ac:dyDescent="0.2">
      <c r="C124" s="168"/>
      <c r="D124" s="168"/>
      <c r="E124" s="168"/>
      <c r="F124" s="168"/>
      <c r="G124" s="168"/>
      <c r="H124" s="168"/>
      <c r="I124" s="168"/>
      <c r="J124" s="168"/>
      <c r="K124" s="168"/>
      <c r="L124" s="168"/>
      <c r="M124" s="168"/>
      <c r="N124" s="168"/>
      <c r="O124" s="168"/>
    </row>
    <row r="125" spans="1:21" x14ac:dyDescent="0.2">
      <c r="C125" s="168"/>
      <c r="D125" s="168"/>
      <c r="E125" s="168"/>
      <c r="F125" s="168"/>
      <c r="G125" s="168"/>
      <c r="H125" s="168"/>
      <c r="I125" s="168"/>
      <c r="J125" s="168"/>
      <c r="K125" s="168"/>
      <c r="L125" s="168"/>
      <c r="M125" s="168"/>
      <c r="N125" s="168"/>
      <c r="O125" s="168"/>
    </row>
    <row r="126" spans="1:21" x14ac:dyDescent="0.2"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</row>
    <row r="127" spans="1:21" s="187" customFormat="1" ht="27" customHeight="1" thickBot="1" x14ac:dyDescent="0.25">
      <c r="A127" s="247" t="s">
        <v>707</v>
      </c>
      <c r="B127" s="247"/>
      <c r="C127" s="247"/>
      <c r="D127" s="247"/>
      <c r="E127" s="247"/>
      <c r="F127" s="247"/>
      <c r="G127" s="247"/>
      <c r="H127" s="247"/>
      <c r="I127" s="247"/>
      <c r="J127" s="247"/>
      <c r="K127" s="247"/>
      <c r="L127" s="247"/>
      <c r="M127" s="247"/>
      <c r="N127" s="247"/>
      <c r="O127" s="247"/>
      <c r="P127" s="247"/>
      <c r="Q127" s="247"/>
      <c r="R127" s="247"/>
      <c r="S127" s="247"/>
      <c r="T127" s="247"/>
      <c r="U127" s="247"/>
    </row>
    <row r="128" spans="1:21" s="170" customFormat="1" ht="11.25" customHeight="1" thickBot="1" x14ac:dyDescent="0.25">
      <c r="A128" s="206" t="s">
        <v>162</v>
      </c>
      <c r="B128" s="206" t="s">
        <v>163</v>
      </c>
      <c r="C128" s="244" t="s">
        <v>706</v>
      </c>
      <c r="D128" s="245"/>
      <c r="E128" s="245"/>
      <c r="F128" s="245"/>
      <c r="G128" s="245"/>
      <c r="H128" s="245"/>
      <c r="I128" s="245"/>
      <c r="J128" s="245"/>
      <c r="K128" s="245"/>
      <c r="L128" s="245"/>
      <c r="M128" s="245"/>
      <c r="N128" s="245"/>
      <c r="O128" s="245"/>
      <c r="P128" s="245"/>
      <c r="Q128" s="245"/>
      <c r="R128" s="245"/>
      <c r="S128" s="246"/>
      <c r="T128" s="206" t="s">
        <v>526</v>
      </c>
      <c r="U128" s="206" t="s">
        <v>513</v>
      </c>
    </row>
    <row r="129" spans="1:21" ht="20.25" customHeight="1" thickBot="1" x14ac:dyDescent="0.25">
      <c r="A129" s="207"/>
      <c r="B129" s="207"/>
      <c r="C129" s="188">
        <v>69</v>
      </c>
      <c r="D129" s="188">
        <v>70</v>
      </c>
      <c r="E129" s="188">
        <v>71</v>
      </c>
      <c r="F129" s="188">
        <v>72</v>
      </c>
      <c r="G129" s="188">
        <v>73</v>
      </c>
      <c r="H129" s="188">
        <v>74</v>
      </c>
      <c r="I129" s="188">
        <v>75</v>
      </c>
      <c r="J129" s="188">
        <v>76</v>
      </c>
      <c r="K129" s="188">
        <v>78</v>
      </c>
      <c r="L129" s="188">
        <v>79</v>
      </c>
      <c r="M129" s="188">
        <v>80</v>
      </c>
      <c r="N129" s="188">
        <v>81</v>
      </c>
      <c r="O129" s="188">
        <v>82</v>
      </c>
      <c r="P129" s="188">
        <v>83</v>
      </c>
      <c r="Q129" s="188">
        <v>84</v>
      </c>
      <c r="R129" s="188">
        <v>85</v>
      </c>
      <c r="S129" s="188">
        <v>86</v>
      </c>
      <c r="T129" s="207"/>
      <c r="U129" s="207"/>
    </row>
    <row r="130" spans="1:21" x14ac:dyDescent="0.2">
      <c r="A130" s="166">
        <v>2025</v>
      </c>
      <c r="B130" s="79" t="s">
        <v>338</v>
      </c>
      <c r="C130" s="168">
        <v>25.045244000000004</v>
      </c>
      <c r="D130" s="168">
        <v>48.857618999999993</v>
      </c>
      <c r="E130" s="168">
        <v>29.794038999999998</v>
      </c>
      <c r="F130" s="168">
        <v>322.25307399999997</v>
      </c>
      <c r="G130" s="168">
        <v>136.91903399999998</v>
      </c>
      <c r="H130" s="168">
        <v>74.138878000000005</v>
      </c>
      <c r="I130" s="168">
        <v>1.932393</v>
      </c>
      <c r="J130" s="168">
        <v>106.03911500000001</v>
      </c>
      <c r="K130" s="168">
        <v>3.0810870000000001</v>
      </c>
      <c r="L130" s="168">
        <v>8.0308700000000002</v>
      </c>
      <c r="M130" s="168">
        <v>3.1851959999999999</v>
      </c>
      <c r="N130" s="168">
        <v>1.0891919999999999</v>
      </c>
      <c r="O130" s="168">
        <v>29.435570999999996</v>
      </c>
      <c r="P130" s="168">
        <v>48.760768999999996</v>
      </c>
      <c r="Q130" s="168">
        <v>718.25616400000001</v>
      </c>
      <c r="R130" s="168">
        <v>864.8744350000004</v>
      </c>
      <c r="S130" s="168">
        <v>3.1423770000000002</v>
      </c>
      <c r="T130" s="166">
        <v>2025</v>
      </c>
      <c r="U130" s="79" t="s">
        <v>529</v>
      </c>
    </row>
    <row r="131" spans="1:21" x14ac:dyDescent="0.2">
      <c r="B131" s="79" t="s">
        <v>339</v>
      </c>
      <c r="C131" s="168">
        <v>27.851628999999999</v>
      </c>
      <c r="D131" s="168">
        <v>51.338240999999989</v>
      </c>
      <c r="E131" s="168">
        <v>24.312404999999998</v>
      </c>
      <c r="F131" s="168">
        <v>273.93757300000004</v>
      </c>
      <c r="G131" s="168">
        <v>153.746567</v>
      </c>
      <c r="H131" s="168">
        <v>82.325211999999993</v>
      </c>
      <c r="I131" s="168">
        <v>1.6860759999999999</v>
      </c>
      <c r="J131" s="168">
        <v>118.056533</v>
      </c>
      <c r="K131" s="168">
        <v>1.80419</v>
      </c>
      <c r="L131" s="168">
        <v>10.772774999999999</v>
      </c>
      <c r="M131" s="168">
        <v>4.1421359999999998</v>
      </c>
      <c r="N131" s="168">
        <v>1.731214</v>
      </c>
      <c r="O131" s="168">
        <v>29.629317</v>
      </c>
      <c r="P131" s="168">
        <v>52.110576000000002</v>
      </c>
      <c r="Q131" s="168">
        <v>783.32215700000029</v>
      </c>
      <c r="R131" s="168">
        <v>850.77029499999969</v>
      </c>
      <c r="S131" s="168">
        <v>3.221689</v>
      </c>
      <c r="U131" s="79" t="s">
        <v>530</v>
      </c>
    </row>
    <row r="132" spans="1:21" x14ac:dyDescent="0.2">
      <c r="B132" s="79" t="s">
        <v>340</v>
      </c>
      <c r="C132" s="168">
        <v>29.129018000000006</v>
      </c>
      <c r="D132" s="168">
        <v>54.808363</v>
      </c>
      <c r="E132" s="168">
        <v>35.418060999999994</v>
      </c>
      <c r="F132" s="168">
        <v>254.31558700000008</v>
      </c>
      <c r="G132" s="168">
        <v>165.42941100000002</v>
      </c>
      <c r="H132" s="168">
        <v>81.045760999999999</v>
      </c>
      <c r="I132" s="168">
        <v>1.8264360000000002</v>
      </c>
      <c r="J132" s="168">
        <v>128.85880399999999</v>
      </c>
      <c r="K132" s="168">
        <v>2.6846489999999998</v>
      </c>
      <c r="L132" s="168">
        <v>8.4554840000000002</v>
      </c>
      <c r="M132" s="168">
        <v>4.5596519999999998</v>
      </c>
      <c r="N132" s="168">
        <v>2.1034790000000001</v>
      </c>
      <c r="O132" s="168">
        <v>30.997896999999991</v>
      </c>
      <c r="P132" s="168">
        <v>55.895350999999998</v>
      </c>
      <c r="Q132" s="168">
        <v>835.3865599999998</v>
      </c>
      <c r="R132" s="168">
        <v>871.36390900000038</v>
      </c>
      <c r="S132" s="168">
        <v>12.199406000000003</v>
      </c>
      <c r="U132" s="79" t="s">
        <v>531</v>
      </c>
    </row>
    <row r="133" spans="1:21" x14ac:dyDescent="0.2">
      <c r="B133" s="79" t="s">
        <v>341</v>
      </c>
      <c r="C133" s="168">
        <v>27.998014000000005</v>
      </c>
      <c r="D133" s="168">
        <v>51.424775000000004</v>
      </c>
      <c r="E133" s="168">
        <v>42.134821000000002</v>
      </c>
      <c r="F133" s="168">
        <v>358.620722</v>
      </c>
      <c r="G133" s="168">
        <v>152.20654300000001</v>
      </c>
      <c r="H133" s="168">
        <v>86.046569000000005</v>
      </c>
      <c r="I133" s="168">
        <v>1.5045459999999999</v>
      </c>
      <c r="J133" s="168">
        <v>114.516717</v>
      </c>
      <c r="K133" s="168">
        <v>5.9108680000000007</v>
      </c>
      <c r="L133" s="168">
        <v>7.8529870000000006</v>
      </c>
      <c r="M133" s="168">
        <v>3.3815569999999999</v>
      </c>
      <c r="N133" s="168">
        <v>1.7484870000000001</v>
      </c>
      <c r="O133" s="168">
        <v>26.808512999999998</v>
      </c>
      <c r="P133" s="168">
        <v>51.054050000000004</v>
      </c>
      <c r="Q133" s="168">
        <v>755.86727399999995</v>
      </c>
      <c r="R133" s="168">
        <v>816.32329500000037</v>
      </c>
      <c r="S133" s="168">
        <v>3.9708389999999998</v>
      </c>
      <c r="U133" s="79" t="s">
        <v>532</v>
      </c>
    </row>
    <row r="134" spans="1:21" x14ac:dyDescent="0.2">
      <c r="B134" s="79" t="s">
        <v>342</v>
      </c>
      <c r="C134" s="168">
        <v>24.371511999999999</v>
      </c>
      <c r="D134" s="168">
        <v>63.293899999999994</v>
      </c>
      <c r="E134" s="168">
        <v>34.037803000000004</v>
      </c>
      <c r="F134" s="168">
        <v>301.470282</v>
      </c>
      <c r="G134" s="168">
        <v>162.36553299999997</v>
      </c>
      <c r="H134" s="168">
        <v>91.192386999999997</v>
      </c>
      <c r="I134" s="168">
        <v>1.2190129999999999</v>
      </c>
      <c r="J134" s="168">
        <v>130.52094500000001</v>
      </c>
      <c r="K134" s="168">
        <v>5.0396470000000004</v>
      </c>
      <c r="L134" s="168">
        <v>7.7442149999999996</v>
      </c>
      <c r="M134" s="168">
        <v>5.7791399999999999</v>
      </c>
      <c r="N134" s="168">
        <v>2.0231669999999999</v>
      </c>
      <c r="O134" s="168">
        <v>30.89849400000001</v>
      </c>
      <c r="P134" s="168">
        <v>57.712744999999998</v>
      </c>
      <c r="Q134" s="168">
        <v>848.52239200000031</v>
      </c>
      <c r="R134" s="168">
        <v>881.2762689999995</v>
      </c>
      <c r="S134" s="168">
        <v>3.2196129999999998</v>
      </c>
      <c r="U134" s="79" t="s">
        <v>533</v>
      </c>
    </row>
    <row r="135" spans="1:21" x14ac:dyDescent="0.2">
      <c r="B135" s="79" t="s">
        <v>343</v>
      </c>
      <c r="C135" s="168">
        <v>25.133143</v>
      </c>
      <c r="D135" s="168">
        <v>58.034360000000014</v>
      </c>
      <c r="E135" s="168">
        <v>29.564171000000005</v>
      </c>
      <c r="F135" s="168">
        <v>248.486707</v>
      </c>
      <c r="G135" s="168">
        <v>154.27083800000003</v>
      </c>
      <c r="H135" s="168">
        <v>83.805631000000005</v>
      </c>
      <c r="I135" s="168">
        <v>1.420164</v>
      </c>
      <c r="J135" s="168">
        <v>123.578283</v>
      </c>
      <c r="K135" s="168">
        <v>3.1737740000000003</v>
      </c>
      <c r="L135" s="168">
        <v>7.5509950000000003</v>
      </c>
      <c r="M135" s="168">
        <v>4.5066070000000007</v>
      </c>
      <c r="N135" s="168">
        <v>2.1837690000000003</v>
      </c>
      <c r="O135" s="168">
        <v>31.543385000000001</v>
      </c>
      <c r="P135" s="168">
        <v>52.119151000000002</v>
      </c>
      <c r="Q135" s="168">
        <v>822.55760799999973</v>
      </c>
      <c r="R135" s="168">
        <v>825.28333199999952</v>
      </c>
      <c r="S135" s="168">
        <v>3.3295189999999999</v>
      </c>
      <c r="U135" s="79" t="s">
        <v>534</v>
      </c>
    </row>
    <row r="136" spans="1:21" x14ac:dyDescent="0.2">
      <c r="B136" s="79" t="s">
        <v>344</v>
      </c>
      <c r="C136" s="168">
        <v>27.284448999999999</v>
      </c>
      <c r="D136" s="168">
        <v>62.120694999999991</v>
      </c>
      <c r="E136" s="168">
        <v>38.988295999999998</v>
      </c>
      <c r="F136" s="168">
        <v>385.13403199999993</v>
      </c>
      <c r="G136" s="168">
        <v>166.80538100000001</v>
      </c>
      <c r="H136" s="168">
        <v>89.01128700000001</v>
      </c>
      <c r="I136" s="168">
        <v>1.335556</v>
      </c>
      <c r="J136" s="168">
        <v>127.60176899999999</v>
      </c>
      <c r="K136" s="168">
        <v>2.6030670000000002</v>
      </c>
      <c r="L136" s="168">
        <v>6.7173129999999999</v>
      </c>
      <c r="M136" s="168">
        <v>8.2843499999999999</v>
      </c>
      <c r="N136" s="168">
        <v>5.6658290000000004</v>
      </c>
      <c r="O136" s="168">
        <v>37.711646000000002</v>
      </c>
      <c r="P136" s="168">
        <v>57.381384999999995</v>
      </c>
      <c r="Q136" s="168">
        <v>871.49823800000024</v>
      </c>
      <c r="R136" s="168">
        <v>838.2883209999992</v>
      </c>
      <c r="S136" s="168">
        <v>3.003851</v>
      </c>
      <c r="U136" s="79" t="s">
        <v>535</v>
      </c>
    </row>
    <row r="137" spans="1:21" x14ac:dyDescent="0.2">
      <c r="B137" s="79" t="s">
        <v>345</v>
      </c>
      <c r="C137" s="168">
        <v>20.534826000000002</v>
      </c>
      <c r="D137" s="168">
        <v>45.735281000000001</v>
      </c>
      <c r="E137" s="168">
        <v>30.857681999999997</v>
      </c>
      <c r="F137" s="168">
        <v>204.00062599999998</v>
      </c>
      <c r="G137" s="168">
        <v>115.92048100000004</v>
      </c>
      <c r="H137" s="168">
        <v>50.339467000000006</v>
      </c>
      <c r="I137" s="168">
        <v>1.07498</v>
      </c>
      <c r="J137" s="168">
        <v>71.862465999999998</v>
      </c>
      <c r="K137" s="168">
        <v>1.6137160000000002</v>
      </c>
      <c r="L137" s="168">
        <v>5.8976360000000003</v>
      </c>
      <c r="M137" s="168">
        <v>4.3353149999999996</v>
      </c>
      <c r="N137" s="168">
        <v>2.7665999999999999</v>
      </c>
      <c r="O137" s="168">
        <v>23.586635000000001</v>
      </c>
      <c r="P137" s="168">
        <v>34.35878000000001</v>
      </c>
      <c r="Q137" s="168">
        <v>676.66961599999991</v>
      </c>
      <c r="R137" s="168">
        <v>679.81318899999962</v>
      </c>
      <c r="S137" s="168">
        <v>3.0986180000000001</v>
      </c>
      <c r="U137" s="79" t="s">
        <v>536</v>
      </c>
    </row>
    <row r="138" spans="1:21" x14ac:dyDescent="0.2">
      <c r="B138" s="79" t="s">
        <v>346</v>
      </c>
      <c r="C138" s="168">
        <v>25.993590999999995</v>
      </c>
      <c r="D138" s="168">
        <v>55.538187000000015</v>
      </c>
      <c r="E138" s="168">
        <v>42.646746</v>
      </c>
      <c r="F138" s="168">
        <v>248.34821299999999</v>
      </c>
      <c r="G138" s="168">
        <v>164.04073199999999</v>
      </c>
      <c r="H138" s="168">
        <v>79.687080000000009</v>
      </c>
      <c r="I138" s="168">
        <v>1.125794</v>
      </c>
      <c r="J138" s="168">
        <v>128.335678</v>
      </c>
      <c r="K138" s="168">
        <v>3.3624259999999997</v>
      </c>
      <c r="L138" s="168">
        <v>7.0901479999999992</v>
      </c>
      <c r="M138" s="168">
        <v>3.918641</v>
      </c>
      <c r="N138" s="168">
        <v>2.8116680000000001</v>
      </c>
      <c r="O138" s="168">
        <v>35.973586999999981</v>
      </c>
      <c r="P138" s="168">
        <v>53.575745000000005</v>
      </c>
      <c r="Q138" s="168">
        <v>881.15257599999995</v>
      </c>
      <c r="R138" s="168">
        <v>904.00220399999944</v>
      </c>
      <c r="S138" s="168">
        <v>3.1140730000000003</v>
      </c>
      <c r="U138" s="79" t="s">
        <v>537</v>
      </c>
    </row>
    <row r="139" spans="1:21" x14ac:dyDescent="0.2">
      <c r="B139" s="79" t="s">
        <v>347</v>
      </c>
      <c r="C139" s="168">
        <v>28.269402000000003</v>
      </c>
      <c r="D139" s="168">
        <v>61.425674000000001</v>
      </c>
      <c r="E139" s="168">
        <v>54.932940000000002</v>
      </c>
      <c r="F139" s="168">
        <v>352.97225600000002</v>
      </c>
      <c r="G139" s="168">
        <v>169.763465</v>
      </c>
      <c r="H139" s="168">
        <v>91.749864000000002</v>
      </c>
      <c r="I139" s="168">
        <v>1.6445790000000002</v>
      </c>
      <c r="J139" s="168">
        <v>124.69775899999999</v>
      </c>
      <c r="K139" s="168">
        <v>3.421564</v>
      </c>
      <c r="L139" s="168">
        <v>7.6338169999999996</v>
      </c>
      <c r="M139" s="168">
        <v>6.9207029999999996</v>
      </c>
      <c r="N139" s="168">
        <v>2.756084</v>
      </c>
      <c r="O139" s="168">
        <v>34.224689000000005</v>
      </c>
      <c r="P139" s="168">
        <v>60.223120999999999</v>
      </c>
      <c r="Q139" s="168">
        <v>950.42019099999993</v>
      </c>
      <c r="R139" s="168">
        <v>963.85073599999953</v>
      </c>
      <c r="S139" s="168">
        <v>4.2842089999999997</v>
      </c>
      <c r="U139" s="79" t="s">
        <v>538</v>
      </c>
    </row>
    <row r="140" spans="1:21" x14ac:dyDescent="0.2">
      <c r="B140" s="79" t="s">
        <v>348</v>
      </c>
      <c r="C140" s="168">
        <v>22.78032</v>
      </c>
      <c r="D140" s="168">
        <v>52.97487000000001</v>
      </c>
      <c r="E140" s="168">
        <v>41.574041999999999</v>
      </c>
      <c r="F140" s="168">
        <v>243.530168</v>
      </c>
      <c r="G140" s="168">
        <v>208.76012700000001</v>
      </c>
      <c r="H140" s="168">
        <v>77.516202000000007</v>
      </c>
      <c r="I140" s="168">
        <v>1.5755919999999999</v>
      </c>
      <c r="J140" s="168">
        <v>113.07340499999999</v>
      </c>
      <c r="K140" s="168">
        <v>4.7072759999999993</v>
      </c>
      <c r="L140" s="168">
        <v>7.6532030000000004</v>
      </c>
      <c r="M140" s="168">
        <v>5.897634</v>
      </c>
      <c r="N140" s="168">
        <v>4.3085290000000001</v>
      </c>
      <c r="O140" s="168">
        <v>30.329253999999999</v>
      </c>
      <c r="P140" s="168">
        <v>49.331744</v>
      </c>
      <c r="Q140" s="168">
        <v>850.5362090000001</v>
      </c>
      <c r="R140" s="168">
        <v>903.31688700000018</v>
      </c>
      <c r="S140" s="168">
        <v>10.520451999999999</v>
      </c>
      <c r="U140" s="79" t="s">
        <v>539</v>
      </c>
    </row>
    <row r="141" spans="1:21" x14ac:dyDescent="0.2">
      <c r="B141" s="79" t="s">
        <v>349</v>
      </c>
      <c r="C141" s="168">
        <v>22.774604</v>
      </c>
      <c r="D141" s="168">
        <v>46.730840999999998</v>
      </c>
      <c r="E141" s="168">
        <v>41.074331999999998</v>
      </c>
      <c r="F141" s="168">
        <v>262.51745099999994</v>
      </c>
      <c r="G141" s="168">
        <v>159.488969</v>
      </c>
      <c r="H141" s="168">
        <v>56.655727999999996</v>
      </c>
      <c r="I141" s="168">
        <v>1.0923289999999999</v>
      </c>
      <c r="J141" s="168">
        <v>89.465999000000011</v>
      </c>
      <c r="K141" s="168">
        <v>4.6468320000000007</v>
      </c>
      <c r="L141" s="168">
        <v>7.7711119999999996</v>
      </c>
      <c r="M141" s="168">
        <v>2.5702439999999998</v>
      </c>
      <c r="N141" s="168">
        <v>2.0823010000000002</v>
      </c>
      <c r="O141" s="168">
        <v>31.673910999999997</v>
      </c>
      <c r="P141" s="168">
        <v>47.032365000000006</v>
      </c>
      <c r="Q141" s="168">
        <v>905.07964400000014</v>
      </c>
      <c r="R141" s="168">
        <v>855.464291</v>
      </c>
      <c r="S141" s="168">
        <v>4.5295680000000003</v>
      </c>
      <c r="U141" s="79" t="s">
        <v>540</v>
      </c>
    </row>
    <row r="142" spans="1:21" x14ac:dyDescent="0.2">
      <c r="C142" s="168"/>
      <c r="D142" s="168"/>
      <c r="E142" s="168"/>
      <c r="F142" s="168"/>
      <c r="G142" s="168"/>
      <c r="H142" s="168"/>
      <c r="I142" s="168"/>
      <c r="J142" s="168"/>
      <c r="K142" s="168"/>
      <c r="L142" s="168"/>
      <c r="M142" s="168"/>
      <c r="N142" s="168"/>
      <c r="O142" s="168"/>
      <c r="P142" s="169"/>
      <c r="Q142" s="169"/>
      <c r="R142" s="169"/>
      <c r="S142" s="169"/>
    </row>
    <row r="143" spans="1:21" x14ac:dyDescent="0.2">
      <c r="A143" s="166">
        <v>2026</v>
      </c>
      <c r="B143" s="79" t="s">
        <v>338</v>
      </c>
      <c r="C143" s="168">
        <v>23.030735000000004</v>
      </c>
      <c r="D143" s="168">
        <v>50.788648000000009</v>
      </c>
      <c r="E143" s="168">
        <v>35.191346000000003</v>
      </c>
      <c r="F143" s="168">
        <v>265.88707899999997</v>
      </c>
      <c r="G143" s="168">
        <v>137.89897500000006</v>
      </c>
      <c r="H143" s="168">
        <v>91.67787899999999</v>
      </c>
      <c r="I143" s="168">
        <v>2.106776</v>
      </c>
      <c r="J143" s="168">
        <v>107.684612</v>
      </c>
      <c r="K143" s="168">
        <v>1.777174</v>
      </c>
      <c r="L143" s="168">
        <v>6.0283100000000003</v>
      </c>
      <c r="M143" s="168">
        <v>2.9000530000000002</v>
      </c>
      <c r="N143" s="168">
        <v>2.5590729999999997</v>
      </c>
      <c r="O143" s="168">
        <v>31.689343000000008</v>
      </c>
      <c r="P143" s="168">
        <v>46.957885000000005</v>
      </c>
      <c r="Q143" s="168">
        <v>740.78298499999994</v>
      </c>
      <c r="R143" s="168">
        <v>876.24522699999989</v>
      </c>
      <c r="S143" s="168">
        <v>2.7365849999999998</v>
      </c>
      <c r="T143" s="166">
        <v>2026</v>
      </c>
      <c r="U143" s="79" t="s">
        <v>529</v>
      </c>
    </row>
    <row r="144" spans="1:21" x14ac:dyDescent="0.2">
      <c r="B144" s="79" t="s">
        <v>339</v>
      </c>
      <c r="C144" s="168"/>
      <c r="D144" s="168"/>
      <c r="E144" s="168"/>
      <c r="F144" s="168"/>
      <c r="G144" s="168"/>
      <c r="H144" s="168"/>
      <c r="I144" s="168"/>
      <c r="J144" s="168"/>
      <c r="K144" s="168"/>
      <c r="L144" s="168"/>
      <c r="M144" s="168"/>
      <c r="N144" s="168"/>
      <c r="O144" s="168"/>
      <c r="P144" s="168"/>
      <c r="Q144" s="168"/>
      <c r="R144" s="168"/>
      <c r="S144" s="168"/>
      <c r="U144" s="79" t="s">
        <v>530</v>
      </c>
    </row>
    <row r="145" spans="1:21" x14ac:dyDescent="0.2">
      <c r="B145" s="79" t="s">
        <v>340</v>
      </c>
      <c r="C145" s="168"/>
      <c r="D145" s="168"/>
      <c r="E145" s="168"/>
      <c r="F145" s="168"/>
      <c r="G145" s="168"/>
      <c r="H145" s="168"/>
      <c r="I145" s="168"/>
      <c r="J145" s="168"/>
      <c r="K145" s="168"/>
      <c r="L145" s="168"/>
      <c r="M145" s="168"/>
      <c r="N145" s="168"/>
      <c r="O145" s="168"/>
      <c r="P145" s="168"/>
      <c r="Q145" s="168"/>
      <c r="R145" s="168"/>
      <c r="S145" s="168"/>
      <c r="U145" s="79" t="s">
        <v>531</v>
      </c>
    </row>
    <row r="146" spans="1:21" x14ac:dyDescent="0.2">
      <c r="B146" s="79" t="s">
        <v>341</v>
      </c>
      <c r="C146" s="168"/>
      <c r="D146" s="168"/>
      <c r="E146" s="168"/>
      <c r="F146" s="168"/>
      <c r="G146" s="168"/>
      <c r="H146" s="168"/>
      <c r="I146" s="168"/>
      <c r="J146" s="168"/>
      <c r="K146" s="168"/>
      <c r="L146" s="168"/>
      <c r="M146" s="168"/>
      <c r="N146" s="168"/>
      <c r="O146" s="168"/>
      <c r="P146" s="168"/>
      <c r="Q146" s="168"/>
      <c r="R146" s="168"/>
      <c r="S146" s="168"/>
      <c r="U146" s="79" t="s">
        <v>532</v>
      </c>
    </row>
    <row r="147" spans="1:21" x14ac:dyDescent="0.2">
      <c r="B147" s="79" t="s">
        <v>342</v>
      </c>
      <c r="C147" s="168"/>
      <c r="D147" s="168"/>
      <c r="E147" s="168"/>
      <c r="F147" s="168"/>
      <c r="G147" s="168"/>
      <c r="H147" s="168"/>
      <c r="I147" s="168"/>
      <c r="J147" s="168"/>
      <c r="K147" s="168"/>
      <c r="L147" s="168"/>
      <c r="M147" s="168"/>
      <c r="N147" s="168"/>
      <c r="O147" s="168"/>
      <c r="P147" s="168"/>
      <c r="Q147" s="168"/>
      <c r="R147" s="168"/>
      <c r="S147" s="168"/>
      <c r="U147" s="79" t="s">
        <v>533</v>
      </c>
    </row>
    <row r="148" spans="1:21" x14ac:dyDescent="0.2">
      <c r="B148" s="79" t="s">
        <v>343</v>
      </c>
      <c r="C148" s="168"/>
      <c r="D148" s="168"/>
      <c r="E148" s="168"/>
      <c r="F148" s="168"/>
      <c r="G148" s="168"/>
      <c r="H148" s="168"/>
      <c r="I148" s="168"/>
      <c r="J148" s="168"/>
      <c r="K148" s="168"/>
      <c r="L148" s="168"/>
      <c r="M148" s="168"/>
      <c r="N148" s="168"/>
      <c r="O148" s="168"/>
      <c r="P148" s="168"/>
      <c r="Q148" s="168"/>
      <c r="R148" s="168"/>
      <c r="S148" s="168"/>
      <c r="U148" s="79" t="s">
        <v>534</v>
      </c>
    </row>
    <row r="149" spans="1:21" x14ac:dyDescent="0.2">
      <c r="B149" s="79" t="s">
        <v>344</v>
      </c>
      <c r="C149" s="168"/>
      <c r="D149" s="168"/>
      <c r="E149" s="168"/>
      <c r="F149" s="168"/>
      <c r="G149" s="168"/>
      <c r="H149" s="168"/>
      <c r="I149" s="168"/>
      <c r="J149" s="168"/>
      <c r="K149" s="168"/>
      <c r="L149" s="168"/>
      <c r="M149" s="168"/>
      <c r="N149" s="168"/>
      <c r="O149" s="168"/>
      <c r="P149" s="168"/>
      <c r="Q149" s="168"/>
      <c r="R149" s="168"/>
      <c r="S149" s="168"/>
      <c r="U149" s="79" t="s">
        <v>535</v>
      </c>
    </row>
    <row r="150" spans="1:21" x14ac:dyDescent="0.2">
      <c r="B150" s="79" t="s">
        <v>345</v>
      </c>
      <c r="C150" s="168"/>
      <c r="D150" s="168"/>
      <c r="E150" s="168"/>
      <c r="F150" s="168"/>
      <c r="G150" s="168"/>
      <c r="H150" s="168"/>
      <c r="I150" s="168"/>
      <c r="J150" s="168"/>
      <c r="K150" s="168"/>
      <c r="L150" s="168"/>
      <c r="M150" s="168"/>
      <c r="N150" s="168"/>
      <c r="O150" s="168"/>
      <c r="P150" s="168"/>
      <c r="Q150" s="168"/>
      <c r="R150" s="168"/>
      <c r="S150" s="168"/>
      <c r="U150" s="79" t="s">
        <v>536</v>
      </c>
    </row>
    <row r="151" spans="1:21" x14ac:dyDescent="0.2">
      <c r="B151" s="79" t="s">
        <v>346</v>
      </c>
      <c r="C151" s="168"/>
      <c r="D151" s="168"/>
      <c r="E151" s="168"/>
      <c r="F151" s="168"/>
      <c r="G151" s="168"/>
      <c r="H151" s="168"/>
      <c r="I151" s="168"/>
      <c r="J151" s="168"/>
      <c r="K151" s="168"/>
      <c r="L151" s="168"/>
      <c r="M151" s="168"/>
      <c r="N151" s="168"/>
      <c r="O151" s="168"/>
      <c r="P151" s="168"/>
      <c r="Q151" s="168"/>
      <c r="R151" s="168"/>
      <c r="S151" s="168"/>
      <c r="U151" s="79" t="s">
        <v>537</v>
      </c>
    </row>
    <row r="152" spans="1:21" x14ac:dyDescent="0.2">
      <c r="B152" s="79" t="s">
        <v>347</v>
      </c>
      <c r="C152" s="168"/>
      <c r="D152" s="168"/>
      <c r="E152" s="168"/>
      <c r="F152" s="168"/>
      <c r="G152" s="168"/>
      <c r="H152" s="168"/>
      <c r="I152" s="168"/>
      <c r="J152" s="168"/>
      <c r="K152" s="168"/>
      <c r="L152" s="168"/>
      <c r="M152" s="168"/>
      <c r="N152" s="168"/>
      <c r="O152" s="168"/>
      <c r="P152" s="168"/>
      <c r="Q152" s="168"/>
      <c r="R152" s="168"/>
      <c r="S152" s="168"/>
      <c r="U152" s="79" t="s">
        <v>538</v>
      </c>
    </row>
    <row r="153" spans="1:21" x14ac:dyDescent="0.2">
      <c r="B153" s="79" t="s">
        <v>348</v>
      </c>
      <c r="C153" s="168"/>
      <c r="D153" s="168"/>
      <c r="E153" s="168"/>
      <c r="F153" s="168"/>
      <c r="G153" s="168"/>
      <c r="H153" s="168"/>
      <c r="I153" s="168"/>
      <c r="J153" s="168"/>
      <c r="K153" s="168"/>
      <c r="L153" s="168"/>
      <c r="M153" s="168"/>
      <c r="N153" s="168"/>
      <c r="O153" s="168"/>
      <c r="P153" s="168"/>
      <c r="Q153" s="168"/>
      <c r="R153" s="168"/>
      <c r="S153" s="168"/>
      <c r="U153" s="79" t="s">
        <v>539</v>
      </c>
    </row>
    <row r="154" spans="1:21" x14ac:dyDescent="0.2">
      <c r="B154" s="79" t="s">
        <v>349</v>
      </c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O154" s="168"/>
      <c r="P154" s="168"/>
      <c r="Q154" s="168"/>
      <c r="R154" s="168"/>
      <c r="S154" s="168"/>
      <c r="U154" s="79" t="s">
        <v>540</v>
      </c>
    </row>
    <row r="155" spans="1:21" x14ac:dyDescent="0.2"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168"/>
      <c r="P155" s="169"/>
      <c r="Q155" s="169"/>
      <c r="R155" s="169"/>
      <c r="S155" s="169"/>
    </row>
    <row r="156" spans="1:21" x14ac:dyDescent="0.2">
      <c r="C156" s="168"/>
      <c r="D156" s="168"/>
      <c r="E156" s="168"/>
      <c r="F156" s="168"/>
      <c r="G156" s="168"/>
      <c r="H156" s="168"/>
      <c r="I156" s="168"/>
      <c r="J156" s="168"/>
      <c r="K156" s="168"/>
      <c r="L156" s="168"/>
      <c r="M156" s="168"/>
      <c r="N156" s="168"/>
      <c r="O156" s="168"/>
    </row>
    <row r="157" spans="1:21" x14ac:dyDescent="0.2">
      <c r="C157" s="168"/>
      <c r="D157" s="168"/>
      <c r="E157" s="168"/>
      <c r="F157" s="168"/>
      <c r="G157" s="168"/>
      <c r="H157" s="168"/>
      <c r="I157" s="168"/>
      <c r="J157" s="168"/>
      <c r="K157" s="168"/>
      <c r="L157" s="168"/>
      <c r="M157" s="168"/>
      <c r="N157" s="168"/>
      <c r="O157" s="168"/>
    </row>
    <row r="158" spans="1:21" s="187" customFormat="1" ht="27" customHeight="1" thickBot="1" x14ac:dyDescent="0.25">
      <c r="A158" s="247" t="s">
        <v>707</v>
      </c>
      <c r="B158" s="247"/>
      <c r="C158" s="247"/>
      <c r="D158" s="247"/>
      <c r="E158" s="247"/>
      <c r="F158" s="247"/>
      <c r="G158" s="247"/>
      <c r="H158" s="247"/>
      <c r="I158" s="247"/>
      <c r="J158" s="247"/>
      <c r="K158" s="247"/>
      <c r="L158" s="247"/>
      <c r="M158" s="247"/>
      <c r="N158" s="247"/>
      <c r="O158" s="247"/>
      <c r="P158" s="247"/>
      <c r="Q158" s="247"/>
      <c r="R158" s="190"/>
      <c r="S158" s="190"/>
      <c r="T158" s="190"/>
      <c r="U158" s="190"/>
    </row>
    <row r="159" spans="1:21" s="170" customFormat="1" ht="11.25" customHeight="1" thickBot="1" x14ac:dyDescent="0.25">
      <c r="A159" s="206" t="s">
        <v>162</v>
      </c>
      <c r="B159" s="206" t="s">
        <v>163</v>
      </c>
      <c r="C159" s="244" t="s">
        <v>706</v>
      </c>
      <c r="D159" s="245"/>
      <c r="E159" s="245"/>
      <c r="F159" s="245"/>
      <c r="G159" s="245"/>
      <c r="H159" s="245"/>
      <c r="I159" s="245"/>
      <c r="J159" s="245"/>
      <c r="K159" s="245"/>
      <c r="L159" s="245"/>
      <c r="M159" s="245"/>
      <c r="N159" s="245"/>
      <c r="O159" s="246"/>
      <c r="P159" s="206" t="s">
        <v>526</v>
      </c>
      <c r="Q159" s="206" t="s">
        <v>513</v>
      </c>
    </row>
    <row r="160" spans="1:21" ht="20.25" customHeight="1" thickBot="1" x14ac:dyDescent="0.25">
      <c r="A160" s="207"/>
      <c r="B160" s="207"/>
      <c r="C160" s="188">
        <v>87</v>
      </c>
      <c r="D160" s="188">
        <v>88</v>
      </c>
      <c r="E160" s="188">
        <v>89</v>
      </c>
      <c r="F160" s="188">
        <v>90</v>
      </c>
      <c r="G160" s="188">
        <v>91</v>
      </c>
      <c r="H160" s="188">
        <v>92</v>
      </c>
      <c r="I160" s="188">
        <v>93</v>
      </c>
      <c r="J160" s="188">
        <v>94</v>
      </c>
      <c r="K160" s="188">
        <v>95</v>
      </c>
      <c r="L160" s="188">
        <v>96</v>
      </c>
      <c r="M160" s="188">
        <v>97</v>
      </c>
      <c r="N160" s="188">
        <v>98</v>
      </c>
      <c r="O160" s="188">
        <v>99</v>
      </c>
      <c r="P160" s="207"/>
      <c r="Q160" s="207"/>
      <c r="T160" s="79"/>
    </row>
    <row r="161" spans="1:17" x14ac:dyDescent="0.2">
      <c r="A161" s="166">
        <v>2025</v>
      </c>
      <c r="B161" s="79" t="s">
        <v>338</v>
      </c>
      <c r="C161" s="168">
        <v>1027.550088</v>
      </c>
      <c r="D161" s="168">
        <v>41.911258999999994</v>
      </c>
      <c r="E161" s="168">
        <v>2.17896</v>
      </c>
      <c r="F161" s="168">
        <v>207.22594100000001</v>
      </c>
      <c r="G161" s="168">
        <v>18.794988</v>
      </c>
      <c r="H161" s="168">
        <v>2.6724899999999998</v>
      </c>
      <c r="I161" s="168">
        <v>2.9185690000000002</v>
      </c>
      <c r="J161" s="168">
        <v>131.10915299999999</v>
      </c>
      <c r="K161" s="168">
        <v>47.502954999999993</v>
      </c>
      <c r="L161" s="168">
        <v>34.279463999999997</v>
      </c>
      <c r="M161" s="168">
        <v>4.0934819999999998</v>
      </c>
      <c r="N161" s="168">
        <v>0</v>
      </c>
      <c r="O161" s="168">
        <v>0</v>
      </c>
      <c r="P161" s="166">
        <v>2025</v>
      </c>
      <c r="Q161" s="79" t="s">
        <v>529</v>
      </c>
    </row>
    <row r="162" spans="1:17" x14ac:dyDescent="0.2">
      <c r="B162" s="79" t="s">
        <v>339</v>
      </c>
      <c r="C162" s="168">
        <v>1280.6511029999999</v>
      </c>
      <c r="D162" s="168">
        <v>44.960177999999999</v>
      </c>
      <c r="E162" s="168">
        <v>1.8673280000000001</v>
      </c>
      <c r="F162" s="168">
        <v>212.12375000000003</v>
      </c>
      <c r="G162" s="168">
        <v>20.069146</v>
      </c>
      <c r="H162" s="168">
        <v>2.2797670000000001</v>
      </c>
      <c r="I162" s="168">
        <v>5.0015890000000001</v>
      </c>
      <c r="J162" s="168">
        <v>143.52765100000005</v>
      </c>
      <c r="K162" s="168">
        <v>48.262146999999985</v>
      </c>
      <c r="L162" s="168">
        <v>30.134824000000002</v>
      </c>
      <c r="M162" s="168">
        <v>1.4757510000000005</v>
      </c>
      <c r="N162" s="168">
        <v>0</v>
      </c>
      <c r="O162" s="168">
        <v>0</v>
      </c>
      <c r="P162" s="167"/>
      <c r="Q162" s="79" t="s">
        <v>530</v>
      </c>
    </row>
    <row r="163" spans="1:17" x14ac:dyDescent="0.2">
      <c r="B163" s="79" t="s">
        <v>340</v>
      </c>
      <c r="C163" s="168">
        <v>1347.3460540000001</v>
      </c>
      <c r="D163" s="168">
        <v>20.471256</v>
      </c>
      <c r="E163" s="168">
        <v>7.8885579999999997</v>
      </c>
      <c r="F163" s="168">
        <v>220.01506200000006</v>
      </c>
      <c r="G163" s="168">
        <v>17.351154999999999</v>
      </c>
      <c r="H163" s="168">
        <v>3.0123029999999997</v>
      </c>
      <c r="I163" s="168">
        <v>3.8281570000000005</v>
      </c>
      <c r="J163" s="168">
        <v>155.80203299999999</v>
      </c>
      <c r="K163" s="168">
        <v>46.848595999999993</v>
      </c>
      <c r="L163" s="168">
        <v>31.038041</v>
      </c>
      <c r="M163" s="168">
        <v>2.437269000000001</v>
      </c>
      <c r="N163" s="168">
        <v>0</v>
      </c>
      <c r="O163" s="168">
        <v>0</v>
      </c>
      <c r="P163" s="167"/>
      <c r="Q163" s="79" t="s">
        <v>531</v>
      </c>
    </row>
    <row r="164" spans="1:17" x14ac:dyDescent="0.2">
      <c r="B164" s="79" t="s">
        <v>341</v>
      </c>
      <c r="C164" s="168">
        <v>1178.2301780000003</v>
      </c>
      <c r="D164" s="168">
        <v>31.206563000000003</v>
      </c>
      <c r="E164" s="168">
        <v>22.420988999999999</v>
      </c>
      <c r="F164" s="168">
        <v>204.452068</v>
      </c>
      <c r="G164" s="168">
        <v>19.474768999999998</v>
      </c>
      <c r="H164" s="168">
        <v>2.9065639999999999</v>
      </c>
      <c r="I164" s="168">
        <v>4.1252440000000004</v>
      </c>
      <c r="J164" s="168">
        <v>136.59781699999999</v>
      </c>
      <c r="K164" s="168">
        <v>43.07045999999999</v>
      </c>
      <c r="L164" s="168">
        <v>31.105459000000003</v>
      </c>
      <c r="M164" s="168">
        <v>2.7741549999999995</v>
      </c>
      <c r="N164" s="168">
        <v>0</v>
      </c>
      <c r="O164" s="168">
        <v>0</v>
      </c>
      <c r="P164" s="167"/>
      <c r="Q164" s="79" t="s">
        <v>532</v>
      </c>
    </row>
    <row r="165" spans="1:17" x14ac:dyDescent="0.2">
      <c r="B165" s="79" t="s">
        <v>342</v>
      </c>
      <c r="C165" s="168">
        <v>1309.0303269999999</v>
      </c>
      <c r="D165" s="168">
        <v>72.555807000000001</v>
      </c>
      <c r="E165" s="168">
        <v>14.270495</v>
      </c>
      <c r="F165" s="168">
        <v>232.88970100000003</v>
      </c>
      <c r="G165" s="168">
        <v>19.513952000000003</v>
      </c>
      <c r="H165" s="168">
        <v>3.0395560000000006</v>
      </c>
      <c r="I165" s="168">
        <v>3.073413</v>
      </c>
      <c r="J165" s="168">
        <v>150.28580600000001</v>
      </c>
      <c r="K165" s="168">
        <v>46.345542999999999</v>
      </c>
      <c r="L165" s="168">
        <v>33.052942000000002</v>
      </c>
      <c r="M165" s="168">
        <v>5.2838719999999997</v>
      </c>
      <c r="N165" s="168">
        <v>0</v>
      </c>
      <c r="O165" s="168">
        <v>0</v>
      </c>
      <c r="P165" s="167"/>
      <c r="Q165" s="79" t="s">
        <v>533</v>
      </c>
    </row>
    <row r="166" spans="1:17" x14ac:dyDescent="0.2">
      <c r="B166" s="79" t="s">
        <v>343</v>
      </c>
      <c r="C166" s="168">
        <v>1209.917729</v>
      </c>
      <c r="D166" s="168">
        <v>22.115047000000004</v>
      </c>
      <c r="E166" s="168">
        <v>3.063504</v>
      </c>
      <c r="F166" s="168">
        <v>219.31813600000001</v>
      </c>
      <c r="G166" s="168">
        <v>20.074244</v>
      </c>
      <c r="H166" s="168">
        <v>3.7627319999999997</v>
      </c>
      <c r="I166" s="168">
        <v>3.0588429999999995</v>
      </c>
      <c r="J166" s="168">
        <v>145.04610600000001</v>
      </c>
      <c r="K166" s="168">
        <v>47.156306999999998</v>
      </c>
      <c r="L166" s="168">
        <v>34.027005000000003</v>
      </c>
      <c r="M166" s="168">
        <v>2.3580360000000002</v>
      </c>
      <c r="N166" s="168">
        <v>0</v>
      </c>
      <c r="O166" s="168">
        <v>0</v>
      </c>
      <c r="P166" s="167"/>
      <c r="Q166" s="79" t="s">
        <v>534</v>
      </c>
    </row>
    <row r="167" spans="1:17" x14ac:dyDescent="0.2">
      <c r="B167" s="79" t="s">
        <v>344</v>
      </c>
      <c r="C167" s="168">
        <v>1266.0835769999999</v>
      </c>
      <c r="D167" s="168">
        <v>137.04766300000003</v>
      </c>
      <c r="E167" s="168">
        <v>13.351071000000001</v>
      </c>
      <c r="F167" s="168">
        <v>237.53561300000007</v>
      </c>
      <c r="G167" s="168">
        <v>23.001224000000001</v>
      </c>
      <c r="H167" s="168">
        <v>3.8871159999999998</v>
      </c>
      <c r="I167" s="168">
        <v>4.1632569999999998</v>
      </c>
      <c r="J167" s="168">
        <v>162.238079</v>
      </c>
      <c r="K167" s="168">
        <v>56.879519999999999</v>
      </c>
      <c r="L167" s="168">
        <v>36.418431999999996</v>
      </c>
      <c r="M167" s="168">
        <v>5.3815400000000011</v>
      </c>
      <c r="N167" s="168">
        <v>0</v>
      </c>
      <c r="O167" s="168">
        <v>0</v>
      </c>
      <c r="P167" s="167"/>
      <c r="Q167" s="79" t="s">
        <v>535</v>
      </c>
    </row>
    <row r="168" spans="1:17" x14ac:dyDescent="0.2">
      <c r="B168" s="79" t="s">
        <v>345</v>
      </c>
      <c r="C168" s="168">
        <v>883.39925900000003</v>
      </c>
      <c r="D168" s="168">
        <v>98.307512000000003</v>
      </c>
      <c r="E168" s="168">
        <v>13.015835000000001</v>
      </c>
      <c r="F168" s="168">
        <v>174.83980400000002</v>
      </c>
      <c r="G168" s="168">
        <v>19.379635</v>
      </c>
      <c r="H168" s="168">
        <v>3.1977669999999998</v>
      </c>
      <c r="I168" s="168">
        <v>2.3078289999999999</v>
      </c>
      <c r="J168" s="168">
        <v>112.81737599999997</v>
      </c>
      <c r="K168" s="168">
        <v>48.880713</v>
      </c>
      <c r="L168" s="168">
        <v>29.594013</v>
      </c>
      <c r="M168" s="168">
        <v>1.1008630000000004</v>
      </c>
      <c r="N168" s="168">
        <v>0</v>
      </c>
      <c r="O168" s="168">
        <v>0</v>
      </c>
      <c r="P168" s="167"/>
      <c r="Q168" s="79" t="s">
        <v>536</v>
      </c>
    </row>
    <row r="169" spans="1:17" x14ac:dyDescent="0.2">
      <c r="B169" s="79" t="s">
        <v>346</v>
      </c>
      <c r="C169" s="168">
        <v>1236.49317</v>
      </c>
      <c r="D169" s="168">
        <v>133.002691</v>
      </c>
      <c r="E169" s="168">
        <v>1.0922239999999999</v>
      </c>
      <c r="F169" s="168">
        <v>223.324128</v>
      </c>
      <c r="G169" s="168">
        <v>26.519026</v>
      </c>
      <c r="H169" s="168">
        <v>4.3117140000000003</v>
      </c>
      <c r="I169" s="168">
        <v>3.2316410000000002</v>
      </c>
      <c r="J169" s="168">
        <v>161.68623399999996</v>
      </c>
      <c r="K169" s="168">
        <v>78.324082000000018</v>
      </c>
      <c r="L169" s="168">
        <v>34.433434999999996</v>
      </c>
      <c r="M169" s="168">
        <v>3.4470310000000008</v>
      </c>
      <c r="N169" s="168">
        <v>0</v>
      </c>
      <c r="O169" s="168">
        <v>0</v>
      </c>
      <c r="P169" s="167"/>
      <c r="Q169" s="79" t="s">
        <v>537</v>
      </c>
    </row>
    <row r="170" spans="1:17" x14ac:dyDescent="0.2">
      <c r="B170" s="79" t="s">
        <v>347</v>
      </c>
      <c r="C170" s="168">
        <v>1239.9184399999997</v>
      </c>
      <c r="D170" s="168">
        <v>37.828670000000002</v>
      </c>
      <c r="E170" s="168">
        <v>3.8564780000000001</v>
      </c>
      <c r="F170" s="168">
        <v>238.62472399999999</v>
      </c>
      <c r="G170" s="168">
        <v>28.524811999999997</v>
      </c>
      <c r="H170" s="168">
        <v>5.8596830000000004</v>
      </c>
      <c r="I170" s="168">
        <v>9.8103189999999998</v>
      </c>
      <c r="J170" s="168">
        <v>163.02758800000004</v>
      </c>
      <c r="K170" s="168">
        <v>94.918353000000025</v>
      </c>
      <c r="L170" s="168">
        <v>35.461128000000002</v>
      </c>
      <c r="M170" s="168">
        <v>2.0888579999999997</v>
      </c>
      <c r="N170" s="168">
        <v>0</v>
      </c>
      <c r="O170" s="168">
        <v>0</v>
      </c>
      <c r="P170" s="167"/>
      <c r="Q170" s="79" t="s">
        <v>538</v>
      </c>
    </row>
    <row r="171" spans="1:17" x14ac:dyDescent="0.2">
      <c r="B171" s="79" t="s">
        <v>348</v>
      </c>
      <c r="C171" s="168">
        <v>1163.2521610000001</v>
      </c>
      <c r="D171" s="168">
        <v>37.152498999999992</v>
      </c>
      <c r="E171" s="168">
        <v>11.479369999999999</v>
      </c>
      <c r="F171" s="168">
        <v>226.06160899999998</v>
      </c>
      <c r="G171" s="168">
        <v>27.059281000000002</v>
      </c>
      <c r="H171" s="168">
        <v>5.1843250000000003</v>
      </c>
      <c r="I171" s="168">
        <v>3.501341</v>
      </c>
      <c r="J171" s="168">
        <v>143.90485800000002</v>
      </c>
      <c r="K171" s="168">
        <v>65.907495999999995</v>
      </c>
      <c r="L171" s="168">
        <v>31.626928000000003</v>
      </c>
      <c r="M171" s="168">
        <v>5.1501179999999991</v>
      </c>
      <c r="N171" s="168">
        <v>0</v>
      </c>
      <c r="O171" s="168">
        <v>0</v>
      </c>
      <c r="P171" s="167"/>
      <c r="Q171" s="79" t="s">
        <v>539</v>
      </c>
    </row>
    <row r="172" spans="1:17" x14ac:dyDescent="0.2">
      <c r="B172" s="79" t="s">
        <v>349</v>
      </c>
      <c r="C172" s="168">
        <v>1015.076816</v>
      </c>
      <c r="D172" s="168">
        <v>24.254367999999996</v>
      </c>
      <c r="E172" s="168">
        <v>5.5208439999999994</v>
      </c>
      <c r="F172" s="168">
        <v>233.64319499999999</v>
      </c>
      <c r="G172" s="168">
        <v>24.726399999999995</v>
      </c>
      <c r="H172" s="168">
        <v>4.956353</v>
      </c>
      <c r="I172" s="168">
        <v>2.7844159999999998</v>
      </c>
      <c r="J172" s="168">
        <v>144.20068499999996</v>
      </c>
      <c r="K172" s="168">
        <v>57.111245000000004</v>
      </c>
      <c r="L172" s="168">
        <v>32.928284000000005</v>
      </c>
      <c r="M172" s="168">
        <v>1.8280980000000002</v>
      </c>
      <c r="N172" s="168">
        <v>0</v>
      </c>
      <c r="O172" s="168">
        <v>0</v>
      </c>
      <c r="P172" s="167"/>
      <c r="Q172" s="79" t="s">
        <v>540</v>
      </c>
    </row>
    <row r="173" spans="1:17" x14ac:dyDescent="0.2">
      <c r="C173" s="168"/>
      <c r="D173" s="168"/>
      <c r="E173" s="168"/>
      <c r="F173" s="168"/>
      <c r="G173" s="168"/>
      <c r="H173" s="168"/>
      <c r="I173" s="168"/>
      <c r="J173" s="168"/>
      <c r="K173" s="168"/>
      <c r="L173" s="168"/>
      <c r="M173" s="168"/>
      <c r="N173" s="168"/>
      <c r="O173" s="168"/>
      <c r="P173" s="167"/>
    </row>
    <row r="174" spans="1:17" x14ac:dyDescent="0.2">
      <c r="A174" s="166">
        <v>2026</v>
      </c>
      <c r="B174" s="79" t="s">
        <v>338</v>
      </c>
      <c r="C174" s="168">
        <v>1113.96569</v>
      </c>
      <c r="D174" s="168">
        <v>24.992419999999999</v>
      </c>
      <c r="E174" s="168">
        <v>2.026405</v>
      </c>
      <c r="F174" s="168">
        <v>209.24905400000009</v>
      </c>
      <c r="G174" s="168">
        <v>18.738624999999999</v>
      </c>
      <c r="H174" s="168">
        <v>3.4527380000000001</v>
      </c>
      <c r="I174" s="168">
        <v>2.217187</v>
      </c>
      <c r="J174" s="168">
        <v>131.426706</v>
      </c>
      <c r="K174" s="168">
        <v>43.013296999999994</v>
      </c>
      <c r="L174" s="168">
        <v>33.372012000000005</v>
      </c>
      <c r="M174" s="168">
        <v>1.8991799999999994</v>
      </c>
      <c r="N174" s="168">
        <v>0</v>
      </c>
      <c r="O174" s="168">
        <v>0</v>
      </c>
      <c r="P174" s="166">
        <v>2026</v>
      </c>
      <c r="Q174" s="79" t="s">
        <v>529</v>
      </c>
    </row>
    <row r="175" spans="1:17" x14ac:dyDescent="0.2">
      <c r="B175" s="79" t="s">
        <v>339</v>
      </c>
      <c r="C175" s="168"/>
      <c r="D175" s="168"/>
      <c r="E175" s="168"/>
      <c r="F175" s="168"/>
      <c r="G175" s="168"/>
      <c r="H175" s="168"/>
      <c r="I175" s="168"/>
      <c r="J175" s="168"/>
      <c r="K175" s="168"/>
      <c r="L175" s="168"/>
      <c r="M175" s="168"/>
      <c r="N175" s="168"/>
      <c r="O175" s="168"/>
      <c r="P175" s="167"/>
      <c r="Q175" s="79" t="s">
        <v>530</v>
      </c>
    </row>
    <row r="176" spans="1:17" x14ac:dyDescent="0.2">
      <c r="B176" s="79" t="s">
        <v>340</v>
      </c>
      <c r="C176" s="168"/>
      <c r="D176" s="168"/>
      <c r="E176" s="168"/>
      <c r="F176" s="168"/>
      <c r="G176" s="168"/>
      <c r="H176" s="168"/>
      <c r="I176" s="168"/>
      <c r="J176" s="168"/>
      <c r="K176" s="168"/>
      <c r="L176" s="168"/>
      <c r="M176" s="168"/>
      <c r="N176" s="168"/>
      <c r="O176" s="168"/>
      <c r="P176" s="167"/>
      <c r="Q176" s="79" t="s">
        <v>531</v>
      </c>
    </row>
    <row r="177" spans="2:19" x14ac:dyDescent="0.2">
      <c r="B177" s="79" t="s">
        <v>341</v>
      </c>
      <c r="C177" s="168"/>
      <c r="D177" s="168"/>
      <c r="E177" s="168"/>
      <c r="F177" s="168"/>
      <c r="G177" s="168"/>
      <c r="H177" s="168"/>
      <c r="I177" s="168"/>
      <c r="J177" s="168"/>
      <c r="K177" s="168"/>
      <c r="L177" s="168"/>
      <c r="M177" s="168"/>
      <c r="N177" s="168"/>
      <c r="O177" s="168"/>
      <c r="P177" s="167"/>
      <c r="Q177" s="79" t="s">
        <v>532</v>
      </c>
    </row>
    <row r="178" spans="2:19" x14ac:dyDescent="0.2">
      <c r="B178" s="79" t="s">
        <v>342</v>
      </c>
      <c r="C178" s="168"/>
      <c r="D178" s="168"/>
      <c r="E178" s="168"/>
      <c r="F178" s="168"/>
      <c r="G178" s="168"/>
      <c r="H178" s="168"/>
      <c r="I178" s="168"/>
      <c r="J178" s="168"/>
      <c r="K178" s="168"/>
      <c r="L178" s="168"/>
      <c r="M178" s="168"/>
      <c r="N178" s="168"/>
      <c r="O178" s="168"/>
      <c r="P178" s="167"/>
      <c r="Q178" s="79" t="s">
        <v>533</v>
      </c>
    </row>
    <row r="179" spans="2:19" x14ac:dyDescent="0.2">
      <c r="B179" s="79" t="s">
        <v>343</v>
      </c>
      <c r="C179" s="168"/>
      <c r="D179" s="168"/>
      <c r="E179" s="168"/>
      <c r="F179" s="168"/>
      <c r="G179" s="168"/>
      <c r="H179" s="168"/>
      <c r="I179" s="168"/>
      <c r="J179" s="168"/>
      <c r="K179" s="168"/>
      <c r="L179" s="168"/>
      <c r="M179" s="168"/>
      <c r="N179" s="168"/>
      <c r="O179" s="168"/>
      <c r="P179" s="167"/>
      <c r="Q179" s="79" t="s">
        <v>534</v>
      </c>
      <c r="R179" s="169"/>
      <c r="S179" s="169"/>
    </row>
    <row r="180" spans="2:19" x14ac:dyDescent="0.2">
      <c r="B180" s="79" t="s">
        <v>344</v>
      </c>
      <c r="C180" s="168"/>
      <c r="D180" s="168"/>
      <c r="E180" s="168"/>
      <c r="F180" s="168"/>
      <c r="G180" s="168"/>
      <c r="H180" s="168"/>
      <c r="I180" s="168"/>
      <c r="J180" s="168"/>
      <c r="K180" s="168"/>
      <c r="L180" s="168"/>
      <c r="M180" s="168"/>
      <c r="N180" s="168"/>
      <c r="O180" s="168"/>
      <c r="P180" s="167"/>
      <c r="Q180" s="79" t="s">
        <v>535</v>
      </c>
      <c r="R180" s="169"/>
      <c r="S180" s="169"/>
    </row>
    <row r="181" spans="2:19" x14ac:dyDescent="0.2">
      <c r="B181" s="79" t="s">
        <v>345</v>
      </c>
      <c r="C181" s="168"/>
      <c r="D181" s="168"/>
      <c r="E181" s="168"/>
      <c r="F181" s="168"/>
      <c r="G181" s="168"/>
      <c r="H181" s="168"/>
      <c r="I181" s="168"/>
      <c r="J181" s="168"/>
      <c r="K181" s="168"/>
      <c r="L181" s="168"/>
      <c r="M181" s="168"/>
      <c r="N181" s="168"/>
      <c r="O181" s="168"/>
      <c r="P181" s="167"/>
      <c r="Q181" s="79" t="s">
        <v>536</v>
      </c>
      <c r="R181" s="169"/>
      <c r="S181" s="169"/>
    </row>
    <row r="182" spans="2:19" x14ac:dyDescent="0.2">
      <c r="B182" s="79" t="s">
        <v>346</v>
      </c>
      <c r="C182" s="168"/>
      <c r="D182" s="168"/>
      <c r="E182" s="168"/>
      <c r="F182" s="168"/>
      <c r="G182" s="168"/>
      <c r="H182" s="168"/>
      <c r="I182" s="168"/>
      <c r="J182" s="168"/>
      <c r="K182" s="168"/>
      <c r="L182" s="168"/>
      <c r="M182" s="168"/>
      <c r="N182" s="168"/>
      <c r="O182" s="168"/>
      <c r="P182" s="167"/>
      <c r="Q182" s="79" t="s">
        <v>537</v>
      </c>
      <c r="R182" s="169"/>
      <c r="S182" s="169"/>
    </row>
    <row r="183" spans="2:19" x14ac:dyDescent="0.2">
      <c r="B183" s="79" t="s">
        <v>347</v>
      </c>
      <c r="C183" s="168"/>
      <c r="D183" s="168"/>
      <c r="E183" s="168"/>
      <c r="F183" s="168"/>
      <c r="G183" s="168"/>
      <c r="H183" s="168"/>
      <c r="I183" s="168"/>
      <c r="J183" s="168"/>
      <c r="K183" s="168"/>
      <c r="L183" s="168"/>
      <c r="M183" s="168"/>
      <c r="N183" s="168"/>
      <c r="O183" s="168"/>
      <c r="P183" s="167"/>
      <c r="Q183" s="79" t="s">
        <v>538</v>
      </c>
      <c r="R183" s="169"/>
      <c r="S183" s="169"/>
    </row>
    <row r="184" spans="2:19" x14ac:dyDescent="0.2">
      <c r="B184" s="79" t="s">
        <v>348</v>
      </c>
      <c r="C184" s="168"/>
      <c r="D184" s="168"/>
      <c r="E184" s="168"/>
      <c r="F184" s="168"/>
      <c r="G184" s="168"/>
      <c r="H184" s="168"/>
      <c r="I184" s="168"/>
      <c r="J184" s="168"/>
      <c r="K184" s="168"/>
      <c r="L184" s="168"/>
      <c r="M184" s="168"/>
      <c r="N184" s="168"/>
      <c r="O184" s="168"/>
      <c r="P184" s="167"/>
      <c r="Q184" s="79" t="s">
        <v>539</v>
      </c>
      <c r="R184" s="169"/>
      <c r="S184" s="169"/>
    </row>
    <row r="185" spans="2:19" x14ac:dyDescent="0.2">
      <c r="B185" s="79" t="s">
        <v>349</v>
      </c>
      <c r="C185" s="168"/>
      <c r="D185" s="168"/>
      <c r="E185" s="168"/>
      <c r="F185" s="168"/>
      <c r="G185" s="168"/>
      <c r="H185" s="168"/>
      <c r="I185" s="168"/>
      <c r="J185" s="168"/>
      <c r="K185" s="168"/>
      <c r="L185" s="168"/>
      <c r="M185" s="168"/>
      <c r="N185" s="168"/>
      <c r="O185" s="168"/>
      <c r="P185" s="167"/>
      <c r="Q185" s="79" t="s">
        <v>540</v>
      </c>
      <c r="R185" s="169"/>
      <c r="S185" s="169"/>
    </row>
    <row r="186" spans="2:19" x14ac:dyDescent="0.2">
      <c r="C186" s="168"/>
      <c r="D186" s="168"/>
      <c r="E186" s="168"/>
      <c r="F186" s="168"/>
      <c r="G186" s="168"/>
      <c r="H186" s="168"/>
      <c r="I186" s="168"/>
      <c r="J186" s="168"/>
      <c r="K186" s="168"/>
      <c r="L186" s="168"/>
      <c r="M186" s="168"/>
      <c r="N186" s="168"/>
      <c r="O186" s="168"/>
    </row>
    <row r="187" spans="2:19" x14ac:dyDescent="0.2">
      <c r="C187" s="168"/>
      <c r="D187" s="168"/>
      <c r="E187" s="168"/>
      <c r="F187" s="168"/>
      <c r="G187" s="168"/>
      <c r="H187" s="168"/>
      <c r="I187" s="168"/>
      <c r="J187" s="168"/>
      <c r="K187" s="168"/>
      <c r="L187" s="168"/>
      <c r="M187" s="168"/>
      <c r="N187" s="168"/>
      <c r="O187" s="168"/>
    </row>
    <row r="188" spans="2:19" x14ac:dyDescent="0.2">
      <c r="C188" s="168"/>
      <c r="D188" s="168"/>
      <c r="E188" s="168"/>
      <c r="F188" s="168"/>
      <c r="G188" s="168"/>
      <c r="H188" s="168"/>
      <c r="I188" s="168"/>
      <c r="J188" s="168"/>
      <c r="K188" s="168"/>
      <c r="L188" s="168"/>
      <c r="M188" s="168"/>
      <c r="N188" s="168"/>
      <c r="O188" s="168"/>
    </row>
  </sheetData>
  <mergeCells count="37">
    <mergeCell ref="A159:A160"/>
    <mergeCell ref="B159:B160"/>
    <mergeCell ref="C159:O159"/>
    <mergeCell ref="P159:P160"/>
    <mergeCell ref="Q159:Q160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T128:T129"/>
    <mergeCell ref="U128:U129"/>
    <mergeCell ref="T4:T5"/>
    <mergeCell ref="U4:U5"/>
    <mergeCell ref="T35:T36"/>
    <mergeCell ref="U35:U36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2" zoomScale="90" zoomScaleNormal="90" workbookViewId="0">
      <selection activeCell="A3" sqref="A3:U3"/>
    </sheetView>
  </sheetViews>
  <sheetFormatPr defaultColWidth="9.140625" defaultRowHeight="12" x14ac:dyDescent="0.2"/>
  <cols>
    <col min="1" max="1" width="6.85546875" style="167" customWidth="1"/>
    <col min="2" max="2" width="9.85546875" style="79" bestFit="1" customWidth="1"/>
    <col min="3" max="19" width="7.42578125" style="79" customWidth="1"/>
    <col min="20" max="20" width="9.140625" style="167"/>
    <col min="21" max="16384" width="9.140625" style="79"/>
  </cols>
  <sheetData>
    <row r="1" spans="1:21" hidden="1" x14ac:dyDescent="0.2"/>
    <row r="2" spans="1:21" s="187" customFormat="1" ht="9" customHeight="1" x14ac:dyDescent="0.2">
      <c r="A2" s="247"/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7"/>
      <c r="U2" s="247"/>
    </row>
    <row r="3" spans="1:21" s="187" customFormat="1" ht="27" customHeight="1" thickBot="1" x14ac:dyDescent="0.25">
      <c r="A3" s="214" t="s">
        <v>669</v>
      </c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</row>
    <row r="4" spans="1:21" s="170" customFormat="1" ht="11.25" customHeight="1" thickBot="1" x14ac:dyDescent="0.25">
      <c r="A4" s="206" t="s">
        <v>162</v>
      </c>
      <c r="B4" s="206" t="s">
        <v>163</v>
      </c>
      <c r="C4" s="244" t="s">
        <v>706</v>
      </c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S4" s="246"/>
      <c r="T4" s="206" t="s">
        <v>526</v>
      </c>
      <c r="U4" s="206" t="s">
        <v>513</v>
      </c>
    </row>
    <row r="5" spans="1:21" ht="20.25" customHeight="1" thickBot="1" x14ac:dyDescent="0.25">
      <c r="A5" s="207"/>
      <c r="B5" s="207"/>
      <c r="C5" s="188" t="s">
        <v>5</v>
      </c>
      <c r="D5" s="188" t="s">
        <v>8</v>
      </c>
      <c r="E5" s="188" t="s">
        <v>12</v>
      </c>
      <c r="F5" s="188" t="s">
        <v>16</v>
      </c>
      <c r="G5" s="188" t="s">
        <v>23</v>
      </c>
      <c r="H5" s="188" t="s">
        <v>27</v>
      </c>
      <c r="I5" s="188" t="s">
        <v>34</v>
      </c>
      <c r="J5" s="188" t="s">
        <v>40</v>
      </c>
      <c r="K5" s="188" t="s">
        <v>47</v>
      </c>
      <c r="L5" s="188">
        <v>10</v>
      </c>
      <c r="M5" s="188">
        <v>11</v>
      </c>
      <c r="N5" s="188">
        <v>12</v>
      </c>
      <c r="O5" s="188">
        <v>13</v>
      </c>
      <c r="P5" s="188">
        <v>14</v>
      </c>
      <c r="Q5" s="188">
        <v>15</v>
      </c>
      <c r="R5" s="188">
        <v>16</v>
      </c>
      <c r="S5" s="188">
        <v>17</v>
      </c>
      <c r="T5" s="207"/>
      <c r="U5" s="207"/>
    </row>
    <row r="6" spans="1:21" x14ac:dyDescent="0.2">
      <c r="A6" s="166">
        <v>2025</v>
      </c>
      <c r="B6" s="79" t="s">
        <v>338</v>
      </c>
      <c r="C6" s="168">
        <v>50.044032000000023</v>
      </c>
      <c r="D6" s="168">
        <v>30.074628999999998</v>
      </c>
      <c r="E6" s="168">
        <v>88.984222000000017</v>
      </c>
      <c r="F6" s="168">
        <v>48.025476999999995</v>
      </c>
      <c r="G6" s="168">
        <v>5.5784789999999997</v>
      </c>
      <c r="H6" s="168">
        <v>12.636386000000002</v>
      </c>
      <c r="I6" s="168">
        <v>41.952804999999998</v>
      </c>
      <c r="J6" s="168">
        <v>76.984296000000015</v>
      </c>
      <c r="K6" s="168">
        <v>12.104769000000003</v>
      </c>
      <c r="L6" s="168">
        <v>11.301361</v>
      </c>
      <c r="M6" s="168">
        <v>6.9906930000000003</v>
      </c>
      <c r="N6" s="168">
        <v>8.9144909999999999</v>
      </c>
      <c r="O6" s="168">
        <v>0.79421000000000008</v>
      </c>
      <c r="P6" s="168">
        <v>0.32127399999999995</v>
      </c>
      <c r="Q6" s="168">
        <v>140.29657999999998</v>
      </c>
      <c r="R6" s="168">
        <v>38.366252000000003</v>
      </c>
      <c r="S6" s="168">
        <v>15.243722</v>
      </c>
      <c r="T6" s="166">
        <v>2025</v>
      </c>
      <c r="U6" s="79" t="s">
        <v>529</v>
      </c>
    </row>
    <row r="7" spans="1:21" x14ac:dyDescent="0.2">
      <c r="B7" s="79" t="s">
        <v>339</v>
      </c>
      <c r="C7" s="168">
        <v>30.814603999999999</v>
      </c>
      <c r="D7" s="168">
        <v>28.702501999999996</v>
      </c>
      <c r="E7" s="168">
        <v>91.926507999999984</v>
      </c>
      <c r="F7" s="168">
        <v>38.972065999999998</v>
      </c>
      <c r="G7" s="168">
        <v>5.4511339999999997</v>
      </c>
      <c r="H7" s="168">
        <v>15.208375</v>
      </c>
      <c r="I7" s="168">
        <v>41.339724000000004</v>
      </c>
      <c r="J7" s="168">
        <v>76.296890999999988</v>
      </c>
      <c r="K7" s="168">
        <v>14.043780999999999</v>
      </c>
      <c r="L7" s="168">
        <v>11.305714</v>
      </c>
      <c r="M7" s="168">
        <v>6.1172330000000006</v>
      </c>
      <c r="N7" s="168">
        <v>13.790399000000001</v>
      </c>
      <c r="O7" s="168">
        <v>0.83313000000000004</v>
      </c>
      <c r="P7" s="168">
        <v>0.38102699999999995</v>
      </c>
      <c r="Q7" s="168">
        <v>117.46875800000002</v>
      </c>
      <c r="R7" s="168">
        <v>41.142107000000003</v>
      </c>
      <c r="S7" s="168">
        <v>11.682762</v>
      </c>
      <c r="U7" s="79" t="s">
        <v>530</v>
      </c>
    </row>
    <row r="8" spans="1:21" x14ac:dyDescent="0.2">
      <c r="B8" s="79" t="s">
        <v>340</v>
      </c>
      <c r="C8" s="168">
        <v>25.035339</v>
      </c>
      <c r="D8" s="168">
        <v>31.706292000000001</v>
      </c>
      <c r="E8" s="168">
        <v>78.015755999999996</v>
      </c>
      <c r="F8" s="168">
        <v>48.423181999999983</v>
      </c>
      <c r="G8" s="168">
        <v>6.4353359999999995</v>
      </c>
      <c r="H8" s="168">
        <v>19.333048000000002</v>
      </c>
      <c r="I8" s="168">
        <v>44.684793999999997</v>
      </c>
      <c r="J8" s="168">
        <v>87.434902999999991</v>
      </c>
      <c r="K8" s="168">
        <v>16.129279</v>
      </c>
      <c r="L8" s="168">
        <v>11.226310999999999</v>
      </c>
      <c r="M8" s="168">
        <v>5.9283049999999999</v>
      </c>
      <c r="N8" s="168">
        <v>11.597353999999999</v>
      </c>
      <c r="O8" s="168">
        <v>0.44514500000000001</v>
      </c>
      <c r="P8" s="168">
        <v>0.36673600000000001</v>
      </c>
      <c r="Q8" s="168">
        <v>133.76821400000006</v>
      </c>
      <c r="R8" s="168">
        <v>38.018554999999999</v>
      </c>
      <c r="S8" s="168">
        <v>16.301138999999999</v>
      </c>
      <c r="U8" s="79" t="s">
        <v>531</v>
      </c>
    </row>
    <row r="9" spans="1:21" x14ac:dyDescent="0.2">
      <c r="B9" s="79" t="s">
        <v>341</v>
      </c>
      <c r="C9" s="168">
        <v>34.502705999999996</v>
      </c>
      <c r="D9" s="168">
        <v>36.804930999999996</v>
      </c>
      <c r="E9" s="168">
        <v>78.752089999999981</v>
      </c>
      <c r="F9" s="168">
        <v>39.275895999999996</v>
      </c>
      <c r="G9" s="168">
        <v>6.1885829999999995</v>
      </c>
      <c r="H9" s="168">
        <v>23.463743000000001</v>
      </c>
      <c r="I9" s="168">
        <v>40.871985999999993</v>
      </c>
      <c r="J9" s="168">
        <v>99.650576000000001</v>
      </c>
      <c r="K9" s="168">
        <v>12.559496000000003</v>
      </c>
      <c r="L9" s="168">
        <v>10.961309</v>
      </c>
      <c r="M9" s="168">
        <v>5.5154370000000004</v>
      </c>
      <c r="N9" s="168">
        <v>11.173017000000002</v>
      </c>
      <c r="O9" s="168">
        <v>0.255131</v>
      </c>
      <c r="P9" s="168">
        <v>0.56991799999999992</v>
      </c>
      <c r="Q9" s="168">
        <v>108.58379000000002</v>
      </c>
      <c r="R9" s="168">
        <v>37.171672999999998</v>
      </c>
      <c r="S9" s="168">
        <v>9.1077390000000005</v>
      </c>
      <c r="U9" s="79" t="s">
        <v>532</v>
      </c>
    </row>
    <row r="10" spans="1:21" x14ac:dyDescent="0.2">
      <c r="B10" s="79" t="s">
        <v>342</v>
      </c>
      <c r="C10" s="168">
        <v>34.977738000000002</v>
      </c>
      <c r="D10" s="168">
        <v>35.642802000000003</v>
      </c>
      <c r="E10" s="168">
        <v>92.255535999999992</v>
      </c>
      <c r="F10" s="168">
        <v>44.316957000000002</v>
      </c>
      <c r="G10" s="168">
        <v>5.7286779999999995</v>
      </c>
      <c r="H10" s="168">
        <v>17.304262000000001</v>
      </c>
      <c r="I10" s="168">
        <v>48.525683999999998</v>
      </c>
      <c r="J10" s="168">
        <v>111.774216</v>
      </c>
      <c r="K10" s="168">
        <v>15.736569000000003</v>
      </c>
      <c r="L10" s="168">
        <v>11.837205000000001</v>
      </c>
      <c r="M10" s="168">
        <v>6.9448600000000003</v>
      </c>
      <c r="N10" s="168">
        <v>13.295743000000002</v>
      </c>
      <c r="O10" s="168">
        <v>0.28686200000000006</v>
      </c>
      <c r="P10" s="168">
        <v>0.39653699999999997</v>
      </c>
      <c r="Q10" s="168">
        <v>123.30480000000003</v>
      </c>
      <c r="R10" s="168">
        <v>45.296873000000005</v>
      </c>
      <c r="S10" s="168">
        <v>18.449746000000001</v>
      </c>
      <c r="U10" s="79" t="s">
        <v>533</v>
      </c>
    </row>
    <row r="11" spans="1:21" x14ac:dyDescent="0.2">
      <c r="B11" s="79" t="s">
        <v>343</v>
      </c>
      <c r="C11" s="168">
        <v>41.485133000000005</v>
      </c>
      <c r="D11" s="168">
        <v>33.168329999999997</v>
      </c>
      <c r="E11" s="168">
        <v>79.649518999999998</v>
      </c>
      <c r="F11" s="168">
        <v>43.268265999999997</v>
      </c>
      <c r="G11" s="168">
        <v>5.2056940000000003</v>
      </c>
      <c r="H11" s="168">
        <v>10.676208000000001</v>
      </c>
      <c r="I11" s="168">
        <v>49.660904000000002</v>
      </c>
      <c r="J11" s="168">
        <v>122.98238600000001</v>
      </c>
      <c r="K11" s="168">
        <v>12.986802999999997</v>
      </c>
      <c r="L11" s="168">
        <v>8.7888940000000009</v>
      </c>
      <c r="M11" s="168">
        <v>5.2380980000000008</v>
      </c>
      <c r="N11" s="168">
        <v>10.591347000000001</v>
      </c>
      <c r="O11" s="168">
        <v>0.21526600000000001</v>
      </c>
      <c r="P11" s="168">
        <v>0.35403400000000002</v>
      </c>
      <c r="Q11" s="168">
        <v>108.203315</v>
      </c>
      <c r="R11" s="168">
        <v>39.805924000000005</v>
      </c>
      <c r="S11" s="168">
        <v>15.855606</v>
      </c>
      <c r="U11" s="79" t="s">
        <v>534</v>
      </c>
    </row>
    <row r="12" spans="1:21" x14ac:dyDescent="0.2">
      <c r="B12" s="79" t="s">
        <v>344</v>
      </c>
      <c r="C12" s="168">
        <v>18.992708999999998</v>
      </c>
      <c r="D12" s="168">
        <v>31.640872000000005</v>
      </c>
      <c r="E12" s="168">
        <v>97.09079899999999</v>
      </c>
      <c r="F12" s="168">
        <v>47.206987999999996</v>
      </c>
      <c r="G12" s="168">
        <v>5.59537</v>
      </c>
      <c r="H12" s="168">
        <v>9.5106990000000007</v>
      </c>
      <c r="I12" s="168">
        <v>48.419623000000001</v>
      </c>
      <c r="J12" s="168">
        <v>112.249865</v>
      </c>
      <c r="K12" s="168">
        <v>16.651218</v>
      </c>
      <c r="L12" s="168">
        <v>10.386989</v>
      </c>
      <c r="M12" s="168">
        <v>8.1664949999999994</v>
      </c>
      <c r="N12" s="168">
        <v>11.637809000000001</v>
      </c>
      <c r="O12" s="168">
        <v>0.39265500000000009</v>
      </c>
      <c r="P12" s="168">
        <v>1.7109300000000001</v>
      </c>
      <c r="Q12" s="168">
        <v>124.31738399999995</v>
      </c>
      <c r="R12" s="168">
        <v>50.270056000000004</v>
      </c>
      <c r="S12" s="168">
        <v>17.868337999999998</v>
      </c>
      <c r="U12" s="79" t="s">
        <v>535</v>
      </c>
    </row>
    <row r="13" spans="1:21" x14ac:dyDescent="0.2">
      <c r="B13" s="79" t="s">
        <v>345</v>
      </c>
      <c r="C13" s="168">
        <v>26.032962000000001</v>
      </c>
      <c r="D13" s="168">
        <v>32.952013000000001</v>
      </c>
      <c r="E13" s="168">
        <v>97.765477000000004</v>
      </c>
      <c r="F13" s="168">
        <v>43.79976700000001</v>
      </c>
      <c r="G13" s="168">
        <v>2.9549639999999995</v>
      </c>
      <c r="H13" s="168">
        <v>8.1304979999999993</v>
      </c>
      <c r="I13" s="168">
        <v>41.636516999999998</v>
      </c>
      <c r="J13" s="168">
        <v>98.320736999999994</v>
      </c>
      <c r="K13" s="168">
        <v>13.751085000000003</v>
      </c>
      <c r="L13" s="168">
        <v>8.0978159999999999</v>
      </c>
      <c r="M13" s="168">
        <v>7.0133790000000005</v>
      </c>
      <c r="N13" s="168">
        <v>8.8931079999999998</v>
      </c>
      <c r="O13" s="168">
        <v>0.19348500000000002</v>
      </c>
      <c r="P13" s="168">
        <v>1.1903410000000001</v>
      </c>
      <c r="Q13" s="168">
        <v>85.721393999999989</v>
      </c>
      <c r="R13" s="168">
        <v>36.163229000000001</v>
      </c>
      <c r="S13" s="168">
        <v>14.205658999999999</v>
      </c>
      <c r="U13" s="79" t="s">
        <v>536</v>
      </c>
    </row>
    <row r="14" spans="1:21" x14ac:dyDescent="0.2">
      <c r="B14" s="79" t="s">
        <v>346</v>
      </c>
      <c r="C14" s="168">
        <v>27.301557999999996</v>
      </c>
      <c r="D14" s="168">
        <v>34.802893999999995</v>
      </c>
      <c r="E14" s="168">
        <v>99.156572000000011</v>
      </c>
      <c r="F14" s="168">
        <v>48.190375000000003</v>
      </c>
      <c r="G14" s="168">
        <v>4.9397360000000008</v>
      </c>
      <c r="H14" s="168">
        <v>9.6362369999999995</v>
      </c>
      <c r="I14" s="168">
        <v>58.649452000000004</v>
      </c>
      <c r="J14" s="168">
        <v>118.88243699999998</v>
      </c>
      <c r="K14" s="168">
        <v>15.876685999999996</v>
      </c>
      <c r="L14" s="168">
        <v>12.309193</v>
      </c>
      <c r="M14" s="168">
        <v>6.565294999999999</v>
      </c>
      <c r="N14" s="168">
        <v>12.956666999999999</v>
      </c>
      <c r="O14" s="168">
        <v>0.22493199999999999</v>
      </c>
      <c r="P14" s="168">
        <v>1.0062339999999999</v>
      </c>
      <c r="Q14" s="168">
        <v>104.26393700000001</v>
      </c>
      <c r="R14" s="168">
        <v>44.224603999999985</v>
      </c>
      <c r="S14" s="168">
        <v>20.069402</v>
      </c>
      <c r="U14" s="79" t="s">
        <v>537</v>
      </c>
    </row>
    <row r="15" spans="1:21" x14ac:dyDescent="0.2">
      <c r="B15" s="79" t="s">
        <v>347</v>
      </c>
      <c r="C15" s="168">
        <v>34.837418999999997</v>
      </c>
      <c r="D15" s="168">
        <v>40.488876999999995</v>
      </c>
      <c r="E15" s="168">
        <v>108.64454800000001</v>
      </c>
      <c r="F15" s="168">
        <v>48.958935000000011</v>
      </c>
      <c r="G15" s="168">
        <v>4.9911519999999996</v>
      </c>
      <c r="H15" s="168">
        <v>14.137744999999999</v>
      </c>
      <c r="I15" s="168">
        <v>63.821587999999998</v>
      </c>
      <c r="J15" s="168">
        <v>115.59861200000003</v>
      </c>
      <c r="K15" s="168">
        <v>18.154456000000003</v>
      </c>
      <c r="L15" s="168">
        <v>15.313699</v>
      </c>
      <c r="M15" s="168">
        <v>6.2020119999999999</v>
      </c>
      <c r="N15" s="168">
        <v>16.262688000000001</v>
      </c>
      <c r="O15" s="168">
        <v>0.18542800000000001</v>
      </c>
      <c r="P15" s="168">
        <v>0.65614799999999995</v>
      </c>
      <c r="Q15" s="168">
        <v>98.782636999999994</v>
      </c>
      <c r="R15" s="168">
        <v>51.076525999999987</v>
      </c>
      <c r="S15" s="168">
        <v>22.489729999999998</v>
      </c>
      <c r="U15" s="79" t="s">
        <v>538</v>
      </c>
    </row>
    <row r="16" spans="1:21" x14ac:dyDescent="0.2">
      <c r="B16" s="79" t="s">
        <v>348</v>
      </c>
      <c r="C16" s="168">
        <v>23.638721</v>
      </c>
      <c r="D16" s="168">
        <v>31.670060000000003</v>
      </c>
      <c r="E16" s="168">
        <v>84.896576999999979</v>
      </c>
      <c r="F16" s="168">
        <v>43.650446000000002</v>
      </c>
      <c r="G16" s="168">
        <v>5.1023550000000002</v>
      </c>
      <c r="H16" s="168">
        <v>8.0813109999999995</v>
      </c>
      <c r="I16" s="168">
        <v>46.800397000000004</v>
      </c>
      <c r="J16" s="168">
        <v>99.840288000000001</v>
      </c>
      <c r="K16" s="168">
        <v>15.510564000000002</v>
      </c>
      <c r="L16" s="168">
        <v>11.198642999999999</v>
      </c>
      <c r="M16" s="168">
        <v>5.3751050000000005</v>
      </c>
      <c r="N16" s="168">
        <v>11.496373</v>
      </c>
      <c r="O16" s="168">
        <v>0.26224200000000003</v>
      </c>
      <c r="P16" s="168">
        <v>0.28967999999999999</v>
      </c>
      <c r="Q16" s="168">
        <v>174.66199899999998</v>
      </c>
      <c r="R16" s="168">
        <v>46.092997999999994</v>
      </c>
      <c r="S16" s="168">
        <v>19.255571</v>
      </c>
      <c r="U16" s="79" t="s">
        <v>539</v>
      </c>
    </row>
    <row r="17" spans="1:21" x14ac:dyDescent="0.2">
      <c r="B17" s="79" t="s">
        <v>349</v>
      </c>
      <c r="C17" s="168">
        <v>35.000044000000003</v>
      </c>
      <c r="D17" s="168">
        <v>26.372344999999999</v>
      </c>
      <c r="E17" s="168">
        <v>74.701477999999994</v>
      </c>
      <c r="F17" s="168">
        <v>42.357426000000004</v>
      </c>
      <c r="G17" s="168">
        <v>3.8494520000000003</v>
      </c>
      <c r="H17" s="168">
        <v>13.09774</v>
      </c>
      <c r="I17" s="168">
        <v>39.749789000000007</v>
      </c>
      <c r="J17" s="168">
        <v>84.570821000000009</v>
      </c>
      <c r="K17" s="168">
        <v>12.638199999999998</v>
      </c>
      <c r="L17" s="168">
        <v>10.595321</v>
      </c>
      <c r="M17" s="168">
        <v>4.698175</v>
      </c>
      <c r="N17" s="168">
        <v>19.375195000000001</v>
      </c>
      <c r="O17" s="168">
        <v>0.76168599999999997</v>
      </c>
      <c r="P17" s="168">
        <v>0.38598199999999999</v>
      </c>
      <c r="Q17" s="168">
        <v>159.09752600000002</v>
      </c>
      <c r="R17" s="168">
        <v>37.426527999999998</v>
      </c>
      <c r="S17" s="168">
        <v>17.149138000000001</v>
      </c>
      <c r="U17" s="79" t="s">
        <v>540</v>
      </c>
    </row>
    <row r="18" spans="1:21" x14ac:dyDescent="0.2"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9"/>
      <c r="Q18" s="169"/>
      <c r="R18" s="169"/>
      <c r="S18" s="169"/>
    </row>
    <row r="19" spans="1:21" x14ac:dyDescent="0.2">
      <c r="A19" s="166">
        <v>2026</v>
      </c>
      <c r="B19" s="79" t="s">
        <v>338</v>
      </c>
      <c r="C19" s="168">
        <v>15.221017999999999</v>
      </c>
      <c r="D19" s="168">
        <v>29.102620999999999</v>
      </c>
      <c r="E19" s="168">
        <v>68.281982999999997</v>
      </c>
      <c r="F19" s="168">
        <v>46.669878999999987</v>
      </c>
      <c r="G19" s="168">
        <v>4.717371</v>
      </c>
      <c r="H19" s="168">
        <v>14.788722999999999</v>
      </c>
      <c r="I19" s="168">
        <v>38.966799000000002</v>
      </c>
      <c r="J19" s="168">
        <v>78.63842600000001</v>
      </c>
      <c r="K19" s="168">
        <v>14.653766000000001</v>
      </c>
      <c r="L19" s="168">
        <v>9.9400250000000003</v>
      </c>
      <c r="M19" s="168">
        <v>5.8992899999999997</v>
      </c>
      <c r="N19" s="168">
        <v>14.272771000000001</v>
      </c>
      <c r="O19" s="168">
        <v>0.215221</v>
      </c>
      <c r="P19" s="168">
        <v>0.505745</v>
      </c>
      <c r="Q19" s="168">
        <v>118.60146599999996</v>
      </c>
      <c r="R19" s="168">
        <v>43.636347999999998</v>
      </c>
      <c r="S19" s="168">
        <v>15.005704</v>
      </c>
      <c r="T19" s="166">
        <v>2026</v>
      </c>
      <c r="U19" s="79" t="s">
        <v>529</v>
      </c>
    </row>
    <row r="20" spans="1:21" x14ac:dyDescent="0.2">
      <c r="B20" s="79" t="s">
        <v>339</v>
      </c>
      <c r="C20" s="168"/>
      <c r="D20" s="168"/>
      <c r="E20" s="168"/>
      <c r="F20" s="168"/>
      <c r="G20" s="168"/>
      <c r="H20" s="168"/>
      <c r="I20" s="168"/>
      <c r="J20" s="168"/>
      <c r="K20" s="168"/>
      <c r="L20" s="168"/>
      <c r="M20" s="168"/>
      <c r="N20" s="168"/>
      <c r="O20" s="168"/>
      <c r="P20" s="168"/>
      <c r="Q20" s="168"/>
      <c r="R20" s="168"/>
      <c r="S20" s="168"/>
      <c r="U20" s="79" t="s">
        <v>530</v>
      </c>
    </row>
    <row r="21" spans="1:21" x14ac:dyDescent="0.2">
      <c r="B21" s="79" t="s">
        <v>340</v>
      </c>
      <c r="C21" s="168"/>
      <c r="D21" s="168"/>
      <c r="E21" s="168"/>
      <c r="F21" s="168"/>
      <c r="G21" s="168"/>
      <c r="H21" s="168"/>
      <c r="I21" s="168"/>
      <c r="J21" s="168"/>
      <c r="K21" s="168"/>
      <c r="L21" s="168"/>
      <c r="M21" s="168"/>
      <c r="N21" s="168"/>
      <c r="O21" s="168"/>
      <c r="P21" s="168"/>
      <c r="Q21" s="168"/>
      <c r="R21" s="168"/>
      <c r="S21" s="168"/>
      <c r="U21" s="79" t="s">
        <v>531</v>
      </c>
    </row>
    <row r="22" spans="1:21" x14ac:dyDescent="0.2">
      <c r="B22" s="79" t="s">
        <v>341</v>
      </c>
      <c r="C22" s="168"/>
      <c r="D22" s="168"/>
      <c r="E22" s="168"/>
      <c r="F22" s="168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U22" s="79" t="s">
        <v>532</v>
      </c>
    </row>
    <row r="23" spans="1:21" x14ac:dyDescent="0.2">
      <c r="B23" s="79" t="s">
        <v>342</v>
      </c>
      <c r="C23" s="168"/>
      <c r="D23" s="168"/>
      <c r="E23" s="168"/>
      <c r="F23" s="168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U23" s="79" t="s">
        <v>533</v>
      </c>
    </row>
    <row r="24" spans="1:21" x14ac:dyDescent="0.2">
      <c r="B24" s="79" t="s">
        <v>343</v>
      </c>
      <c r="C24" s="168"/>
      <c r="D24" s="168"/>
      <c r="E24" s="168"/>
      <c r="F24" s="168"/>
      <c r="G24" s="168"/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8"/>
      <c r="S24" s="168"/>
      <c r="U24" s="79" t="s">
        <v>534</v>
      </c>
    </row>
    <row r="25" spans="1:21" x14ac:dyDescent="0.2">
      <c r="B25" s="79" t="s">
        <v>344</v>
      </c>
      <c r="C25" s="168"/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N25" s="168"/>
      <c r="O25" s="168"/>
      <c r="P25" s="168"/>
      <c r="Q25" s="168"/>
      <c r="R25" s="168"/>
      <c r="S25" s="168"/>
      <c r="U25" s="79" t="s">
        <v>535</v>
      </c>
    </row>
    <row r="26" spans="1:21" x14ac:dyDescent="0.2">
      <c r="B26" s="79" t="s">
        <v>345</v>
      </c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U26" s="79" t="s">
        <v>536</v>
      </c>
    </row>
    <row r="27" spans="1:21" x14ac:dyDescent="0.2">
      <c r="B27" s="79" t="s">
        <v>346</v>
      </c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U27" s="79" t="s">
        <v>537</v>
      </c>
    </row>
    <row r="28" spans="1:21" x14ac:dyDescent="0.2">
      <c r="B28" s="79" t="s">
        <v>347</v>
      </c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U28" s="79" t="s">
        <v>538</v>
      </c>
    </row>
    <row r="29" spans="1:21" x14ac:dyDescent="0.2">
      <c r="B29" s="79" t="s">
        <v>348</v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U29" s="79" t="s">
        <v>539</v>
      </c>
    </row>
    <row r="30" spans="1:21" x14ac:dyDescent="0.2"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8"/>
      <c r="S30" s="168"/>
      <c r="U30" s="79" t="s">
        <v>540</v>
      </c>
    </row>
    <row r="31" spans="1:21" ht="13.5" customHeight="1" x14ac:dyDescent="0.2"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</row>
    <row r="32" spans="1:21" x14ac:dyDescent="0.2">
      <c r="A32" s="189"/>
      <c r="B32" s="182"/>
      <c r="C32" s="168"/>
      <c r="D32" s="182"/>
      <c r="E32" s="182"/>
      <c r="F32" s="182"/>
      <c r="G32" s="168"/>
      <c r="H32" s="168"/>
      <c r="I32" s="168"/>
      <c r="J32" s="168"/>
      <c r="K32" s="168"/>
      <c r="L32" s="168"/>
      <c r="M32" s="168"/>
      <c r="N32" s="168"/>
      <c r="O32" s="168"/>
    </row>
    <row r="33" spans="1:21" x14ac:dyDescent="0.2"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</row>
    <row r="34" spans="1:21" s="187" customFormat="1" ht="27" customHeight="1" thickBot="1" x14ac:dyDescent="0.25">
      <c r="A34" s="247" t="s">
        <v>708</v>
      </c>
      <c r="B34" s="247"/>
      <c r="C34" s="247"/>
      <c r="D34" s="247"/>
      <c r="E34" s="247"/>
      <c r="F34" s="247"/>
      <c r="G34" s="247"/>
      <c r="H34" s="247"/>
      <c r="I34" s="247"/>
      <c r="J34" s="247"/>
      <c r="K34" s="247"/>
      <c r="L34" s="247"/>
      <c r="M34" s="247"/>
      <c r="N34" s="247"/>
      <c r="O34" s="247"/>
      <c r="P34" s="247"/>
      <c r="Q34" s="247"/>
      <c r="R34" s="247"/>
      <c r="S34" s="247"/>
      <c r="T34" s="247"/>
      <c r="U34" s="247"/>
    </row>
    <row r="35" spans="1:21" s="170" customFormat="1" ht="11.25" customHeight="1" thickBot="1" x14ac:dyDescent="0.25">
      <c r="A35" s="206" t="s">
        <v>162</v>
      </c>
      <c r="B35" s="206" t="s">
        <v>163</v>
      </c>
      <c r="C35" s="244" t="s">
        <v>706</v>
      </c>
      <c r="D35" s="245"/>
      <c r="E35" s="245"/>
      <c r="F35" s="245"/>
      <c r="G35" s="245"/>
      <c r="H35" s="245"/>
      <c r="I35" s="245"/>
      <c r="J35" s="245"/>
      <c r="K35" s="245"/>
      <c r="L35" s="245"/>
      <c r="M35" s="245"/>
      <c r="N35" s="245"/>
      <c r="O35" s="245"/>
      <c r="P35" s="245"/>
      <c r="Q35" s="245"/>
      <c r="R35" s="245"/>
      <c r="S35" s="246"/>
      <c r="T35" s="206" t="s">
        <v>526</v>
      </c>
      <c r="U35" s="206" t="s">
        <v>513</v>
      </c>
    </row>
    <row r="36" spans="1:21" ht="20.25" customHeight="1" thickBot="1" x14ac:dyDescent="0.25">
      <c r="A36" s="207"/>
      <c r="B36" s="207"/>
      <c r="C36" s="188">
        <v>18</v>
      </c>
      <c r="D36" s="188">
        <v>19</v>
      </c>
      <c r="E36" s="188">
        <v>20</v>
      </c>
      <c r="F36" s="188">
        <v>21</v>
      </c>
      <c r="G36" s="188">
        <v>22</v>
      </c>
      <c r="H36" s="188">
        <v>23</v>
      </c>
      <c r="I36" s="188">
        <v>24</v>
      </c>
      <c r="J36" s="188">
        <v>25</v>
      </c>
      <c r="K36" s="188">
        <v>26</v>
      </c>
      <c r="L36" s="188">
        <v>27</v>
      </c>
      <c r="M36" s="188">
        <v>28</v>
      </c>
      <c r="N36" s="188">
        <v>29</v>
      </c>
      <c r="O36" s="188">
        <v>30</v>
      </c>
      <c r="P36" s="188">
        <v>31</v>
      </c>
      <c r="Q36" s="188">
        <v>32</v>
      </c>
      <c r="R36" s="188">
        <v>33</v>
      </c>
      <c r="S36" s="188">
        <v>34</v>
      </c>
      <c r="T36" s="207"/>
      <c r="U36" s="207"/>
    </row>
    <row r="37" spans="1:21" x14ac:dyDescent="0.2">
      <c r="A37" s="166">
        <v>2025</v>
      </c>
      <c r="B37" s="79" t="s">
        <v>338</v>
      </c>
      <c r="C37" s="168">
        <v>12.739126000000001</v>
      </c>
      <c r="D37" s="168">
        <v>45.793126999999991</v>
      </c>
      <c r="E37" s="168">
        <v>59.265068999999997</v>
      </c>
      <c r="F37" s="168">
        <v>32.99753900000001</v>
      </c>
      <c r="G37" s="168">
        <v>103.73880700000001</v>
      </c>
      <c r="H37" s="168">
        <v>21.902934999999999</v>
      </c>
      <c r="I37" s="168">
        <v>87.041563999999994</v>
      </c>
      <c r="J37" s="168">
        <v>26.464718999999988</v>
      </c>
      <c r="K37" s="168">
        <v>55.385799000000006</v>
      </c>
      <c r="L37" s="168">
        <v>429.42503099999999</v>
      </c>
      <c r="M37" s="168">
        <v>11.849968999999998</v>
      </c>
      <c r="N37" s="168">
        <v>107.153029</v>
      </c>
      <c r="O37" s="168">
        <v>823.01143500000001</v>
      </c>
      <c r="P37" s="168">
        <v>23.452882000000002</v>
      </c>
      <c r="Q37" s="168">
        <v>19.682979</v>
      </c>
      <c r="R37" s="168">
        <v>26.181508999999998</v>
      </c>
      <c r="S37" s="168">
        <v>15.261462000000002</v>
      </c>
      <c r="T37" s="166">
        <v>2025</v>
      </c>
      <c r="U37" s="79" t="s">
        <v>529</v>
      </c>
    </row>
    <row r="38" spans="1:21" x14ac:dyDescent="0.2">
      <c r="B38" s="79" t="s">
        <v>339</v>
      </c>
      <c r="C38" s="168">
        <v>16.185110000000002</v>
      </c>
      <c r="D38" s="168">
        <v>42.740026000000015</v>
      </c>
      <c r="E38" s="168">
        <v>56.007802999999988</v>
      </c>
      <c r="F38" s="168">
        <v>32.027187999999995</v>
      </c>
      <c r="G38" s="168">
        <v>105.97298400000003</v>
      </c>
      <c r="H38" s="168">
        <v>16.993080000000003</v>
      </c>
      <c r="I38" s="168">
        <v>80.726379000000009</v>
      </c>
      <c r="J38" s="168">
        <v>28.558869999999999</v>
      </c>
      <c r="K38" s="168">
        <v>60.546391</v>
      </c>
      <c r="L38" s="168">
        <v>425.13926599999996</v>
      </c>
      <c r="M38" s="168">
        <v>21.076252</v>
      </c>
      <c r="N38" s="168">
        <v>105.434653</v>
      </c>
      <c r="O38" s="168">
        <v>797.70116499999995</v>
      </c>
      <c r="P38" s="168">
        <v>21.417206</v>
      </c>
      <c r="Q38" s="168">
        <v>20.732472999999999</v>
      </c>
      <c r="R38" s="168">
        <v>26.285890000000006</v>
      </c>
      <c r="S38" s="168">
        <v>14.490172000000005</v>
      </c>
      <c r="U38" s="79" t="s">
        <v>530</v>
      </c>
    </row>
    <row r="39" spans="1:21" x14ac:dyDescent="0.2">
      <c r="B39" s="79" t="s">
        <v>340</v>
      </c>
      <c r="C39" s="168">
        <v>15.475943999999998</v>
      </c>
      <c r="D39" s="168">
        <v>46.728581999999989</v>
      </c>
      <c r="E39" s="168">
        <v>62.411084000000002</v>
      </c>
      <c r="F39" s="168">
        <v>36.649383</v>
      </c>
      <c r="G39" s="168">
        <v>107.41713300000001</v>
      </c>
      <c r="H39" s="168">
        <v>18.093457000000001</v>
      </c>
      <c r="I39" s="168">
        <v>86.602806000000001</v>
      </c>
      <c r="J39" s="168">
        <v>28.699511999999991</v>
      </c>
      <c r="K39" s="168">
        <v>50.862549999999999</v>
      </c>
      <c r="L39" s="168">
        <v>350.06897700000002</v>
      </c>
      <c r="M39" s="168">
        <v>10.738771000000003</v>
      </c>
      <c r="N39" s="168">
        <v>28.160347999999995</v>
      </c>
      <c r="O39" s="168">
        <v>402.55148999999983</v>
      </c>
      <c r="P39" s="168">
        <v>16.610976000000001</v>
      </c>
      <c r="Q39" s="168">
        <v>21.230140999999996</v>
      </c>
      <c r="R39" s="168">
        <v>30.522930999999982</v>
      </c>
      <c r="S39" s="168">
        <v>14.533990000000003</v>
      </c>
      <c r="U39" s="79" t="s">
        <v>531</v>
      </c>
    </row>
    <row r="40" spans="1:21" x14ac:dyDescent="0.2">
      <c r="B40" s="79" t="s">
        <v>341</v>
      </c>
      <c r="C40" s="168">
        <v>15.787980999999998</v>
      </c>
      <c r="D40" s="168">
        <v>45.260856999999994</v>
      </c>
      <c r="E40" s="168">
        <v>53.927373000000003</v>
      </c>
      <c r="F40" s="168">
        <v>34.824468999999993</v>
      </c>
      <c r="G40" s="168">
        <v>112.06011000000007</v>
      </c>
      <c r="H40" s="168">
        <v>21.005133999999998</v>
      </c>
      <c r="I40" s="168">
        <v>88.796665999999988</v>
      </c>
      <c r="J40" s="168">
        <v>28.47890499999999</v>
      </c>
      <c r="K40" s="168">
        <v>56.758131999999996</v>
      </c>
      <c r="L40" s="168">
        <v>425.96983699999998</v>
      </c>
      <c r="M40" s="168">
        <v>10.542660999999999</v>
      </c>
      <c r="N40" s="168">
        <v>67.232472999999999</v>
      </c>
      <c r="O40" s="168">
        <v>213.44210200000006</v>
      </c>
      <c r="P40" s="168">
        <v>12.919943999999999</v>
      </c>
      <c r="Q40" s="168">
        <v>20.274805000000001</v>
      </c>
      <c r="R40" s="168">
        <v>27.984846000000001</v>
      </c>
      <c r="S40" s="168">
        <v>12.567506000000002</v>
      </c>
      <c r="U40" s="79" t="s">
        <v>532</v>
      </c>
    </row>
    <row r="41" spans="1:21" x14ac:dyDescent="0.2">
      <c r="B41" s="79" t="s">
        <v>342</v>
      </c>
      <c r="C41" s="168">
        <v>15.20215</v>
      </c>
      <c r="D41" s="168">
        <v>45.960913000000005</v>
      </c>
      <c r="E41" s="168">
        <v>59.002881999999993</v>
      </c>
      <c r="F41" s="168">
        <v>38.597811000000007</v>
      </c>
      <c r="G41" s="168">
        <v>124.30082700000006</v>
      </c>
      <c r="H41" s="168">
        <v>18.205784999999999</v>
      </c>
      <c r="I41" s="168">
        <v>95.335572000000013</v>
      </c>
      <c r="J41" s="168">
        <v>32.273043999999999</v>
      </c>
      <c r="K41" s="168">
        <v>45.551096999999999</v>
      </c>
      <c r="L41" s="168">
        <v>324.37402600000007</v>
      </c>
      <c r="M41" s="168">
        <v>13.052733</v>
      </c>
      <c r="N41" s="168">
        <v>73.322150000000008</v>
      </c>
      <c r="O41" s="168">
        <v>249.79307900000003</v>
      </c>
      <c r="P41" s="168">
        <v>17.470327000000001</v>
      </c>
      <c r="Q41" s="168">
        <v>20.230922</v>
      </c>
      <c r="R41" s="168">
        <v>34.37480699999999</v>
      </c>
      <c r="S41" s="168">
        <v>15.476489000000004</v>
      </c>
      <c r="U41" s="79" t="s">
        <v>533</v>
      </c>
    </row>
    <row r="42" spans="1:21" x14ac:dyDescent="0.2">
      <c r="B42" s="79" t="s">
        <v>343</v>
      </c>
      <c r="C42" s="168">
        <v>12.919717000000002</v>
      </c>
      <c r="D42" s="168">
        <v>44.000435000000003</v>
      </c>
      <c r="E42" s="168">
        <v>50.252006000000009</v>
      </c>
      <c r="F42" s="168">
        <v>36.535639999999994</v>
      </c>
      <c r="G42" s="168">
        <v>115.85833699999993</v>
      </c>
      <c r="H42" s="168">
        <v>16.961881999999996</v>
      </c>
      <c r="I42" s="168">
        <v>115.825013</v>
      </c>
      <c r="J42" s="168">
        <v>29.864723000000001</v>
      </c>
      <c r="K42" s="168">
        <v>74.962788000000003</v>
      </c>
      <c r="L42" s="168">
        <v>364.17080599999991</v>
      </c>
      <c r="M42" s="168">
        <v>13.256793999999999</v>
      </c>
      <c r="N42" s="168">
        <v>113.82280299999999</v>
      </c>
      <c r="O42" s="168">
        <v>143.82730699999996</v>
      </c>
      <c r="P42" s="168">
        <v>17.077178</v>
      </c>
      <c r="Q42" s="168">
        <v>19.640045999999998</v>
      </c>
      <c r="R42" s="168">
        <v>29.112335000000009</v>
      </c>
      <c r="S42" s="168">
        <v>13.484286999999998</v>
      </c>
      <c r="U42" s="79" t="s">
        <v>534</v>
      </c>
    </row>
    <row r="43" spans="1:21" x14ac:dyDescent="0.2">
      <c r="B43" s="79" t="s">
        <v>344</v>
      </c>
      <c r="C43" s="168">
        <v>12.887313999999998</v>
      </c>
      <c r="D43" s="168">
        <v>55.037852999999998</v>
      </c>
      <c r="E43" s="168">
        <v>53.660382999999996</v>
      </c>
      <c r="F43" s="168">
        <v>37.602423999999992</v>
      </c>
      <c r="G43" s="168">
        <v>128.69656300000005</v>
      </c>
      <c r="H43" s="168">
        <v>19.892621999999999</v>
      </c>
      <c r="I43" s="168">
        <v>99.342477000000002</v>
      </c>
      <c r="J43" s="168">
        <v>36.801185999999987</v>
      </c>
      <c r="K43" s="168">
        <v>61.809254000000003</v>
      </c>
      <c r="L43" s="168">
        <v>379.27626999999995</v>
      </c>
      <c r="M43" s="168">
        <v>15.564417000000001</v>
      </c>
      <c r="N43" s="168">
        <v>59.639216000000005</v>
      </c>
      <c r="O43" s="168">
        <v>193.40219300000001</v>
      </c>
      <c r="P43" s="168">
        <v>21.68947</v>
      </c>
      <c r="Q43" s="168">
        <v>22.927580000000003</v>
      </c>
      <c r="R43" s="168">
        <v>32.080751999999983</v>
      </c>
      <c r="S43" s="168">
        <v>15.264765999999998</v>
      </c>
      <c r="U43" s="79" t="s">
        <v>535</v>
      </c>
    </row>
    <row r="44" spans="1:21" x14ac:dyDescent="0.2">
      <c r="B44" s="79" t="s">
        <v>345</v>
      </c>
      <c r="C44" s="168">
        <v>11.273106</v>
      </c>
      <c r="D44" s="168">
        <v>46.316467000000003</v>
      </c>
      <c r="E44" s="168">
        <v>44.071033999999997</v>
      </c>
      <c r="F44" s="168">
        <v>29.047049000000001</v>
      </c>
      <c r="G44" s="168">
        <v>98.139982999999944</v>
      </c>
      <c r="H44" s="168">
        <v>15.601275999999999</v>
      </c>
      <c r="I44" s="168">
        <v>98.577908000000022</v>
      </c>
      <c r="J44" s="168">
        <v>22.252832000000005</v>
      </c>
      <c r="K44" s="168">
        <v>46.193638</v>
      </c>
      <c r="L44" s="168">
        <v>344.90419800000001</v>
      </c>
      <c r="M44" s="168">
        <v>11.536799</v>
      </c>
      <c r="N44" s="168">
        <v>11.233028999999998</v>
      </c>
      <c r="O44" s="168">
        <v>382.5949700000001</v>
      </c>
      <c r="P44" s="168">
        <v>13.438750000000001</v>
      </c>
      <c r="Q44" s="168">
        <v>15.385743000000002</v>
      </c>
      <c r="R44" s="168">
        <v>25.163218000000001</v>
      </c>
      <c r="S44" s="168">
        <v>10.788484000000002</v>
      </c>
      <c r="U44" s="79" t="s">
        <v>536</v>
      </c>
    </row>
    <row r="45" spans="1:21" x14ac:dyDescent="0.2">
      <c r="B45" s="79" t="s">
        <v>346</v>
      </c>
      <c r="C45" s="168">
        <v>15.722268</v>
      </c>
      <c r="D45" s="168">
        <v>53.809016999999997</v>
      </c>
      <c r="E45" s="168">
        <v>54.42416200000001</v>
      </c>
      <c r="F45" s="168">
        <v>32.682279000000001</v>
      </c>
      <c r="G45" s="168">
        <v>124.25840900000006</v>
      </c>
      <c r="H45" s="168">
        <v>17.399204000000001</v>
      </c>
      <c r="I45" s="168">
        <v>88.659388000000007</v>
      </c>
      <c r="J45" s="168">
        <v>27.789672000000003</v>
      </c>
      <c r="K45" s="168">
        <v>69.899081999999993</v>
      </c>
      <c r="L45" s="168">
        <v>361.67224999999996</v>
      </c>
      <c r="M45" s="168">
        <v>13.687927999999999</v>
      </c>
      <c r="N45" s="168">
        <v>87.308150999999995</v>
      </c>
      <c r="O45" s="168">
        <v>765.48157700000002</v>
      </c>
      <c r="P45" s="168">
        <v>16.555852999999999</v>
      </c>
      <c r="Q45" s="168">
        <v>20.81963</v>
      </c>
      <c r="R45" s="168">
        <v>29.943923999999988</v>
      </c>
      <c r="S45" s="168">
        <v>15.438928999999998</v>
      </c>
      <c r="U45" s="79" t="s">
        <v>537</v>
      </c>
    </row>
    <row r="46" spans="1:21" x14ac:dyDescent="0.2">
      <c r="B46" s="79" t="s">
        <v>347</v>
      </c>
      <c r="C46" s="168">
        <v>19.920812999999999</v>
      </c>
      <c r="D46" s="168">
        <v>57.084944999999991</v>
      </c>
      <c r="E46" s="168">
        <v>60.157409000000015</v>
      </c>
      <c r="F46" s="168">
        <v>37.394683000000008</v>
      </c>
      <c r="G46" s="168">
        <v>144.77815100000001</v>
      </c>
      <c r="H46" s="168">
        <v>20.99306</v>
      </c>
      <c r="I46" s="168">
        <v>95.105457000000015</v>
      </c>
      <c r="J46" s="168">
        <v>30.575693999999991</v>
      </c>
      <c r="K46" s="168">
        <v>64.186804999999993</v>
      </c>
      <c r="L46" s="168">
        <v>229.42004100000005</v>
      </c>
      <c r="M46" s="168">
        <v>13.421504999999996</v>
      </c>
      <c r="N46" s="168">
        <v>50.688014000000003</v>
      </c>
      <c r="O46" s="168">
        <v>186.048036</v>
      </c>
      <c r="P46" s="168">
        <v>15.308612999999998</v>
      </c>
      <c r="Q46" s="168">
        <v>20.912151000000001</v>
      </c>
      <c r="R46" s="168">
        <v>34.532416999999995</v>
      </c>
      <c r="S46" s="168">
        <v>16.914764999999999</v>
      </c>
      <c r="U46" s="79" t="s">
        <v>538</v>
      </c>
    </row>
    <row r="47" spans="1:21" x14ac:dyDescent="0.2">
      <c r="B47" s="79" t="s">
        <v>348</v>
      </c>
      <c r="C47" s="168">
        <v>16.773408999999997</v>
      </c>
      <c r="D47" s="168">
        <v>52.453601000000006</v>
      </c>
      <c r="E47" s="168">
        <v>61.519905000000008</v>
      </c>
      <c r="F47" s="168">
        <v>35.580472999999998</v>
      </c>
      <c r="G47" s="168">
        <v>117.977158</v>
      </c>
      <c r="H47" s="168">
        <v>16.771113</v>
      </c>
      <c r="I47" s="168">
        <v>106.58539400000001</v>
      </c>
      <c r="J47" s="168">
        <v>25.945180000000001</v>
      </c>
      <c r="K47" s="168">
        <v>54.470747000000003</v>
      </c>
      <c r="L47" s="168">
        <v>143.886628</v>
      </c>
      <c r="M47" s="168">
        <v>15.783725</v>
      </c>
      <c r="N47" s="168">
        <v>35.044528999999997</v>
      </c>
      <c r="O47" s="168">
        <v>484.76540000000006</v>
      </c>
      <c r="P47" s="168">
        <v>14.075664</v>
      </c>
      <c r="Q47" s="168">
        <v>18.561607000000002</v>
      </c>
      <c r="R47" s="168">
        <v>31.251969999999993</v>
      </c>
      <c r="S47" s="168">
        <v>14.249790000000004</v>
      </c>
      <c r="U47" s="79" t="s">
        <v>539</v>
      </c>
    </row>
    <row r="48" spans="1:21" x14ac:dyDescent="0.2">
      <c r="B48" s="79" t="s">
        <v>349</v>
      </c>
      <c r="C48" s="168">
        <v>12.180748000000001</v>
      </c>
      <c r="D48" s="168">
        <v>53.801850000000016</v>
      </c>
      <c r="E48" s="168">
        <v>47.118383999999999</v>
      </c>
      <c r="F48" s="168">
        <v>29.019510999999998</v>
      </c>
      <c r="G48" s="168">
        <v>95.197742000000005</v>
      </c>
      <c r="H48" s="168">
        <v>17.374482</v>
      </c>
      <c r="I48" s="168">
        <v>84.247773000000009</v>
      </c>
      <c r="J48" s="168">
        <v>21.464016000000001</v>
      </c>
      <c r="K48" s="168">
        <v>83.873915999999994</v>
      </c>
      <c r="L48" s="168">
        <v>272.36578300000002</v>
      </c>
      <c r="M48" s="168">
        <v>9.3728219999999993</v>
      </c>
      <c r="N48" s="168">
        <v>48.315631999999994</v>
      </c>
      <c r="O48" s="168">
        <v>173.29980099999995</v>
      </c>
      <c r="P48" s="168">
        <v>16.978363999999999</v>
      </c>
      <c r="Q48" s="168">
        <v>13.339326999999999</v>
      </c>
      <c r="R48" s="168">
        <v>27.757286000000001</v>
      </c>
      <c r="S48" s="168">
        <v>11.044289999999997</v>
      </c>
      <c r="U48" s="79" t="s">
        <v>540</v>
      </c>
    </row>
    <row r="49" spans="1:21" x14ac:dyDescent="0.2"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169"/>
      <c r="Q49" s="169"/>
      <c r="R49" s="169"/>
      <c r="S49" s="169"/>
    </row>
    <row r="50" spans="1:21" x14ac:dyDescent="0.2">
      <c r="A50" s="166">
        <v>2026</v>
      </c>
      <c r="B50" s="79" t="s">
        <v>338</v>
      </c>
      <c r="C50" s="168">
        <v>13.591941000000002</v>
      </c>
      <c r="D50" s="168">
        <v>45.009862999999996</v>
      </c>
      <c r="E50" s="168">
        <v>51.56936799999999</v>
      </c>
      <c r="F50" s="168">
        <v>37.178982999999995</v>
      </c>
      <c r="G50" s="168">
        <v>92.190949999999958</v>
      </c>
      <c r="H50" s="168">
        <v>24.414517999999994</v>
      </c>
      <c r="I50" s="168">
        <v>62.294033000000013</v>
      </c>
      <c r="J50" s="168">
        <v>21.909866000000001</v>
      </c>
      <c r="K50" s="168">
        <v>129.783997</v>
      </c>
      <c r="L50" s="168">
        <v>290.89907900000003</v>
      </c>
      <c r="M50" s="168">
        <v>11.363077000000001</v>
      </c>
      <c r="N50" s="168">
        <v>41.041579999999996</v>
      </c>
      <c r="O50" s="168">
        <v>217.54484800000006</v>
      </c>
      <c r="P50" s="168">
        <v>17.837375999999999</v>
      </c>
      <c r="Q50" s="168">
        <v>19.018269000000004</v>
      </c>
      <c r="R50" s="168">
        <v>25.659210999999992</v>
      </c>
      <c r="S50" s="168">
        <v>10.886827000000002</v>
      </c>
      <c r="T50" s="166">
        <v>2026</v>
      </c>
      <c r="U50" s="79" t="s">
        <v>529</v>
      </c>
    </row>
    <row r="51" spans="1:21" x14ac:dyDescent="0.2">
      <c r="B51" s="79" t="s">
        <v>339</v>
      </c>
      <c r="C51" s="168"/>
      <c r="D51" s="168"/>
      <c r="E51" s="168"/>
      <c r="F51" s="168"/>
      <c r="G51" s="168"/>
      <c r="H51" s="168"/>
      <c r="I51" s="168"/>
      <c r="J51" s="168"/>
      <c r="K51" s="168"/>
      <c r="L51" s="168"/>
      <c r="M51" s="168"/>
      <c r="N51" s="168"/>
      <c r="O51" s="168"/>
      <c r="P51" s="168"/>
      <c r="Q51" s="168"/>
      <c r="R51" s="168"/>
      <c r="S51" s="168"/>
      <c r="U51" s="79" t="s">
        <v>530</v>
      </c>
    </row>
    <row r="52" spans="1:21" x14ac:dyDescent="0.2">
      <c r="B52" s="79" t="s">
        <v>340</v>
      </c>
      <c r="C52" s="168"/>
      <c r="D52" s="168"/>
      <c r="E52" s="168"/>
      <c r="F52" s="168"/>
      <c r="G52" s="168"/>
      <c r="H52" s="168"/>
      <c r="I52" s="168"/>
      <c r="J52" s="168"/>
      <c r="K52" s="168"/>
      <c r="L52" s="168"/>
      <c r="M52" s="168"/>
      <c r="N52" s="168"/>
      <c r="O52" s="168"/>
      <c r="P52" s="168"/>
      <c r="Q52" s="168"/>
      <c r="R52" s="168"/>
      <c r="S52" s="168"/>
      <c r="U52" s="79" t="s">
        <v>531</v>
      </c>
    </row>
    <row r="53" spans="1:21" x14ac:dyDescent="0.2">
      <c r="B53" s="79" t="s">
        <v>341</v>
      </c>
      <c r="C53" s="168"/>
      <c r="D53" s="168"/>
      <c r="E53" s="168"/>
      <c r="F53" s="168"/>
      <c r="G53" s="168"/>
      <c r="H53" s="168"/>
      <c r="I53" s="168"/>
      <c r="J53" s="168"/>
      <c r="K53" s="168"/>
      <c r="L53" s="168"/>
      <c r="M53" s="168"/>
      <c r="N53" s="168"/>
      <c r="O53" s="168"/>
      <c r="P53" s="168"/>
      <c r="Q53" s="168"/>
      <c r="R53" s="168"/>
      <c r="S53" s="168"/>
      <c r="U53" s="79" t="s">
        <v>532</v>
      </c>
    </row>
    <row r="54" spans="1:21" x14ac:dyDescent="0.2">
      <c r="B54" s="79" t="s">
        <v>342</v>
      </c>
      <c r="C54" s="168"/>
      <c r="D54" s="168"/>
      <c r="E54" s="168"/>
      <c r="F54" s="168"/>
      <c r="G54" s="168"/>
      <c r="H54" s="168"/>
      <c r="I54" s="168"/>
      <c r="J54" s="168"/>
      <c r="K54" s="168"/>
      <c r="L54" s="168"/>
      <c r="M54" s="168"/>
      <c r="N54" s="168"/>
      <c r="O54" s="168"/>
      <c r="P54" s="168"/>
      <c r="Q54" s="168"/>
      <c r="R54" s="168"/>
      <c r="S54" s="168"/>
      <c r="U54" s="79" t="s">
        <v>533</v>
      </c>
    </row>
    <row r="55" spans="1:21" x14ac:dyDescent="0.2">
      <c r="B55" s="79" t="s">
        <v>343</v>
      </c>
      <c r="C55" s="168"/>
      <c r="D55" s="168"/>
      <c r="E55" s="168"/>
      <c r="F55" s="168"/>
      <c r="G55" s="168"/>
      <c r="H55" s="168"/>
      <c r="I55" s="168"/>
      <c r="J55" s="168"/>
      <c r="K55" s="168"/>
      <c r="L55" s="168"/>
      <c r="M55" s="168"/>
      <c r="N55" s="168"/>
      <c r="O55" s="168"/>
      <c r="P55" s="168"/>
      <c r="Q55" s="168"/>
      <c r="R55" s="168"/>
      <c r="S55" s="168"/>
      <c r="U55" s="79" t="s">
        <v>534</v>
      </c>
    </row>
    <row r="56" spans="1:21" x14ac:dyDescent="0.2">
      <c r="B56" s="79" t="s">
        <v>344</v>
      </c>
      <c r="C56" s="168"/>
      <c r="D56" s="168"/>
      <c r="E56" s="168"/>
      <c r="F56" s="168"/>
      <c r="G56" s="168"/>
      <c r="H56" s="168"/>
      <c r="I56" s="168"/>
      <c r="J56" s="168"/>
      <c r="K56" s="168"/>
      <c r="L56" s="168"/>
      <c r="M56" s="168"/>
      <c r="N56" s="168"/>
      <c r="O56" s="168"/>
      <c r="P56" s="168"/>
      <c r="Q56" s="168"/>
      <c r="R56" s="168"/>
      <c r="S56" s="168"/>
      <c r="U56" s="79" t="s">
        <v>535</v>
      </c>
    </row>
    <row r="57" spans="1:21" x14ac:dyDescent="0.2">
      <c r="B57" s="79" t="s">
        <v>345</v>
      </c>
      <c r="C57" s="168"/>
      <c r="D57" s="168"/>
      <c r="E57" s="168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68"/>
      <c r="Q57" s="168"/>
      <c r="R57" s="168"/>
      <c r="S57" s="168"/>
      <c r="U57" s="79" t="s">
        <v>536</v>
      </c>
    </row>
    <row r="58" spans="1:21" x14ac:dyDescent="0.2">
      <c r="B58" s="79" t="s">
        <v>346</v>
      </c>
      <c r="C58" s="168"/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8"/>
      <c r="Q58" s="168"/>
      <c r="R58" s="168"/>
      <c r="S58" s="168"/>
      <c r="U58" s="79" t="s">
        <v>537</v>
      </c>
    </row>
    <row r="59" spans="1:21" x14ac:dyDescent="0.2">
      <c r="B59" s="79" t="s">
        <v>347</v>
      </c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  <c r="S59" s="168"/>
      <c r="U59" s="79" t="s">
        <v>538</v>
      </c>
    </row>
    <row r="60" spans="1:21" x14ac:dyDescent="0.2">
      <c r="B60" s="79" t="s">
        <v>348</v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68"/>
      <c r="U60" s="79" t="s">
        <v>539</v>
      </c>
    </row>
    <row r="61" spans="1:21" x14ac:dyDescent="0.2"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U61" s="79" t="s">
        <v>540</v>
      </c>
    </row>
    <row r="62" spans="1:21" x14ac:dyDescent="0.2">
      <c r="C62" s="168"/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</row>
    <row r="63" spans="1:21" x14ac:dyDescent="0.2">
      <c r="C63" s="168"/>
      <c r="D63" s="168"/>
      <c r="E63" s="168"/>
      <c r="F63" s="168"/>
      <c r="G63" s="168"/>
      <c r="H63" s="168"/>
      <c r="I63" s="168"/>
      <c r="J63" s="168"/>
      <c r="K63" s="168"/>
      <c r="L63" s="168"/>
      <c r="M63" s="168"/>
      <c r="N63" s="168"/>
      <c r="O63" s="168"/>
    </row>
    <row r="64" spans="1:21" x14ac:dyDescent="0.2">
      <c r="C64" s="168"/>
      <c r="D64" s="168"/>
      <c r="E64" s="168"/>
      <c r="F64" s="168"/>
      <c r="G64" s="168"/>
      <c r="H64" s="168"/>
      <c r="I64" s="168"/>
      <c r="J64" s="168"/>
      <c r="K64" s="168"/>
      <c r="L64" s="168"/>
      <c r="M64" s="168"/>
      <c r="N64" s="168"/>
      <c r="O64" s="168"/>
    </row>
    <row r="65" spans="1:21" s="187" customFormat="1" ht="27" customHeight="1" thickBot="1" x14ac:dyDescent="0.25">
      <c r="A65" s="247" t="s">
        <v>708</v>
      </c>
      <c r="B65" s="247"/>
      <c r="C65" s="247"/>
      <c r="D65" s="247"/>
      <c r="E65" s="247"/>
      <c r="F65" s="247"/>
      <c r="G65" s="247"/>
      <c r="H65" s="247"/>
      <c r="I65" s="247"/>
      <c r="J65" s="247"/>
      <c r="K65" s="247"/>
      <c r="L65" s="247"/>
      <c r="M65" s="247"/>
      <c r="N65" s="247"/>
      <c r="O65" s="247"/>
      <c r="P65" s="247"/>
      <c r="Q65" s="247"/>
      <c r="R65" s="247"/>
      <c r="S65" s="247"/>
      <c r="T65" s="247"/>
      <c r="U65" s="247"/>
    </row>
    <row r="66" spans="1:21" s="170" customFormat="1" ht="11.25" customHeight="1" thickBot="1" x14ac:dyDescent="0.25">
      <c r="A66" s="206" t="s">
        <v>162</v>
      </c>
      <c r="B66" s="206" t="s">
        <v>163</v>
      </c>
      <c r="C66" s="244" t="s">
        <v>706</v>
      </c>
      <c r="D66" s="245"/>
      <c r="E66" s="245"/>
      <c r="F66" s="245"/>
      <c r="G66" s="245"/>
      <c r="H66" s="245"/>
      <c r="I66" s="245"/>
      <c r="J66" s="245"/>
      <c r="K66" s="245"/>
      <c r="L66" s="245"/>
      <c r="M66" s="245"/>
      <c r="N66" s="245"/>
      <c r="O66" s="245"/>
      <c r="P66" s="245"/>
      <c r="Q66" s="245"/>
      <c r="R66" s="245"/>
      <c r="S66" s="246"/>
      <c r="T66" s="206" t="s">
        <v>526</v>
      </c>
      <c r="U66" s="206" t="s">
        <v>513</v>
      </c>
    </row>
    <row r="67" spans="1:21" ht="20.25" customHeight="1" thickBot="1" x14ac:dyDescent="0.25">
      <c r="A67" s="207"/>
      <c r="B67" s="207"/>
      <c r="C67" s="188">
        <v>35</v>
      </c>
      <c r="D67" s="188">
        <v>36</v>
      </c>
      <c r="E67" s="188">
        <v>37</v>
      </c>
      <c r="F67" s="188">
        <v>38</v>
      </c>
      <c r="G67" s="188">
        <v>39</v>
      </c>
      <c r="H67" s="188">
        <v>40</v>
      </c>
      <c r="I67" s="188">
        <v>41</v>
      </c>
      <c r="J67" s="188">
        <v>42</v>
      </c>
      <c r="K67" s="188">
        <v>43</v>
      </c>
      <c r="L67" s="188">
        <v>44</v>
      </c>
      <c r="M67" s="188">
        <v>45</v>
      </c>
      <c r="N67" s="188">
        <v>46</v>
      </c>
      <c r="O67" s="188">
        <v>47</v>
      </c>
      <c r="P67" s="188">
        <v>48</v>
      </c>
      <c r="Q67" s="188">
        <v>49</v>
      </c>
      <c r="R67" s="188">
        <v>50</v>
      </c>
      <c r="S67" s="188">
        <v>51</v>
      </c>
      <c r="T67" s="207"/>
      <c r="U67" s="207"/>
    </row>
    <row r="68" spans="1:21" x14ac:dyDescent="0.2">
      <c r="A68" s="166">
        <v>2025</v>
      </c>
      <c r="B68" s="79" t="s">
        <v>338</v>
      </c>
      <c r="C68" s="168">
        <v>10.630235000000001</v>
      </c>
      <c r="D68" s="168">
        <v>0.59246299999999996</v>
      </c>
      <c r="E68" s="168">
        <v>0.70043800000000012</v>
      </c>
      <c r="F68" s="168">
        <v>42.900552999999995</v>
      </c>
      <c r="G68" s="168">
        <v>302.93099499999994</v>
      </c>
      <c r="H68" s="168">
        <v>164.73055800000003</v>
      </c>
      <c r="I68" s="168">
        <v>7.7545279999999996</v>
      </c>
      <c r="J68" s="168">
        <v>31.412446000000003</v>
      </c>
      <c r="K68" s="168">
        <v>0.31325399999999998</v>
      </c>
      <c r="L68" s="168">
        <v>73.5227</v>
      </c>
      <c r="M68" s="168">
        <v>85.357228000000021</v>
      </c>
      <c r="N68" s="168">
        <v>0.18303800000000001</v>
      </c>
      <c r="O68" s="168">
        <v>76.969248999999991</v>
      </c>
      <c r="P68" s="168">
        <v>182.54394899999997</v>
      </c>
      <c r="Q68" s="168">
        <v>3.5101469999999999</v>
      </c>
      <c r="R68" s="168">
        <v>2.7705E-2</v>
      </c>
      <c r="S68" s="168">
        <v>4.1976639999999996</v>
      </c>
      <c r="T68" s="166">
        <v>2025</v>
      </c>
      <c r="U68" s="79" t="s">
        <v>529</v>
      </c>
    </row>
    <row r="69" spans="1:21" x14ac:dyDescent="0.2">
      <c r="B69" s="79" t="s">
        <v>339</v>
      </c>
      <c r="C69" s="168">
        <v>10.468714</v>
      </c>
      <c r="D69" s="168">
        <v>0.584735</v>
      </c>
      <c r="E69" s="168">
        <v>0.62105399999999999</v>
      </c>
      <c r="F69" s="168">
        <v>41.414793000000003</v>
      </c>
      <c r="G69" s="168">
        <v>317.23636799999997</v>
      </c>
      <c r="H69" s="168">
        <v>157.89405499999995</v>
      </c>
      <c r="I69" s="168">
        <v>9.956828999999999</v>
      </c>
      <c r="J69" s="168">
        <v>28.730272000000003</v>
      </c>
      <c r="K69" s="168">
        <v>0.30566599999999999</v>
      </c>
      <c r="L69" s="168">
        <v>73.806611999999987</v>
      </c>
      <c r="M69" s="168">
        <v>103.77946900000001</v>
      </c>
      <c r="N69" s="168">
        <v>0.11562500000000001</v>
      </c>
      <c r="O69" s="168">
        <v>66.402001000000013</v>
      </c>
      <c r="P69" s="168">
        <v>195.263115</v>
      </c>
      <c r="Q69" s="168">
        <v>6.3201269999999994</v>
      </c>
      <c r="R69" s="168">
        <v>6.1034999999999992E-2</v>
      </c>
      <c r="S69" s="168">
        <v>5.6112419999999998</v>
      </c>
      <c r="U69" s="79" t="s">
        <v>530</v>
      </c>
    </row>
    <row r="70" spans="1:21" x14ac:dyDescent="0.2">
      <c r="B70" s="79" t="s">
        <v>340</v>
      </c>
      <c r="C70" s="168">
        <v>11.537532000000001</v>
      </c>
      <c r="D70" s="168">
        <v>0.61627900000000002</v>
      </c>
      <c r="E70" s="168">
        <v>0.64962199999999992</v>
      </c>
      <c r="F70" s="168">
        <v>39.584412999999998</v>
      </c>
      <c r="G70" s="168">
        <v>304.24243499999994</v>
      </c>
      <c r="H70" s="168">
        <v>164.92355599999996</v>
      </c>
      <c r="I70" s="168">
        <v>10.558904999999999</v>
      </c>
      <c r="J70" s="168">
        <v>27.455060000000003</v>
      </c>
      <c r="K70" s="168">
        <v>0.69779499999999994</v>
      </c>
      <c r="L70" s="168">
        <v>80.648597999999993</v>
      </c>
      <c r="M70" s="168">
        <v>101.223523</v>
      </c>
      <c r="N70" s="168">
        <v>9.5505000000000007E-2</v>
      </c>
      <c r="O70" s="168">
        <v>70.893758000000005</v>
      </c>
      <c r="P70" s="168">
        <v>209.47435099999998</v>
      </c>
      <c r="Q70" s="168">
        <v>4.0476109999999998</v>
      </c>
      <c r="R70" s="168">
        <v>3.2181000000000001E-2</v>
      </c>
      <c r="S70" s="168">
        <v>5.678916000000001</v>
      </c>
      <c r="U70" s="79" t="s">
        <v>531</v>
      </c>
    </row>
    <row r="71" spans="1:21" x14ac:dyDescent="0.2">
      <c r="B71" s="79" t="s">
        <v>341</v>
      </c>
      <c r="C71" s="168">
        <v>10.302381</v>
      </c>
      <c r="D71" s="168">
        <v>1.0882430000000001</v>
      </c>
      <c r="E71" s="168">
        <v>0.68808900000000006</v>
      </c>
      <c r="F71" s="168">
        <v>42.102685000000008</v>
      </c>
      <c r="G71" s="168">
        <v>283.62518600000004</v>
      </c>
      <c r="H71" s="168">
        <v>152.391232</v>
      </c>
      <c r="I71" s="168">
        <v>10.378490000000001</v>
      </c>
      <c r="J71" s="168">
        <v>26.894237000000004</v>
      </c>
      <c r="K71" s="168">
        <v>0.67829200000000001</v>
      </c>
      <c r="L71" s="168">
        <v>71.045178000000007</v>
      </c>
      <c r="M71" s="168">
        <v>101.07274400000003</v>
      </c>
      <c r="N71" s="168">
        <v>0.113883</v>
      </c>
      <c r="O71" s="168">
        <v>74.871121000000002</v>
      </c>
      <c r="P71" s="168">
        <v>192.39082400000007</v>
      </c>
      <c r="Q71" s="168">
        <v>4.678267</v>
      </c>
      <c r="R71" s="168">
        <v>2.4812999999999998E-2</v>
      </c>
      <c r="S71" s="168">
        <v>5.6826429999999988</v>
      </c>
      <c r="U71" s="79" t="s">
        <v>532</v>
      </c>
    </row>
    <row r="72" spans="1:21" x14ac:dyDescent="0.2">
      <c r="B72" s="79" t="s">
        <v>342</v>
      </c>
      <c r="C72" s="168">
        <v>13.051774</v>
      </c>
      <c r="D72" s="168">
        <v>0.79307099999999997</v>
      </c>
      <c r="E72" s="168">
        <v>1.462097</v>
      </c>
      <c r="F72" s="168">
        <v>44.421410999999992</v>
      </c>
      <c r="G72" s="168">
        <v>317.12577800000014</v>
      </c>
      <c r="H72" s="168">
        <v>168.52479099999999</v>
      </c>
      <c r="I72" s="168">
        <v>10.892144999999999</v>
      </c>
      <c r="J72" s="168">
        <v>29.795853000000001</v>
      </c>
      <c r="K72" s="168">
        <v>1.3353870000000001</v>
      </c>
      <c r="L72" s="168">
        <v>84.100167999999996</v>
      </c>
      <c r="M72" s="168">
        <v>102.60567</v>
      </c>
      <c r="N72" s="168">
        <v>0.108517</v>
      </c>
      <c r="O72" s="168">
        <v>72.876794000000004</v>
      </c>
      <c r="P72" s="168">
        <v>200.73405600000001</v>
      </c>
      <c r="Q72" s="168">
        <v>5.8993719999999996</v>
      </c>
      <c r="R72" s="168">
        <v>2.2439000000000001E-2</v>
      </c>
      <c r="S72" s="168">
        <v>5.5336519999999991</v>
      </c>
      <c r="U72" s="79" t="s">
        <v>533</v>
      </c>
    </row>
    <row r="73" spans="1:21" x14ac:dyDescent="0.2">
      <c r="B73" s="79" t="s">
        <v>343</v>
      </c>
      <c r="C73" s="168">
        <v>11.887616000000001</v>
      </c>
      <c r="D73" s="168">
        <v>0.72666600000000003</v>
      </c>
      <c r="E73" s="168">
        <v>0.62988699999999997</v>
      </c>
      <c r="F73" s="168">
        <v>42.290641999999998</v>
      </c>
      <c r="G73" s="168">
        <v>299.75283200000001</v>
      </c>
      <c r="H73" s="168">
        <v>136.65539600000002</v>
      </c>
      <c r="I73" s="168">
        <v>8.9300169999999994</v>
      </c>
      <c r="J73" s="168">
        <v>25.199013999999998</v>
      </c>
      <c r="K73" s="168">
        <v>1.140884</v>
      </c>
      <c r="L73" s="168">
        <v>73.348683000000008</v>
      </c>
      <c r="M73" s="168">
        <v>95.603922999999995</v>
      </c>
      <c r="N73" s="168">
        <v>0.11255399999999999</v>
      </c>
      <c r="O73" s="168">
        <v>54.510300000000001</v>
      </c>
      <c r="P73" s="168">
        <v>201.90370199999995</v>
      </c>
      <c r="Q73" s="168">
        <v>7.9159679999999994</v>
      </c>
      <c r="R73" s="168">
        <v>3.2698999999999999E-2</v>
      </c>
      <c r="S73" s="168">
        <v>4.5575390000000002</v>
      </c>
      <c r="U73" s="79" t="s">
        <v>534</v>
      </c>
    </row>
    <row r="74" spans="1:21" x14ac:dyDescent="0.2">
      <c r="B74" s="79" t="s">
        <v>344</v>
      </c>
      <c r="C74" s="168">
        <v>11.490532</v>
      </c>
      <c r="D74" s="168">
        <v>1.024127</v>
      </c>
      <c r="E74" s="168">
        <v>0.92901299999999998</v>
      </c>
      <c r="F74" s="168">
        <v>35.458169999999996</v>
      </c>
      <c r="G74" s="168">
        <v>333.82348299999995</v>
      </c>
      <c r="H74" s="168">
        <v>171.84729699999994</v>
      </c>
      <c r="I74" s="168">
        <v>9.5401229999999995</v>
      </c>
      <c r="J74" s="168">
        <v>32.122843000000003</v>
      </c>
      <c r="K74" s="168">
        <v>0.91558899999999999</v>
      </c>
      <c r="L74" s="168">
        <v>82.354963999999995</v>
      </c>
      <c r="M74" s="168">
        <v>115.572969</v>
      </c>
      <c r="N74" s="168">
        <v>0.11188799999999999</v>
      </c>
      <c r="O74" s="168">
        <v>71.636471</v>
      </c>
      <c r="P74" s="168">
        <v>198.35899900000004</v>
      </c>
      <c r="Q74" s="168">
        <v>5.7624539999999982</v>
      </c>
      <c r="R74" s="168">
        <v>5.5358999999999998E-2</v>
      </c>
      <c r="S74" s="168">
        <v>6.227697</v>
      </c>
      <c r="U74" s="79" t="s">
        <v>535</v>
      </c>
    </row>
    <row r="75" spans="1:21" x14ac:dyDescent="0.2">
      <c r="B75" s="79" t="s">
        <v>345</v>
      </c>
      <c r="C75" s="168">
        <v>9.1779519999999994</v>
      </c>
      <c r="D75" s="168">
        <v>0.59117500000000001</v>
      </c>
      <c r="E75" s="168">
        <v>0.47975200000000007</v>
      </c>
      <c r="F75" s="168">
        <v>23.664661000000002</v>
      </c>
      <c r="G75" s="168">
        <v>213.35314199999993</v>
      </c>
      <c r="H75" s="168">
        <v>110.24218300000001</v>
      </c>
      <c r="I75" s="168">
        <v>4.346430999999999</v>
      </c>
      <c r="J75" s="168">
        <v>21.133375000000004</v>
      </c>
      <c r="K75" s="168">
        <v>0.403086</v>
      </c>
      <c r="L75" s="168">
        <v>55.217248999999995</v>
      </c>
      <c r="M75" s="168">
        <v>50.260783000000004</v>
      </c>
      <c r="N75" s="168">
        <v>7.1426000000000003E-2</v>
      </c>
      <c r="O75" s="168">
        <v>54.028620000000004</v>
      </c>
      <c r="P75" s="168">
        <v>158.69804999999997</v>
      </c>
      <c r="Q75" s="168">
        <v>5.9805789999999996</v>
      </c>
      <c r="R75" s="168">
        <v>1.4215E-2</v>
      </c>
      <c r="S75" s="168">
        <v>3.8358849999999993</v>
      </c>
      <c r="U75" s="79" t="s">
        <v>536</v>
      </c>
    </row>
    <row r="76" spans="1:21" x14ac:dyDescent="0.2">
      <c r="B76" s="79" t="s">
        <v>346</v>
      </c>
      <c r="C76" s="168">
        <v>11.805693</v>
      </c>
      <c r="D76" s="168">
        <v>0.32775600000000005</v>
      </c>
      <c r="E76" s="168">
        <v>0.92395399999999994</v>
      </c>
      <c r="F76" s="168">
        <v>41.996897000000004</v>
      </c>
      <c r="G76" s="168">
        <v>295.50359100000003</v>
      </c>
      <c r="H76" s="168">
        <v>159.829609</v>
      </c>
      <c r="I76" s="168">
        <v>7.9985959999999992</v>
      </c>
      <c r="J76" s="168">
        <v>29.563796000000004</v>
      </c>
      <c r="K76" s="168">
        <v>0.46654699999999999</v>
      </c>
      <c r="L76" s="168">
        <v>78.980327999999986</v>
      </c>
      <c r="M76" s="168">
        <v>84.872032000000004</v>
      </c>
      <c r="N76" s="168">
        <v>0.11758400000000001</v>
      </c>
      <c r="O76" s="168">
        <v>48.478314999999995</v>
      </c>
      <c r="P76" s="168">
        <v>206.15749500000004</v>
      </c>
      <c r="Q76" s="168">
        <v>4.9002349999999995</v>
      </c>
      <c r="R76" s="168">
        <v>1.5963000000000001E-2</v>
      </c>
      <c r="S76" s="168">
        <v>5.0857119999999991</v>
      </c>
      <c r="U76" s="79" t="s">
        <v>537</v>
      </c>
    </row>
    <row r="77" spans="1:21" x14ac:dyDescent="0.2">
      <c r="B77" s="79" t="s">
        <v>347</v>
      </c>
      <c r="C77" s="168">
        <v>11.120312</v>
      </c>
      <c r="D77" s="168">
        <v>0.47599900000000006</v>
      </c>
      <c r="E77" s="168">
        <v>0.81419200000000003</v>
      </c>
      <c r="F77" s="168">
        <v>45.827687999999995</v>
      </c>
      <c r="G77" s="168">
        <v>317.00224900000001</v>
      </c>
      <c r="H77" s="168">
        <v>177.49474100000003</v>
      </c>
      <c r="I77" s="168">
        <v>10.585831000000001</v>
      </c>
      <c r="J77" s="168">
        <v>31.541293</v>
      </c>
      <c r="K77" s="168">
        <v>0.7862880000000001</v>
      </c>
      <c r="L77" s="168">
        <v>86.476002000000008</v>
      </c>
      <c r="M77" s="168">
        <v>103.47905900000001</v>
      </c>
      <c r="N77" s="168">
        <v>0.13642100000000001</v>
      </c>
      <c r="O77" s="168">
        <v>65.672885999999991</v>
      </c>
      <c r="P77" s="168">
        <v>208.17579600000002</v>
      </c>
      <c r="Q77" s="168">
        <v>4.3967329999999993</v>
      </c>
      <c r="R77" s="168">
        <v>2.7517E-2</v>
      </c>
      <c r="S77" s="168">
        <v>5.3466649999999998</v>
      </c>
      <c r="U77" s="79" t="s">
        <v>538</v>
      </c>
    </row>
    <row r="78" spans="1:21" x14ac:dyDescent="0.2">
      <c r="B78" s="79" t="s">
        <v>348</v>
      </c>
      <c r="C78" s="168">
        <v>9.6326210000000003</v>
      </c>
      <c r="D78" s="168">
        <v>1.115591</v>
      </c>
      <c r="E78" s="168">
        <v>1.4614199999999999</v>
      </c>
      <c r="F78" s="168">
        <v>41.211838</v>
      </c>
      <c r="G78" s="168">
        <v>284.11067999999995</v>
      </c>
      <c r="H78" s="168">
        <v>146.292723</v>
      </c>
      <c r="I78" s="168">
        <v>8.3396829999999991</v>
      </c>
      <c r="J78" s="168">
        <v>26.688364000000004</v>
      </c>
      <c r="K78" s="168">
        <v>0.44894299999999998</v>
      </c>
      <c r="L78" s="168">
        <v>72.873279999999994</v>
      </c>
      <c r="M78" s="168">
        <v>86.833460000000002</v>
      </c>
      <c r="N78" s="168">
        <v>0.111013</v>
      </c>
      <c r="O78" s="168">
        <v>41.835138000000001</v>
      </c>
      <c r="P78" s="168">
        <v>183.285438</v>
      </c>
      <c r="Q78" s="168">
        <v>7.2073399999999985</v>
      </c>
      <c r="R78" s="168">
        <v>1.9854999999999998E-2</v>
      </c>
      <c r="S78" s="168">
        <v>5.1592369999999992</v>
      </c>
      <c r="U78" s="79" t="s">
        <v>539</v>
      </c>
    </row>
    <row r="79" spans="1:21" x14ac:dyDescent="0.2">
      <c r="B79" s="79" t="s">
        <v>349</v>
      </c>
      <c r="C79" s="168">
        <v>7.2509980000000001</v>
      </c>
      <c r="D79" s="168">
        <v>0.522119</v>
      </c>
      <c r="E79" s="168">
        <v>0.88109900000000008</v>
      </c>
      <c r="F79" s="168">
        <v>42.478513000000007</v>
      </c>
      <c r="G79" s="168">
        <v>227.19675999999998</v>
      </c>
      <c r="H79" s="168">
        <v>90.086136999999979</v>
      </c>
      <c r="I79" s="168">
        <v>7.6841529999999985</v>
      </c>
      <c r="J79" s="168">
        <v>27.639424000000002</v>
      </c>
      <c r="K79" s="168">
        <v>0.45416200000000001</v>
      </c>
      <c r="L79" s="168">
        <v>66.695211</v>
      </c>
      <c r="M79" s="168">
        <v>69.371367000000021</v>
      </c>
      <c r="N79" s="168">
        <v>8.9668999999999999E-2</v>
      </c>
      <c r="O79" s="168">
        <v>52.876249000000001</v>
      </c>
      <c r="P79" s="168">
        <v>198.85993500000001</v>
      </c>
      <c r="Q79" s="168">
        <v>6.4406050000000015</v>
      </c>
      <c r="R79" s="168">
        <v>2.6193999999999995E-2</v>
      </c>
      <c r="S79" s="168">
        <v>4.0156340000000004</v>
      </c>
      <c r="U79" s="79" t="s">
        <v>540</v>
      </c>
    </row>
    <row r="80" spans="1:21" x14ac:dyDescent="0.2">
      <c r="C80" s="168"/>
      <c r="D80" s="168"/>
      <c r="E80" s="168"/>
      <c r="F80" s="168"/>
      <c r="G80" s="168"/>
      <c r="H80" s="168"/>
      <c r="I80" s="168"/>
      <c r="J80" s="168"/>
      <c r="K80" s="168"/>
      <c r="L80" s="168"/>
      <c r="M80" s="168"/>
      <c r="N80" s="168"/>
      <c r="O80" s="168"/>
      <c r="P80" s="169"/>
      <c r="Q80" s="169"/>
      <c r="R80" s="169"/>
      <c r="S80" s="169"/>
    </row>
    <row r="81" spans="1:21" x14ac:dyDescent="0.2">
      <c r="A81" s="166">
        <v>2026</v>
      </c>
      <c r="B81" s="79" t="s">
        <v>338</v>
      </c>
      <c r="C81" s="168">
        <v>9.6417070000000002</v>
      </c>
      <c r="D81" s="168">
        <v>0.7206300000000001</v>
      </c>
      <c r="E81" s="168">
        <v>0.49063200000000001</v>
      </c>
      <c r="F81" s="168">
        <v>38.259534999999993</v>
      </c>
      <c r="G81" s="168">
        <v>273.63226899999995</v>
      </c>
      <c r="H81" s="168">
        <v>139.72053199999996</v>
      </c>
      <c r="I81" s="168">
        <v>7.1828450000000004</v>
      </c>
      <c r="J81" s="168">
        <v>30.028624000000001</v>
      </c>
      <c r="K81" s="168">
        <v>0.19709299999999999</v>
      </c>
      <c r="L81" s="168">
        <v>79.492317</v>
      </c>
      <c r="M81" s="168">
        <v>79.918515999999997</v>
      </c>
      <c r="N81" s="168">
        <v>9.0181999999999998E-2</v>
      </c>
      <c r="O81" s="168">
        <v>51.460348999999994</v>
      </c>
      <c r="P81" s="168">
        <v>176.798135</v>
      </c>
      <c r="Q81" s="168">
        <v>4.736802</v>
      </c>
      <c r="R81" s="168">
        <v>4.4072E-2</v>
      </c>
      <c r="S81" s="168">
        <v>4.2332930000000006</v>
      </c>
      <c r="T81" s="166">
        <v>2026</v>
      </c>
      <c r="U81" s="79" t="s">
        <v>529</v>
      </c>
    </row>
    <row r="82" spans="1:21" x14ac:dyDescent="0.2">
      <c r="B82" s="79" t="s">
        <v>339</v>
      </c>
      <c r="C82" s="168"/>
      <c r="D82" s="168"/>
      <c r="E82" s="168"/>
      <c r="F82" s="168"/>
      <c r="G82" s="168"/>
      <c r="H82" s="168"/>
      <c r="I82" s="168"/>
      <c r="J82" s="168"/>
      <c r="K82" s="168"/>
      <c r="L82" s="168"/>
      <c r="M82" s="168"/>
      <c r="N82" s="168"/>
      <c r="O82" s="168"/>
      <c r="P82" s="168"/>
      <c r="Q82" s="168"/>
      <c r="R82" s="168"/>
      <c r="S82" s="168"/>
      <c r="U82" s="79" t="s">
        <v>530</v>
      </c>
    </row>
    <row r="83" spans="1:21" x14ac:dyDescent="0.2">
      <c r="B83" s="79" t="s">
        <v>340</v>
      </c>
      <c r="C83" s="168"/>
      <c r="D83" s="168"/>
      <c r="E83" s="168"/>
      <c r="F83" s="168"/>
      <c r="G83" s="168"/>
      <c r="H83" s="168"/>
      <c r="I83" s="168"/>
      <c r="J83" s="168"/>
      <c r="K83" s="168"/>
      <c r="L83" s="168"/>
      <c r="M83" s="168"/>
      <c r="N83" s="168"/>
      <c r="O83" s="168"/>
      <c r="P83" s="168"/>
      <c r="Q83" s="168"/>
      <c r="R83" s="168"/>
      <c r="S83" s="168"/>
      <c r="U83" s="79" t="s">
        <v>531</v>
      </c>
    </row>
    <row r="84" spans="1:21" x14ac:dyDescent="0.2">
      <c r="B84" s="79" t="s">
        <v>341</v>
      </c>
      <c r="C84" s="168"/>
      <c r="D84" s="168"/>
      <c r="E84" s="168"/>
      <c r="F84" s="168"/>
      <c r="G84" s="168"/>
      <c r="H84" s="168"/>
      <c r="I84" s="168"/>
      <c r="J84" s="168"/>
      <c r="K84" s="168"/>
      <c r="L84" s="168"/>
      <c r="M84" s="168"/>
      <c r="N84" s="168"/>
      <c r="O84" s="168"/>
      <c r="P84" s="168"/>
      <c r="Q84" s="168"/>
      <c r="R84" s="168"/>
      <c r="S84" s="168"/>
      <c r="U84" s="79" t="s">
        <v>532</v>
      </c>
    </row>
    <row r="85" spans="1:21" x14ac:dyDescent="0.2">
      <c r="B85" s="79" t="s">
        <v>342</v>
      </c>
      <c r="C85" s="168"/>
      <c r="D85" s="168"/>
      <c r="E85" s="168"/>
      <c r="F85" s="168"/>
      <c r="G85" s="168"/>
      <c r="H85" s="168"/>
      <c r="I85" s="168"/>
      <c r="J85" s="168"/>
      <c r="K85" s="168"/>
      <c r="L85" s="168"/>
      <c r="M85" s="168"/>
      <c r="N85" s="168"/>
      <c r="O85" s="168"/>
      <c r="P85" s="168"/>
      <c r="Q85" s="168"/>
      <c r="R85" s="168"/>
      <c r="S85" s="168"/>
      <c r="U85" s="79" t="s">
        <v>533</v>
      </c>
    </row>
    <row r="86" spans="1:21" x14ac:dyDescent="0.2">
      <c r="B86" s="79" t="s">
        <v>343</v>
      </c>
      <c r="C86" s="168"/>
      <c r="D86" s="168"/>
      <c r="E86" s="168"/>
      <c r="F86" s="168"/>
      <c r="G86" s="168"/>
      <c r="H86" s="168"/>
      <c r="I86" s="168"/>
      <c r="J86" s="168"/>
      <c r="K86" s="168"/>
      <c r="L86" s="168"/>
      <c r="M86" s="168"/>
      <c r="N86" s="168"/>
      <c r="O86" s="168"/>
      <c r="P86" s="168"/>
      <c r="Q86" s="168"/>
      <c r="R86" s="168"/>
      <c r="S86" s="168"/>
      <c r="U86" s="79" t="s">
        <v>534</v>
      </c>
    </row>
    <row r="87" spans="1:21" x14ac:dyDescent="0.2">
      <c r="B87" s="79" t="s">
        <v>344</v>
      </c>
      <c r="C87" s="168"/>
      <c r="D87" s="168"/>
      <c r="E87" s="168"/>
      <c r="F87" s="168"/>
      <c r="G87" s="168"/>
      <c r="H87" s="168"/>
      <c r="I87" s="168"/>
      <c r="J87" s="168"/>
      <c r="K87" s="168"/>
      <c r="L87" s="168"/>
      <c r="M87" s="168"/>
      <c r="N87" s="168"/>
      <c r="O87" s="168"/>
      <c r="P87" s="168"/>
      <c r="Q87" s="168"/>
      <c r="R87" s="168"/>
      <c r="S87" s="168"/>
      <c r="U87" s="79" t="s">
        <v>535</v>
      </c>
    </row>
    <row r="88" spans="1:21" x14ac:dyDescent="0.2">
      <c r="B88" s="79" t="s">
        <v>345</v>
      </c>
      <c r="C88" s="168"/>
      <c r="D88" s="168"/>
      <c r="E88" s="168"/>
      <c r="F88" s="168"/>
      <c r="G88" s="168"/>
      <c r="H88" s="168"/>
      <c r="I88" s="168"/>
      <c r="J88" s="168"/>
      <c r="K88" s="168"/>
      <c r="L88" s="168"/>
      <c r="M88" s="168"/>
      <c r="N88" s="168"/>
      <c r="O88" s="168"/>
      <c r="P88" s="168"/>
      <c r="Q88" s="168"/>
      <c r="R88" s="168"/>
      <c r="S88" s="168"/>
      <c r="U88" s="79" t="s">
        <v>536</v>
      </c>
    </row>
    <row r="89" spans="1:21" x14ac:dyDescent="0.2">
      <c r="B89" s="79" t="s">
        <v>346</v>
      </c>
      <c r="C89" s="168"/>
      <c r="D89" s="168"/>
      <c r="E89" s="168"/>
      <c r="F89" s="168"/>
      <c r="G89" s="168"/>
      <c r="H89" s="168"/>
      <c r="I89" s="168"/>
      <c r="J89" s="168"/>
      <c r="K89" s="168"/>
      <c r="L89" s="168"/>
      <c r="M89" s="168"/>
      <c r="N89" s="168"/>
      <c r="O89" s="168"/>
      <c r="P89" s="168"/>
      <c r="Q89" s="168"/>
      <c r="R89" s="168"/>
      <c r="S89" s="168"/>
      <c r="U89" s="79" t="s">
        <v>537</v>
      </c>
    </row>
    <row r="90" spans="1:21" x14ac:dyDescent="0.2">
      <c r="B90" s="79" t="s">
        <v>347</v>
      </c>
      <c r="C90" s="168"/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168"/>
      <c r="U90" s="79" t="s">
        <v>538</v>
      </c>
    </row>
    <row r="91" spans="1:21" x14ac:dyDescent="0.2">
      <c r="B91" s="79" t="s">
        <v>348</v>
      </c>
      <c r="C91" s="168"/>
      <c r="D91" s="168"/>
      <c r="E91" s="168"/>
      <c r="F91" s="168"/>
      <c r="G91" s="168"/>
      <c r="H91" s="168"/>
      <c r="I91" s="168"/>
      <c r="J91" s="168"/>
      <c r="K91" s="168"/>
      <c r="L91" s="168"/>
      <c r="M91" s="168"/>
      <c r="N91" s="168"/>
      <c r="O91" s="168"/>
      <c r="P91" s="168"/>
      <c r="Q91" s="168"/>
      <c r="R91" s="168"/>
      <c r="S91" s="168"/>
      <c r="U91" s="79" t="s">
        <v>539</v>
      </c>
    </row>
    <row r="92" spans="1:21" x14ac:dyDescent="0.2">
      <c r="B92" s="79" t="s">
        <v>349</v>
      </c>
      <c r="C92" s="168"/>
      <c r="D92" s="168"/>
      <c r="E92" s="168"/>
      <c r="F92" s="168"/>
      <c r="G92" s="168"/>
      <c r="H92" s="168"/>
      <c r="I92" s="168"/>
      <c r="J92" s="168"/>
      <c r="K92" s="168"/>
      <c r="L92" s="168"/>
      <c r="M92" s="168"/>
      <c r="N92" s="168"/>
      <c r="O92" s="168"/>
      <c r="P92" s="168"/>
      <c r="Q92" s="168"/>
      <c r="R92" s="168"/>
      <c r="S92" s="168"/>
      <c r="U92" s="79" t="s">
        <v>540</v>
      </c>
    </row>
    <row r="93" spans="1:21" x14ac:dyDescent="0.2">
      <c r="C93" s="168"/>
      <c r="D93" s="168"/>
      <c r="E93" s="168"/>
      <c r="F93" s="168"/>
      <c r="G93" s="168"/>
      <c r="H93" s="168"/>
      <c r="I93" s="168"/>
      <c r="J93" s="168"/>
      <c r="K93" s="168"/>
      <c r="L93" s="168"/>
      <c r="M93" s="168"/>
      <c r="N93" s="168"/>
      <c r="O93" s="168"/>
    </row>
    <row r="94" spans="1:21" x14ac:dyDescent="0.2"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  <c r="O94" s="168"/>
    </row>
    <row r="95" spans="1:21" x14ac:dyDescent="0.2"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</row>
    <row r="96" spans="1:21" s="187" customFormat="1" ht="27" customHeight="1" thickBot="1" x14ac:dyDescent="0.25">
      <c r="A96" s="247" t="s">
        <v>708</v>
      </c>
      <c r="B96" s="247"/>
      <c r="C96" s="247"/>
      <c r="D96" s="247"/>
      <c r="E96" s="247"/>
      <c r="F96" s="247"/>
      <c r="G96" s="247"/>
      <c r="H96" s="247"/>
      <c r="I96" s="247"/>
      <c r="J96" s="247"/>
      <c r="K96" s="247"/>
      <c r="L96" s="247"/>
      <c r="M96" s="247"/>
      <c r="N96" s="247"/>
      <c r="O96" s="247"/>
      <c r="P96" s="247"/>
      <c r="Q96" s="247"/>
      <c r="R96" s="247"/>
      <c r="S96" s="247"/>
      <c r="T96" s="247"/>
      <c r="U96" s="247"/>
    </row>
    <row r="97" spans="1:21" s="170" customFormat="1" ht="11.25" customHeight="1" thickBot="1" x14ac:dyDescent="0.25">
      <c r="A97" s="206" t="s">
        <v>162</v>
      </c>
      <c r="B97" s="206" t="s">
        <v>163</v>
      </c>
      <c r="C97" s="244" t="s">
        <v>706</v>
      </c>
      <c r="D97" s="245"/>
      <c r="E97" s="245"/>
      <c r="F97" s="245"/>
      <c r="G97" s="245"/>
      <c r="H97" s="245"/>
      <c r="I97" s="245"/>
      <c r="J97" s="245"/>
      <c r="K97" s="245"/>
      <c r="L97" s="245"/>
      <c r="M97" s="245"/>
      <c r="N97" s="245"/>
      <c r="O97" s="245"/>
      <c r="P97" s="245"/>
      <c r="Q97" s="245"/>
      <c r="R97" s="245"/>
      <c r="S97" s="246"/>
      <c r="T97" s="206" t="s">
        <v>526</v>
      </c>
      <c r="U97" s="206" t="s">
        <v>513</v>
      </c>
    </row>
    <row r="98" spans="1:21" ht="20.25" customHeight="1" thickBot="1" x14ac:dyDescent="0.25">
      <c r="A98" s="207"/>
      <c r="B98" s="207"/>
      <c r="C98" s="188">
        <v>52</v>
      </c>
      <c r="D98" s="188">
        <v>53</v>
      </c>
      <c r="E98" s="188">
        <v>54</v>
      </c>
      <c r="F98" s="188">
        <v>55</v>
      </c>
      <c r="G98" s="188">
        <v>56</v>
      </c>
      <c r="H98" s="188">
        <v>57</v>
      </c>
      <c r="I98" s="188">
        <v>58</v>
      </c>
      <c r="J98" s="188">
        <v>59</v>
      </c>
      <c r="K98" s="188">
        <v>60</v>
      </c>
      <c r="L98" s="188">
        <v>61</v>
      </c>
      <c r="M98" s="188">
        <v>62</v>
      </c>
      <c r="N98" s="188">
        <v>63</v>
      </c>
      <c r="O98" s="188">
        <v>64</v>
      </c>
      <c r="P98" s="188">
        <v>65</v>
      </c>
      <c r="Q98" s="188">
        <v>66</v>
      </c>
      <c r="R98" s="188">
        <v>67</v>
      </c>
      <c r="S98" s="188">
        <v>68</v>
      </c>
      <c r="T98" s="207"/>
      <c r="U98" s="207"/>
    </row>
    <row r="99" spans="1:21" x14ac:dyDescent="0.2">
      <c r="A99" s="166">
        <v>2025</v>
      </c>
      <c r="B99" s="79" t="s">
        <v>338</v>
      </c>
      <c r="C99" s="168">
        <v>15.342673999999997</v>
      </c>
      <c r="D99" s="168">
        <v>4.1318489999999999</v>
      </c>
      <c r="E99" s="168">
        <v>8.4739000000000004</v>
      </c>
      <c r="F99" s="168">
        <v>20.536631999999997</v>
      </c>
      <c r="G99" s="168">
        <v>24.665447000000004</v>
      </c>
      <c r="H99" s="168">
        <v>6.3263989999999994</v>
      </c>
      <c r="I99" s="168">
        <v>7.1150820000000001</v>
      </c>
      <c r="J99" s="168">
        <v>27.771675000000002</v>
      </c>
      <c r="K99" s="168">
        <v>14.651129000000001</v>
      </c>
      <c r="L99" s="168">
        <v>193.94821300000004</v>
      </c>
      <c r="M99" s="168">
        <v>85.098265000000026</v>
      </c>
      <c r="N99" s="168">
        <v>63.403428000000005</v>
      </c>
      <c r="O99" s="168">
        <v>165.27363099999999</v>
      </c>
      <c r="P99" s="168">
        <v>8.9856820000000006</v>
      </c>
      <c r="Q99" s="168">
        <v>0.70331699999999997</v>
      </c>
      <c r="R99" s="168">
        <v>0.76483900000000005</v>
      </c>
      <c r="S99" s="168">
        <v>45.480158999999993</v>
      </c>
      <c r="T99" s="166">
        <v>2025</v>
      </c>
      <c r="U99" s="79" t="s">
        <v>529</v>
      </c>
    </row>
    <row r="100" spans="1:21" x14ac:dyDescent="0.2">
      <c r="B100" s="79" t="s">
        <v>339</v>
      </c>
      <c r="C100" s="168">
        <v>15.241299</v>
      </c>
      <c r="D100" s="168">
        <v>6.989509</v>
      </c>
      <c r="E100" s="168">
        <v>8.5300759999999993</v>
      </c>
      <c r="F100" s="168">
        <v>19.743383000000001</v>
      </c>
      <c r="G100" s="168">
        <v>37.281100999999992</v>
      </c>
      <c r="H100" s="168">
        <v>7.4017929999999996</v>
      </c>
      <c r="I100" s="168">
        <v>6.6990149999999993</v>
      </c>
      <c r="J100" s="168">
        <v>30.044219999999996</v>
      </c>
      <c r="K100" s="168">
        <v>17.766199999999998</v>
      </c>
      <c r="L100" s="168">
        <v>181.59133499999999</v>
      </c>
      <c r="M100" s="168">
        <v>86.502144999999999</v>
      </c>
      <c r="N100" s="168">
        <v>66.684000000000012</v>
      </c>
      <c r="O100" s="168">
        <v>156.96914399999997</v>
      </c>
      <c r="P100" s="168">
        <v>9.8960059999999999</v>
      </c>
      <c r="Q100" s="168">
        <v>0.89376699999999998</v>
      </c>
      <c r="R100" s="168">
        <v>0.52066599999999996</v>
      </c>
      <c r="S100" s="168">
        <v>51.172303000000007</v>
      </c>
      <c r="U100" s="79" t="s">
        <v>530</v>
      </c>
    </row>
    <row r="101" spans="1:21" x14ac:dyDescent="0.2">
      <c r="B101" s="79" t="s">
        <v>340</v>
      </c>
      <c r="C101" s="168">
        <v>15.730665999999999</v>
      </c>
      <c r="D101" s="168">
        <v>5.6277119999999998</v>
      </c>
      <c r="E101" s="168">
        <v>7.8420120000000004</v>
      </c>
      <c r="F101" s="168">
        <v>21.405504000000008</v>
      </c>
      <c r="G101" s="168">
        <v>35.517920000000004</v>
      </c>
      <c r="H101" s="168">
        <v>7.4040330000000001</v>
      </c>
      <c r="I101" s="168">
        <v>7.3187469999999992</v>
      </c>
      <c r="J101" s="168">
        <v>28.528649999999992</v>
      </c>
      <c r="K101" s="168">
        <v>16.646258</v>
      </c>
      <c r="L101" s="168">
        <v>173.95359500000006</v>
      </c>
      <c r="M101" s="168">
        <v>88.465591999999972</v>
      </c>
      <c r="N101" s="168">
        <v>57.730976000000027</v>
      </c>
      <c r="O101" s="168">
        <v>146.42572100000001</v>
      </c>
      <c r="P101" s="168">
        <v>9.5245570000000015</v>
      </c>
      <c r="Q101" s="168">
        <v>0.90577600000000003</v>
      </c>
      <c r="R101" s="168">
        <v>0.83753600000000006</v>
      </c>
      <c r="S101" s="168">
        <v>52.813677999999996</v>
      </c>
      <c r="U101" s="79" t="s">
        <v>531</v>
      </c>
    </row>
    <row r="102" spans="1:21" x14ac:dyDescent="0.2">
      <c r="B102" s="79" t="s">
        <v>341</v>
      </c>
      <c r="C102" s="168">
        <v>14.851285999999996</v>
      </c>
      <c r="D102" s="168">
        <v>4.201657</v>
      </c>
      <c r="E102" s="168">
        <v>8.3908859999999983</v>
      </c>
      <c r="F102" s="168">
        <v>19.124938</v>
      </c>
      <c r="G102" s="168">
        <v>33.512276000000007</v>
      </c>
      <c r="H102" s="168">
        <v>7.9087829999999997</v>
      </c>
      <c r="I102" s="168">
        <v>7.1314490000000008</v>
      </c>
      <c r="J102" s="168">
        <v>31.558871000000003</v>
      </c>
      <c r="K102" s="168">
        <v>16.678512000000001</v>
      </c>
      <c r="L102" s="168">
        <v>170.238651</v>
      </c>
      <c r="M102" s="168">
        <v>78.012648000000013</v>
      </c>
      <c r="N102" s="168">
        <v>59.57276499999999</v>
      </c>
      <c r="O102" s="168">
        <v>124.54908500000001</v>
      </c>
      <c r="P102" s="168">
        <v>8.9872309999999995</v>
      </c>
      <c r="Q102" s="168">
        <v>0.89654499999999993</v>
      </c>
      <c r="R102" s="168">
        <v>0.615263</v>
      </c>
      <c r="S102" s="168">
        <v>52.619919999999993</v>
      </c>
      <c r="U102" s="79" t="s">
        <v>532</v>
      </c>
    </row>
    <row r="103" spans="1:21" x14ac:dyDescent="0.2">
      <c r="B103" s="79" t="s">
        <v>342</v>
      </c>
      <c r="C103" s="168">
        <v>14.781608000000006</v>
      </c>
      <c r="D103" s="168">
        <v>4.8489979999999999</v>
      </c>
      <c r="E103" s="168">
        <v>8.1047089999999997</v>
      </c>
      <c r="F103" s="168">
        <v>21.559506000000003</v>
      </c>
      <c r="G103" s="168">
        <v>35.615121000000002</v>
      </c>
      <c r="H103" s="168">
        <v>8.9204120000000007</v>
      </c>
      <c r="I103" s="168">
        <v>8.3681970000000003</v>
      </c>
      <c r="J103" s="168">
        <v>30.461002999999998</v>
      </c>
      <c r="K103" s="168">
        <v>15.909598000000003</v>
      </c>
      <c r="L103" s="168">
        <v>184.80013099999999</v>
      </c>
      <c r="M103" s="168">
        <v>81.063679999999991</v>
      </c>
      <c r="N103" s="168">
        <v>65.756481999999991</v>
      </c>
      <c r="O103" s="168">
        <v>133.32958499999998</v>
      </c>
      <c r="P103" s="168">
        <v>9.3748670000000001</v>
      </c>
      <c r="Q103" s="168">
        <v>1.195594</v>
      </c>
      <c r="R103" s="168">
        <v>0.58419200000000004</v>
      </c>
      <c r="S103" s="168">
        <v>55.624995999999996</v>
      </c>
      <c r="U103" s="79" t="s">
        <v>533</v>
      </c>
    </row>
    <row r="104" spans="1:21" x14ac:dyDescent="0.2">
      <c r="B104" s="79" t="s">
        <v>343</v>
      </c>
      <c r="C104" s="168">
        <v>12.831944</v>
      </c>
      <c r="D104" s="168">
        <v>1.299811</v>
      </c>
      <c r="E104" s="168">
        <v>7.242604</v>
      </c>
      <c r="F104" s="168">
        <v>19.203472999999999</v>
      </c>
      <c r="G104" s="168">
        <v>28.035480000000003</v>
      </c>
      <c r="H104" s="168">
        <v>9.2494069999999997</v>
      </c>
      <c r="I104" s="168">
        <v>6.438680999999999</v>
      </c>
      <c r="J104" s="168">
        <v>26.669921999999993</v>
      </c>
      <c r="K104" s="168">
        <v>12.944977</v>
      </c>
      <c r="L104" s="168">
        <v>170.50829199999998</v>
      </c>
      <c r="M104" s="168">
        <v>76.542542999999995</v>
      </c>
      <c r="N104" s="168">
        <v>62.110357999999998</v>
      </c>
      <c r="O104" s="168">
        <v>148.94770199999999</v>
      </c>
      <c r="P104" s="168">
        <v>11.256703999999999</v>
      </c>
      <c r="Q104" s="168">
        <v>1.3287760000000002</v>
      </c>
      <c r="R104" s="168">
        <v>0.55105599999999999</v>
      </c>
      <c r="S104" s="168">
        <v>48.902984000000004</v>
      </c>
      <c r="U104" s="79" t="s">
        <v>534</v>
      </c>
    </row>
    <row r="105" spans="1:21" x14ac:dyDescent="0.2">
      <c r="B105" s="79" t="s">
        <v>344</v>
      </c>
      <c r="C105" s="168">
        <v>14.392606999999995</v>
      </c>
      <c r="D105" s="168">
        <v>2.8746070000000001</v>
      </c>
      <c r="E105" s="168">
        <v>8.6732230000000001</v>
      </c>
      <c r="F105" s="168">
        <v>22.746065000000002</v>
      </c>
      <c r="G105" s="168">
        <v>29.421644000000004</v>
      </c>
      <c r="H105" s="168">
        <v>11.044190999999998</v>
      </c>
      <c r="I105" s="168">
        <v>7.5669449999999996</v>
      </c>
      <c r="J105" s="168">
        <v>32.109958999999989</v>
      </c>
      <c r="K105" s="168">
        <v>17.089729000000002</v>
      </c>
      <c r="L105" s="168">
        <v>223.96808699999997</v>
      </c>
      <c r="M105" s="168">
        <v>96.341543999999971</v>
      </c>
      <c r="N105" s="168">
        <v>79.459828999999985</v>
      </c>
      <c r="O105" s="168">
        <v>201.69446999999997</v>
      </c>
      <c r="P105" s="168">
        <v>12.475311</v>
      </c>
      <c r="Q105" s="168">
        <v>1.2538009999999999</v>
      </c>
      <c r="R105" s="168">
        <v>0.94025000000000003</v>
      </c>
      <c r="S105" s="168">
        <v>58.541740000000004</v>
      </c>
      <c r="U105" s="79" t="s">
        <v>535</v>
      </c>
    </row>
    <row r="106" spans="1:21" x14ac:dyDescent="0.2">
      <c r="B106" s="79" t="s">
        <v>345</v>
      </c>
      <c r="C106" s="168">
        <v>9.2587709999999959</v>
      </c>
      <c r="D106" s="168">
        <v>1.047032</v>
      </c>
      <c r="E106" s="168">
        <v>4.0558320000000005</v>
      </c>
      <c r="F106" s="168">
        <v>8.7835350000000005</v>
      </c>
      <c r="G106" s="168">
        <v>14.438727000000004</v>
      </c>
      <c r="H106" s="168">
        <v>7.6220810000000014</v>
      </c>
      <c r="I106" s="168">
        <v>4.6708919999999994</v>
      </c>
      <c r="J106" s="168">
        <v>19.129369000000001</v>
      </c>
      <c r="K106" s="168">
        <v>7.0734779999999997</v>
      </c>
      <c r="L106" s="168">
        <v>159.53535399999998</v>
      </c>
      <c r="M106" s="168">
        <v>76.606153000000006</v>
      </c>
      <c r="N106" s="168">
        <v>53.09378700000002</v>
      </c>
      <c r="O106" s="168">
        <v>148.018936</v>
      </c>
      <c r="P106" s="168">
        <v>6.0340619999999987</v>
      </c>
      <c r="Q106" s="168">
        <v>0.471051</v>
      </c>
      <c r="R106" s="168">
        <v>0.7412160000000001</v>
      </c>
      <c r="S106" s="168">
        <v>30.947261000000005</v>
      </c>
      <c r="U106" s="79" t="s">
        <v>536</v>
      </c>
    </row>
    <row r="107" spans="1:21" x14ac:dyDescent="0.2">
      <c r="B107" s="79" t="s">
        <v>346</v>
      </c>
      <c r="C107" s="168">
        <v>12.440157000000001</v>
      </c>
      <c r="D107" s="168">
        <v>2.5690200000000001</v>
      </c>
      <c r="E107" s="168">
        <v>6.9462380000000001</v>
      </c>
      <c r="F107" s="168">
        <v>15.720035999999999</v>
      </c>
      <c r="G107" s="168">
        <v>17.227298999999999</v>
      </c>
      <c r="H107" s="168">
        <v>9.1554149999999996</v>
      </c>
      <c r="I107" s="168">
        <v>6.7228010000000005</v>
      </c>
      <c r="J107" s="168">
        <v>29.816006999999995</v>
      </c>
      <c r="K107" s="168">
        <v>10.291991000000001</v>
      </c>
      <c r="L107" s="168">
        <v>158.19493999999997</v>
      </c>
      <c r="M107" s="168">
        <v>77.884578999999974</v>
      </c>
      <c r="N107" s="168">
        <v>58.103413999999987</v>
      </c>
      <c r="O107" s="168">
        <v>146.05314600000003</v>
      </c>
      <c r="P107" s="168">
        <v>8.8515479999999993</v>
      </c>
      <c r="Q107" s="168">
        <v>0.81068700000000005</v>
      </c>
      <c r="R107" s="168">
        <v>0.85518899999999998</v>
      </c>
      <c r="S107" s="168">
        <v>47.224268999999993</v>
      </c>
      <c r="U107" s="79" t="s">
        <v>537</v>
      </c>
    </row>
    <row r="108" spans="1:21" x14ac:dyDescent="0.2">
      <c r="B108" s="79" t="s">
        <v>347</v>
      </c>
      <c r="C108" s="168">
        <v>15.879231000000001</v>
      </c>
      <c r="D108" s="168">
        <v>2.1491979999999997</v>
      </c>
      <c r="E108" s="168">
        <v>7.8681000000000001</v>
      </c>
      <c r="F108" s="168">
        <v>16.006993999999999</v>
      </c>
      <c r="G108" s="168">
        <v>17.789539000000001</v>
      </c>
      <c r="H108" s="168">
        <v>11.347553</v>
      </c>
      <c r="I108" s="168">
        <v>6.9777949999999995</v>
      </c>
      <c r="J108" s="168">
        <v>34.707813999999999</v>
      </c>
      <c r="K108" s="168">
        <v>14.1774</v>
      </c>
      <c r="L108" s="168">
        <v>205.06670600000001</v>
      </c>
      <c r="M108" s="168">
        <v>92.138158000000004</v>
      </c>
      <c r="N108" s="168">
        <v>75.525364999999994</v>
      </c>
      <c r="O108" s="168">
        <v>158.90788099999997</v>
      </c>
      <c r="P108" s="168">
        <v>11.746946000000001</v>
      </c>
      <c r="Q108" s="168">
        <v>0.84150700000000001</v>
      </c>
      <c r="R108" s="168">
        <v>0.69152199999999997</v>
      </c>
      <c r="S108" s="168">
        <v>57.221165999999997</v>
      </c>
      <c r="U108" s="79" t="s">
        <v>538</v>
      </c>
    </row>
    <row r="109" spans="1:21" x14ac:dyDescent="0.2">
      <c r="B109" s="79" t="s">
        <v>348</v>
      </c>
      <c r="C109" s="168">
        <v>11.852742000000003</v>
      </c>
      <c r="D109" s="168">
        <v>6.5841650000000005</v>
      </c>
      <c r="E109" s="168">
        <v>7.0080150000000003</v>
      </c>
      <c r="F109" s="168">
        <v>13.301405000000003</v>
      </c>
      <c r="G109" s="168">
        <v>20.313800999999998</v>
      </c>
      <c r="H109" s="168">
        <v>7.8531249999999995</v>
      </c>
      <c r="I109" s="168">
        <v>5.7427630000000001</v>
      </c>
      <c r="J109" s="168">
        <v>28.791997999999996</v>
      </c>
      <c r="K109" s="168">
        <v>11.228668999999998</v>
      </c>
      <c r="L109" s="168">
        <v>183.71830700000001</v>
      </c>
      <c r="M109" s="168">
        <v>78.003210000000024</v>
      </c>
      <c r="N109" s="168">
        <v>61.602453000000018</v>
      </c>
      <c r="O109" s="168">
        <v>135.56683799999999</v>
      </c>
      <c r="P109" s="168">
        <v>10.400655</v>
      </c>
      <c r="Q109" s="168">
        <v>0.80776400000000004</v>
      </c>
      <c r="R109" s="168">
        <v>0.53973500000000008</v>
      </c>
      <c r="S109" s="168">
        <v>46.701286999999994</v>
      </c>
      <c r="U109" s="79" t="s">
        <v>539</v>
      </c>
    </row>
    <row r="110" spans="1:21" x14ac:dyDescent="0.2">
      <c r="B110" s="79" t="s">
        <v>349</v>
      </c>
      <c r="C110" s="168">
        <v>9.1134350000000008</v>
      </c>
      <c r="D110" s="168">
        <v>5.9492479999999999</v>
      </c>
      <c r="E110" s="168">
        <v>5.3079110000000007</v>
      </c>
      <c r="F110" s="168">
        <v>9.5045779999999986</v>
      </c>
      <c r="G110" s="168">
        <v>16.415019000000004</v>
      </c>
      <c r="H110" s="168">
        <v>6.544478999999999</v>
      </c>
      <c r="I110" s="168">
        <v>4.5261019999999998</v>
      </c>
      <c r="J110" s="168">
        <v>21.319432000000006</v>
      </c>
      <c r="K110" s="168">
        <v>10.025003</v>
      </c>
      <c r="L110" s="168">
        <v>178.43044499999993</v>
      </c>
      <c r="M110" s="168">
        <v>75.87524599999999</v>
      </c>
      <c r="N110" s="168">
        <v>55.330155000000012</v>
      </c>
      <c r="O110" s="168">
        <v>118.449696</v>
      </c>
      <c r="P110" s="168">
        <v>9.3522769999999973</v>
      </c>
      <c r="Q110" s="168">
        <v>0.61209399999999992</v>
      </c>
      <c r="R110" s="168">
        <v>0.52191499999999991</v>
      </c>
      <c r="S110" s="168">
        <v>36.890364999999996</v>
      </c>
      <c r="U110" s="79" t="s">
        <v>540</v>
      </c>
    </row>
    <row r="111" spans="1:21" x14ac:dyDescent="0.2">
      <c r="C111" s="168"/>
      <c r="D111" s="168"/>
      <c r="E111" s="168"/>
      <c r="F111" s="168"/>
      <c r="G111" s="168"/>
      <c r="H111" s="168"/>
      <c r="I111" s="168"/>
      <c r="J111" s="168"/>
      <c r="K111" s="168"/>
      <c r="L111" s="168"/>
      <c r="M111" s="168"/>
      <c r="N111" s="168"/>
      <c r="O111" s="168"/>
      <c r="P111" s="169"/>
      <c r="Q111" s="169"/>
      <c r="R111" s="169"/>
      <c r="S111" s="169"/>
    </row>
    <row r="112" spans="1:21" x14ac:dyDescent="0.2">
      <c r="A112" s="166">
        <v>2026</v>
      </c>
      <c r="B112" s="79" t="s">
        <v>338</v>
      </c>
      <c r="C112" s="168">
        <v>15.900052000000002</v>
      </c>
      <c r="D112" s="168">
        <v>2.3958889999999999</v>
      </c>
      <c r="E112" s="168">
        <v>6.7210999999999999</v>
      </c>
      <c r="F112" s="168">
        <v>13.378342</v>
      </c>
      <c r="G112" s="168">
        <v>28.507601999999999</v>
      </c>
      <c r="H112" s="168">
        <v>7.7051729999999994</v>
      </c>
      <c r="I112" s="168">
        <v>6.3655459999999993</v>
      </c>
      <c r="J112" s="168">
        <v>29.534640999999993</v>
      </c>
      <c r="K112" s="168">
        <v>14.061601</v>
      </c>
      <c r="L112" s="168">
        <v>193.045388</v>
      </c>
      <c r="M112" s="168">
        <v>83.411205999999993</v>
      </c>
      <c r="N112" s="168">
        <v>60.466944999999996</v>
      </c>
      <c r="O112" s="168">
        <v>156.71397599999997</v>
      </c>
      <c r="P112" s="168">
        <v>7.0199409999999993</v>
      </c>
      <c r="Q112" s="168">
        <v>0.499753</v>
      </c>
      <c r="R112" s="168">
        <v>0.46002499999999996</v>
      </c>
      <c r="S112" s="168">
        <v>42.410783999999992</v>
      </c>
      <c r="T112" s="166">
        <v>2026</v>
      </c>
      <c r="U112" s="79" t="s">
        <v>529</v>
      </c>
    </row>
    <row r="113" spans="1:21" x14ac:dyDescent="0.2">
      <c r="B113" s="79" t="s">
        <v>339</v>
      </c>
      <c r="C113" s="168"/>
      <c r="D113" s="168"/>
      <c r="E113" s="168"/>
      <c r="F113" s="168"/>
      <c r="G113" s="168"/>
      <c r="H113" s="168"/>
      <c r="I113" s="168"/>
      <c r="J113" s="168"/>
      <c r="K113" s="168"/>
      <c r="L113" s="168"/>
      <c r="M113" s="168"/>
      <c r="N113" s="168"/>
      <c r="O113" s="168"/>
      <c r="P113" s="168"/>
      <c r="Q113" s="168"/>
      <c r="R113" s="168"/>
      <c r="S113" s="168"/>
      <c r="U113" s="79" t="s">
        <v>530</v>
      </c>
    </row>
    <row r="114" spans="1:21" x14ac:dyDescent="0.2">
      <c r="B114" s="79" t="s">
        <v>340</v>
      </c>
      <c r="C114" s="168"/>
      <c r="D114" s="168"/>
      <c r="E114" s="168"/>
      <c r="F114" s="168"/>
      <c r="G114" s="168"/>
      <c r="H114" s="168"/>
      <c r="I114" s="168"/>
      <c r="J114" s="168"/>
      <c r="K114" s="168"/>
      <c r="L114" s="168"/>
      <c r="M114" s="168"/>
      <c r="N114" s="168"/>
      <c r="O114" s="168"/>
      <c r="P114" s="168"/>
      <c r="Q114" s="168"/>
      <c r="R114" s="168"/>
      <c r="S114" s="168"/>
      <c r="U114" s="79" t="s">
        <v>531</v>
      </c>
    </row>
    <row r="115" spans="1:21" x14ac:dyDescent="0.2">
      <c r="B115" s="79" t="s">
        <v>341</v>
      </c>
      <c r="C115" s="168"/>
      <c r="D115" s="168"/>
      <c r="E115" s="168"/>
      <c r="F115" s="168"/>
      <c r="G115" s="168"/>
      <c r="H115" s="168"/>
      <c r="I115" s="168"/>
      <c r="J115" s="168"/>
      <c r="K115" s="168"/>
      <c r="L115" s="168"/>
      <c r="M115" s="168"/>
      <c r="N115" s="168"/>
      <c r="O115" s="168"/>
      <c r="P115" s="168"/>
      <c r="Q115" s="168"/>
      <c r="R115" s="168"/>
      <c r="S115" s="168"/>
      <c r="U115" s="79" t="s">
        <v>532</v>
      </c>
    </row>
    <row r="116" spans="1:21" x14ac:dyDescent="0.2">
      <c r="B116" s="79" t="s">
        <v>342</v>
      </c>
      <c r="C116" s="168"/>
      <c r="D116" s="168"/>
      <c r="E116" s="168"/>
      <c r="F116" s="168"/>
      <c r="G116" s="168"/>
      <c r="H116" s="168"/>
      <c r="I116" s="168"/>
      <c r="J116" s="168"/>
      <c r="K116" s="168"/>
      <c r="L116" s="168"/>
      <c r="M116" s="168"/>
      <c r="N116" s="168"/>
      <c r="O116" s="168"/>
      <c r="P116" s="168"/>
      <c r="Q116" s="168"/>
      <c r="R116" s="168"/>
      <c r="S116" s="168"/>
      <c r="U116" s="79" t="s">
        <v>533</v>
      </c>
    </row>
    <row r="117" spans="1:21" x14ac:dyDescent="0.2">
      <c r="B117" s="79" t="s">
        <v>343</v>
      </c>
      <c r="C117" s="168"/>
      <c r="D117" s="168"/>
      <c r="E117" s="168"/>
      <c r="F117" s="168"/>
      <c r="G117" s="168"/>
      <c r="H117" s="168"/>
      <c r="I117" s="168"/>
      <c r="J117" s="168"/>
      <c r="K117" s="168"/>
      <c r="L117" s="168"/>
      <c r="M117" s="168"/>
      <c r="N117" s="168"/>
      <c r="O117" s="168"/>
      <c r="P117" s="168"/>
      <c r="Q117" s="168"/>
      <c r="R117" s="168"/>
      <c r="S117" s="168"/>
      <c r="U117" s="79" t="s">
        <v>534</v>
      </c>
    </row>
    <row r="118" spans="1:21" x14ac:dyDescent="0.2">
      <c r="B118" s="79" t="s">
        <v>344</v>
      </c>
      <c r="C118" s="168"/>
      <c r="D118" s="168"/>
      <c r="E118" s="168"/>
      <c r="F118" s="168"/>
      <c r="G118" s="168"/>
      <c r="H118" s="168"/>
      <c r="I118" s="168"/>
      <c r="J118" s="168"/>
      <c r="K118" s="168"/>
      <c r="L118" s="168"/>
      <c r="M118" s="168"/>
      <c r="N118" s="168"/>
      <c r="O118" s="168"/>
      <c r="P118" s="168"/>
      <c r="Q118" s="168"/>
      <c r="R118" s="168"/>
      <c r="S118" s="168"/>
      <c r="U118" s="79" t="s">
        <v>535</v>
      </c>
    </row>
    <row r="119" spans="1:21" x14ac:dyDescent="0.2">
      <c r="B119" s="79" t="s">
        <v>345</v>
      </c>
      <c r="C119" s="168"/>
      <c r="D119" s="168"/>
      <c r="E119" s="168"/>
      <c r="F119" s="168"/>
      <c r="G119" s="168"/>
      <c r="H119" s="168"/>
      <c r="I119" s="168"/>
      <c r="J119" s="168"/>
      <c r="K119" s="168"/>
      <c r="L119" s="168"/>
      <c r="M119" s="168"/>
      <c r="N119" s="168"/>
      <c r="O119" s="168"/>
      <c r="P119" s="168"/>
      <c r="Q119" s="168"/>
      <c r="R119" s="168"/>
      <c r="S119" s="168"/>
      <c r="U119" s="79" t="s">
        <v>536</v>
      </c>
    </row>
    <row r="120" spans="1:21" x14ac:dyDescent="0.2">
      <c r="B120" s="79" t="s">
        <v>346</v>
      </c>
      <c r="C120" s="168"/>
      <c r="D120" s="168"/>
      <c r="E120" s="168"/>
      <c r="F120" s="168"/>
      <c r="G120" s="168"/>
      <c r="H120" s="168"/>
      <c r="I120" s="168"/>
      <c r="J120" s="168"/>
      <c r="K120" s="168"/>
      <c r="L120" s="168"/>
      <c r="M120" s="168"/>
      <c r="N120" s="168"/>
      <c r="O120" s="168"/>
      <c r="P120" s="168"/>
      <c r="Q120" s="168"/>
      <c r="R120" s="168"/>
      <c r="S120" s="168"/>
      <c r="U120" s="79" t="s">
        <v>537</v>
      </c>
    </row>
    <row r="121" spans="1:21" x14ac:dyDescent="0.2">
      <c r="B121" s="79" t="s">
        <v>347</v>
      </c>
      <c r="C121" s="168"/>
      <c r="D121" s="168"/>
      <c r="E121" s="168"/>
      <c r="F121" s="168"/>
      <c r="G121" s="168"/>
      <c r="H121" s="168"/>
      <c r="I121" s="168"/>
      <c r="J121" s="168"/>
      <c r="K121" s="168"/>
      <c r="L121" s="168"/>
      <c r="M121" s="168"/>
      <c r="N121" s="168"/>
      <c r="O121" s="168"/>
      <c r="P121" s="168"/>
      <c r="Q121" s="168"/>
      <c r="R121" s="168"/>
      <c r="S121" s="168"/>
      <c r="U121" s="79" t="s">
        <v>538</v>
      </c>
    </row>
    <row r="122" spans="1:21" x14ac:dyDescent="0.2">
      <c r="B122" s="79" t="s">
        <v>348</v>
      </c>
      <c r="C122" s="168"/>
      <c r="D122" s="168"/>
      <c r="E122" s="168"/>
      <c r="F122" s="168"/>
      <c r="G122" s="168"/>
      <c r="H122" s="168"/>
      <c r="I122" s="168"/>
      <c r="J122" s="168"/>
      <c r="K122" s="168"/>
      <c r="L122" s="168"/>
      <c r="M122" s="168"/>
      <c r="N122" s="168"/>
      <c r="O122" s="168"/>
      <c r="P122" s="168"/>
      <c r="Q122" s="168"/>
      <c r="R122" s="168"/>
      <c r="S122" s="168"/>
      <c r="U122" s="79" t="s">
        <v>539</v>
      </c>
    </row>
    <row r="123" spans="1:21" x14ac:dyDescent="0.2">
      <c r="B123" s="79" t="s">
        <v>349</v>
      </c>
      <c r="C123" s="168"/>
      <c r="D123" s="168"/>
      <c r="E123" s="168"/>
      <c r="F123" s="168"/>
      <c r="G123" s="168"/>
      <c r="H123" s="168"/>
      <c r="I123" s="168"/>
      <c r="J123" s="168"/>
      <c r="K123" s="168"/>
      <c r="L123" s="168"/>
      <c r="M123" s="168"/>
      <c r="N123" s="168"/>
      <c r="O123" s="168"/>
      <c r="P123" s="168"/>
      <c r="Q123" s="168"/>
      <c r="R123" s="168"/>
      <c r="S123" s="168"/>
      <c r="U123" s="79" t="s">
        <v>540</v>
      </c>
    </row>
    <row r="124" spans="1:21" x14ac:dyDescent="0.2">
      <c r="C124" s="168"/>
      <c r="D124" s="168"/>
      <c r="E124" s="168"/>
      <c r="F124" s="168"/>
      <c r="G124" s="168"/>
      <c r="H124" s="168"/>
      <c r="I124" s="168"/>
      <c r="J124" s="168"/>
      <c r="K124" s="168"/>
      <c r="L124" s="168"/>
      <c r="M124" s="168"/>
      <c r="N124" s="168"/>
      <c r="O124" s="168"/>
    </row>
    <row r="125" spans="1:21" x14ac:dyDescent="0.2">
      <c r="C125" s="168"/>
      <c r="D125" s="168"/>
      <c r="E125" s="168"/>
      <c r="F125" s="168"/>
      <c r="G125" s="168"/>
      <c r="H125" s="168"/>
      <c r="I125" s="168"/>
      <c r="J125" s="168"/>
      <c r="K125" s="168"/>
      <c r="L125" s="168"/>
      <c r="M125" s="168"/>
      <c r="N125" s="168"/>
      <c r="O125" s="168"/>
    </row>
    <row r="126" spans="1:21" x14ac:dyDescent="0.2"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</row>
    <row r="127" spans="1:21" s="187" customFormat="1" ht="27" customHeight="1" thickBot="1" x14ac:dyDescent="0.25">
      <c r="A127" s="247" t="s">
        <v>708</v>
      </c>
      <c r="B127" s="247"/>
      <c r="C127" s="247"/>
      <c r="D127" s="247"/>
      <c r="E127" s="247"/>
      <c r="F127" s="247"/>
      <c r="G127" s="247"/>
      <c r="H127" s="247"/>
      <c r="I127" s="247"/>
      <c r="J127" s="247"/>
      <c r="K127" s="247"/>
      <c r="L127" s="247"/>
      <c r="M127" s="247"/>
      <c r="N127" s="247"/>
      <c r="O127" s="247"/>
      <c r="P127" s="247"/>
      <c r="Q127" s="247"/>
      <c r="R127" s="247"/>
      <c r="S127" s="247"/>
      <c r="T127" s="247"/>
      <c r="U127" s="247"/>
    </row>
    <row r="128" spans="1:21" s="170" customFormat="1" ht="11.25" customHeight="1" thickBot="1" x14ac:dyDescent="0.25">
      <c r="A128" s="206" t="s">
        <v>162</v>
      </c>
      <c r="B128" s="206" t="s">
        <v>163</v>
      </c>
      <c r="C128" s="244" t="s">
        <v>706</v>
      </c>
      <c r="D128" s="245"/>
      <c r="E128" s="245"/>
      <c r="F128" s="245"/>
      <c r="G128" s="245"/>
      <c r="H128" s="245"/>
      <c r="I128" s="245"/>
      <c r="J128" s="245"/>
      <c r="K128" s="245"/>
      <c r="L128" s="245"/>
      <c r="M128" s="245"/>
      <c r="N128" s="245"/>
      <c r="O128" s="245"/>
      <c r="P128" s="245"/>
      <c r="Q128" s="245"/>
      <c r="R128" s="245"/>
      <c r="S128" s="246"/>
      <c r="T128" s="206" t="s">
        <v>526</v>
      </c>
      <c r="U128" s="206" t="s">
        <v>513</v>
      </c>
    </row>
    <row r="129" spans="1:21" ht="20.25" customHeight="1" thickBot="1" x14ac:dyDescent="0.25">
      <c r="A129" s="207"/>
      <c r="B129" s="207"/>
      <c r="C129" s="188">
        <v>69</v>
      </c>
      <c r="D129" s="188">
        <v>70</v>
      </c>
      <c r="E129" s="188">
        <v>71</v>
      </c>
      <c r="F129" s="188">
        <v>72</v>
      </c>
      <c r="G129" s="188">
        <v>73</v>
      </c>
      <c r="H129" s="188">
        <v>74</v>
      </c>
      <c r="I129" s="188">
        <v>75</v>
      </c>
      <c r="J129" s="188">
        <v>76</v>
      </c>
      <c r="K129" s="188">
        <v>78</v>
      </c>
      <c r="L129" s="188">
        <v>79</v>
      </c>
      <c r="M129" s="188">
        <v>80</v>
      </c>
      <c r="N129" s="188">
        <v>81</v>
      </c>
      <c r="O129" s="188">
        <v>82</v>
      </c>
      <c r="P129" s="188">
        <v>83</v>
      </c>
      <c r="Q129" s="188">
        <v>84</v>
      </c>
      <c r="R129" s="188">
        <v>85</v>
      </c>
      <c r="S129" s="188">
        <v>86</v>
      </c>
      <c r="T129" s="207"/>
      <c r="U129" s="207"/>
    </row>
    <row r="130" spans="1:21" x14ac:dyDescent="0.2">
      <c r="A130" s="166">
        <v>2025</v>
      </c>
      <c r="B130" s="79" t="s">
        <v>338</v>
      </c>
      <c r="C130" s="168">
        <v>78.050736000000015</v>
      </c>
      <c r="D130" s="168">
        <v>65.233806000000001</v>
      </c>
      <c r="E130" s="168">
        <v>34.323889000000001</v>
      </c>
      <c r="F130" s="168">
        <v>139.68498599999998</v>
      </c>
      <c r="G130" s="168">
        <v>202.41626100000002</v>
      </c>
      <c r="H130" s="168">
        <v>43.962979000000004</v>
      </c>
      <c r="I130" s="168">
        <v>8.3505999999999997E-2</v>
      </c>
      <c r="J130" s="168">
        <v>76.511328000000006</v>
      </c>
      <c r="K130" s="168">
        <v>2.722512</v>
      </c>
      <c r="L130" s="168">
        <v>1.3447660000000001</v>
      </c>
      <c r="M130" s="168">
        <v>2.7191149999999999</v>
      </c>
      <c r="N130" s="168">
        <v>0.33737600000000001</v>
      </c>
      <c r="O130" s="168">
        <v>18.792399000000003</v>
      </c>
      <c r="P130" s="168">
        <v>41.129593000000007</v>
      </c>
      <c r="Q130" s="168">
        <v>389.89248000000021</v>
      </c>
      <c r="R130" s="168">
        <v>614.05127500000015</v>
      </c>
      <c r="S130" s="168">
        <v>0.30624699999999999</v>
      </c>
      <c r="T130" s="166">
        <v>2025</v>
      </c>
      <c r="U130" s="79" t="s">
        <v>529</v>
      </c>
    </row>
    <row r="131" spans="1:21" x14ac:dyDescent="0.2">
      <c r="B131" s="79" t="s">
        <v>339</v>
      </c>
      <c r="C131" s="168">
        <v>76.492388000000005</v>
      </c>
      <c r="D131" s="168">
        <v>63.224114</v>
      </c>
      <c r="E131" s="168">
        <v>33.155233000000003</v>
      </c>
      <c r="F131" s="168">
        <v>142.18490500000001</v>
      </c>
      <c r="G131" s="168">
        <v>197.54346199999998</v>
      </c>
      <c r="H131" s="168">
        <v>46.33850000000001</v>
      </c>
      <c r="I131" s="168">
        <v>3.0617999999999999E-2</v>
      </c>
      <c r="J131" s="168">
        <v>85.692397</v>
      </c>
      <c r="K131" s="168">
        <v>2.5997670000000004</v>
      </c>
      <c r="L131" s="168">
        <v>1.3018960000000002</v>
      </c>
      <c r="M131" s="168">
        <v>3.39832</v>
      </c>
      <c r="N131" s="168">
        <v>0.25765399999999999</v>
      </c>
      <c r="O131" s="168">
        <v>19.922354000000006</v>
      </c>
      <c r="P131" s="168">
        <v>41.230266</v>
      </c>
      <c r="Q131" s="168">
        <v>431.62853700000016</v>
      </c>
      <c r="R131" s="168">
        <v>594.40879500000017</v>
      </c>
      <c r="S131" s="168">
        <v>0.27494000000000002</v>
      </c>
      <c r="U131" s="79" t="s">
        <v>530</v>
      </c>
    </row>
    <row r="132" spans="1:21" x14ac:dyDescent="0.2">
      <c r="B132" s="79" t="s">
        <v>340</v>
      </c>
      <c r="C132" s="168">
        <v>80.936474000000004</v>
      </c>
      <c r="D132" s="168">
        <v>67.453766000000002</v>
      </c>
      <c r="E132" s="168">
        <v>39.487669000000004</v>
      </c>
      <c r="F132" s="168">
        <v>161.38101800000001</v>
      </c>
      <c r="G132" s="168">
        <v>196.68990600000001</v>
      </c>
      <c r="H132" s="168">
        <v>45.298771000000002</v>
      </c>
      <c r="I132" s="168">
        <v>2.3732999999999997E-2</v>
      </c>
      <c r="J132" s="168">
        <v>90.003264999999999</v>
      </c>
      <c r="K132" s="168">
        <v>2.3717329999999999</v>
      </c>
      <c r="L132" s="168">
        <v>1.3341859999999999</v>
      </c>
      <c r="M132" s="168">
        <v>2.8652230000000003</v>
      </c>
      <c r="N132" s="168">
        <v>0.51014199999999998</v>
      </c>
      <c r="O132" s="168">
        <v>19.207165000000003</v>
      </c>
      <c r="P132" s="168">
        <v>40.385557000000006</v>
      </c>
      <c r="Q132" s="168">
        <v>412.32126399999987</v>
      </c>
      <c r="R132" s="168">
        <v>660.52014899999995</v>
      </c>
      <c r="S132" s="168">
        <v>0.52046999999999999</v>
      </c>
      <c r="U132" s="79" t="s">
        <v>531</v>
      </c>
    </row>
    <row r="133" spans="1:21" x14ac:dyDescent="0.2">
      <c r="B133" s="79" t="s">
        <v>341</v>
      </c>
      <c r="C133" s="168">
        <v>76.284416999999991</v>
      </c>
      <c r="D133" s="168">
        <v>61.597441999999994</v>
      </c>
      <c r="E133" s="168">
        <v>38.183541000000005</v>
      </c>
      <c r="F133" s="168">
        <v>124.360963</v>
      </c>
      <c r="G133" s="168">
        <v>190.21070999999998</v>
      </c>
      <c r="H133" s="168">
        <v>39.353273000000002</v>
      </c>
      <c r="I133" s="168">
        <v>1.3615E-2</v>
      </c>
      <c r="J133" s="168">
        <v>82.581581999999997</v>
      </c>
      <c r="K133" s="168">
        <v>2.369497</v>
      </c>
      <c r="L133" s="168">
        <v>1.2508439999999998</v>
      </c>
      <c r="M133" s="168">
        <v>1.737851</v>
      </c>
      <c r="N133" s="168">
        <v>0.22914699999999999</v>
      </c>
      <c r="O133" s="168">
        <v>17.986090999999998</v>
      </c>
      <c r="P133" s="168">
        <v>38.935686000000004</v>
      </c>
      <c r="Q133" s="168">
        <v>402.65688899999986</v>
      </c>
      <c r="R133" s="168">
        <v>619.43550500000015</v>
      </c>
      <c r="S133" s="168">
        <v>0.24707100000000001</v>
      </c>
      <c r="U133" s="79" t="s">
        <v>532</v>
      </c>
    </row>
    <row r="134" spans="1:21" x14ac:dyDescent="0.2">
      <c r="B134" s="79" t="s">
        <v>342</v>
      </c>
      <c r="C134" s="168">
        <v>81.710181999999989</v>
      </c>
      <c r="D134" s="168">
        <v>66.448621000000003</v>
      </c>
      <c r="E134" s="168">
        <v>54.577499000000003</v>
      </c>
      <c r="F134" s="168">
        <v>135.82562799999999</v>
      </c>
      <c r="G134" s="168">
        <v>208.22470600000003</v>
      </c>
      <c r="H134" s="168">
        <v>37.005884999999999</v>
      </c>
      <c r="I134" s="168">
        <v>8.0962000000000006E-2</v>
      </c>
      <c r="J134" s="168">
        <v>96.051046000000014</v>
      </c>
      <c r="K134" s="168">
        <v>3.2613379999999998</v>
      </c>
      <c r="L134" s="168">
        <v>1.5155999999999998</v>
      </c>
      <c r="M134" s="168">
        <v>3.6534059999999999</v>
      </c>
      <c r="N134" s="168">
        <v>0.20686100000000002</v>
      </c>
      <c r="O134" s="168">
        <v>19.624727999999998</v>
      </c>
      <c r="P134" s="168">
        <v>45.363630000000001</v>
      </c>
      <c r="Q134" s="168">
        <v>485.4248369999998</v>
      </c>
      <c r="R134" s="168">
        <v>657.83942300000012</v>
      </c>
      <c r="S134" s="168">
        <v>0.29744999999999999</v>
      </c>
      <c r="U134" s="79" t="s">
        <v>533</v>
      </c>
    </row>
    <row r="135" spans="1:21" x14ac:dyDescent="0.2">
      <c r="B135" s="79" t="s">
        <v>343</v>
      </c>
      <c r="C135" s="168">
        <v>70.999973000000011</v>
      </c>
      <c r="D135" s="168">
        <v>61.084833000000003</v>
      </c>
      <c r="E135" s="168">
        <v>42.232042999999997</v>
      </c>
      <c r="F135" s="168">
        <v>123.96856699999999</v>
      </c>
      <c r="G135" s="168">
        <v>199.70063700000006</v>
      </c>
      <c r="H135" s="168">
        <v>37.510722999999999</v>
      </c>
      <c r="I135" s="168">
        <v>0.30985299999999999</v>
      </c>
      <c r="J135" s="168">
        <v>83.875941999999995</v>
      </c>
      <c r="K135" s="168">
        <v>2.2293699999999999</v>
      </c>
      <c r="L135" s="168">
        <v>1.2910029999999999</v>
      </c>
      <c r="M135" s="168">
        <v>2.8363430000000003</v>
      </c>
      <c r="N135" s="168">
        <v>0.233844</v>
      </c>
      <c r="O135" s="168">
        <v>17.950739000000006</v>
      </c>
      <c r="P135" s="168">
        <v>39.242841999999996</v>
      </c>
      <c r="Q135" s="168">
        <v>419.2523749999998</v>
      </c>
      <c r="R135" s="168">
        <v>599.43607699999995</v>
      </c>
      <c r="S135" s="168">
        <v>0.21931600000000001</v>
      </c>
      <c r="U135" s="79" t="s">
        <v>534</v>
      </c>
    </row>
    <row r="136" spans="1:21" x14ac:dyDescent="0.2">
      <c r="B136" s="79" t="s">
        <v>344</v>
      </c>
      <c r="C136" s="168">
        <v>85.488903000000022</v>
      </c>
      <c r="D136" s="168">
        <v>68.354781000000003</v>
      </c>
      <c r="E136" s="168">
        <v>43.201596999999992</v>
      </c>
      <c r="F136" s="168">
        <v>143.764183</v>
      </c>
      <c r="G136" s="168">
        <v>229.04886699999997</v>
      </c>
      <c r="H136" s="168">
        <v>48.673893</v>
      </c>
      <c r="I136" s="168">
        <v>1.1634790000000002</v>
      </c>
      <c r="J136" s="168">
        <v>95.671912000000006</v>
      </c>
      <c r="K136" s="168">
        <v>2.7012720000000003</v>
      </c>
      <c r="L136" s="168">
        <v>1.651764</v>
      </c>
      <c r="M136" s="168">
        <v>4.7293019999999997</v>
      </c>
      <c r="N136" s="168">
        <v>0.29969399999999996</v>
      </c>
      <c r="O136" s="168">
        <v>21.217935000000001</v>
      </c>
      <c r="P136" s="168">
        <v>42.217090999999996</v>
      </c>
      <c r="Q136" s="168">
        <v>482.09062300000005</v>
      </c>
      <c r="R136" s="168">
        <v>616.33578899999998</v>
      </c>
      <c r="S136" s="168">
        <v>0.28270400000000007</v>
      </c>
      <c r="U136" s="79" t="s">
        <v>535</v>
      </c>
    </row>
    <row r="137" spans="1:21" x14ac:dyDescent="0.2">
      <c r="B137" s="79" t="s">
        <v>345</v>
      </c>
      <c r="C137" s="168">
        <v>45.76252199999999</v>
      </c>
      <c r="D137" s="168">
        <v>51.483530999999999</v>
      </c>
      <c r="E137" s="168">
        <v>35.320754999999991</v>
      </c>
      <c r="F137" s="168">
        <v>84.24632600000001</v>
      </c>
      <c r="G137" s="168">
        <v>123.21827300000007</v>
      </c>
      <c r="H137" s="168">
        <v>21.068835</v>
      </c>
      <c r="I137" s="168">
        <v>6.0929999999999995E-3</v>
      </c>
      <c r="J137" s="168">
        <v>43.461331999999999</v>
      </c>
      <c r="K137" s="168">
        <v>1.349656</v>
      </c>
      <c r="L137" s="168">
        <v>1.1077129999999999</v>
      </c>
      <c r="M137" s="168">
        <v>3.9335829999999996</v>
      </c>
      <c r="N137" s="168">
        <v>0.101608</v>
      </c>
      <c r="O137" s="168">
        <v>13.939063999999998</v>
      </c>
      <c r="P137" s="168">
        <v>27.428659999999994</v>
      </c>
      <c r="Q137" s="168">
        <v>311.50560599999989</v>
      </c>
      <c r="R137" s="168">
        <v>434.57241999999997</v>
      </c>
      <c r="S137" s="168">
        <v>0.16262799999999999</v>
      </c>
      <c r="U137" s="79" t="s">
        <v>536</v>
      </c>
    </row>
    <row r="138" spans="1:21" x14ac:dyDescent="0.2">
      <c r="B138" s="79" t="s">
        <v>346</v>
      </c>
      <c r="C138" s="168">
        <v>72.491868999999994</v>
      </c>
      <c r="D138" s="168">
        <v>59.814214</v>
      </c>
      <c r="E138" s="168">
        <v>56.318228000000005</v>
      </c>
      <c r="F138" s="168">
        <v>131.24469400000001</v>
      </c>
      <c r="G138" s="168">
        <v>217.51612599999999</v>
      </c>
      <c r="H138" s="168">
        <v>48.624816999999993</v>
      </c>
      <c r="I138" s="168">
        <v>6.8098000000000006E-2</v>
      </c>
      <c r="J138" s="168">
        <v>80.922286000000014</v>
      </c>
      <c r="K138" s="168">
        <v>3.0590899999999999</v>
      </c>
      <c r="L138" s="168">
        <v>1.6209</v>
      </c>
      <c r="M138" s="168">
        <v>1.9203859999999999</v>
      </c>
      <c r="N138" s="168">
        <v>0.26191399999999998</v>
      </c>
      <c r="O138" s="168">
        <v>18.807990999999991</v>
      </c>
      <c r="P138" s="168">
        <v>42.808485999999995</v>
      </c>
      <c r="Q138" s="168">
        <v>441.61600500000014</v>
      </c>
      <c r="R138" s="168">
        <v>637.4673499999999</v>
      </c>
      <c r="S138" s="168">
        <v>0.29461300000000001</v>
      </c>
      <c r="U138" s="79" t="s">
        <v>537</v>
      </c>
    </row>
    <row r="139" spans="1:21" x14ac:dyDescent="0.2">
      <c r="B139" s="79" t="s">
        <v>347</v>
      </c>
      <c r="C139" s="168">
        <v>86.048032000000006</v>
      </c>
      <c r="D139" s="168">
        <v>65.396032000000005</v>
      </c>
      <c r="E139" s="168">
        <v>53.006674999999987</v>
      </c>
      <c r="F139" s="168">
        <v>137.43268799999998</v>
      </c>
      <c r="G139" s="168">
        <v>216.01347499999997</v>
      </c>
      <c r="H139" s="168">
        <v>55.452449000000001</v>
      </c>
      <c r="I139" s="168">
        <v>0.11488300000000001</v>
      </c>
      <c r="J139" s="168">
        <v>87.630539999999996</v>
      </c>
      <c r="K139" s="168">
        <v>3.1772200000000002</v>
      </c>
      <c r="L139" s="168">
        <v>1.918539</v>
      </c>
      <c r="M139" s="168">
        <v>4.6386240000000001</v>
      </c>
      <c r="N139" s="168">
        <v>0.43067</v>
      </c>
      <c r="O139" s="168">
        <v>22.284039</v>
      </c>
      <c r="P139" s="168">
        <v>46.681956999999997</v>
      </c>
      <c r="Q139" s="168">
        <v>498.16964699999966</v>
      </c>
      <c r="R139" s="168">
        <v>666.3533060000002</v>
      </c>
      <c r="S139" s="168">
        <v>0.44286800000000004</v>
      </c>
      <c r="U139" s="79" t="s">
        <v>538</v>
      </c>
    </row>
    <row r="140" spans="1:21" x14ac:dyDescent="0.2">
      <c r="B140" s="79" t="s">
        <v>348</v>
      </c>
      <c r="C140" s="168">
        <v>73.547672999999989</v>
      </c>
      <c r="D140" s="168">
        <v>64.702534999999997</v>
      </c>
      <c r="E140" s="168">
        <v>48.983647000000005</v>
      </c>
      <c r="F140" s="168">
        <v>138.739904</v>
      </c>
      <c r="G140" s="168">
        <v>200.265355</v>
      </c>
      <c r="H140" s="168">
        <v>52.799581999999987</v>
      </c>
      <c r="I140" s="168">
        <v>4.2380000000000001E-2</v>
      </c>
      <c r="J140" s="168">
        <v>80.621164999999991</v>
      </c>
      <c r="K140" s="168">
        <v>3.4753690000000002</v>
      </c>
      <c r="L140" s="168">
        <v>1.99891</v>
      </c>
      <c r="M140" s="168">
        <v>1.714038</v>
      </c>
      <c r="N140" s="168">
        <v>0.291574</v>
      </c>
      <c r="O140" s="168">
        <v>18.617597</v>
      </c>
      <c r="P140" s="168">
        <v>41.339908000000008</v>
      </c>
      <c r="Q140" s="168">
        <v>466.69821500000006</v>
      </c>
      <c r="R140" s="168">
        <v>592.43573999999967</v>
      </c>
      <c r="S140" s="168">
        <v>0.48507299999999998</v>
      </c>
      <c r="U140" s="79" t="s">
        <v>539</v>
      </c>
    </row>
    <row r="141" spans="1:21" x14ac:dyDescent="0.2">
      <c r="B141" s="79" t="s">
        <v>349</v>
      </c>
      <c r="C141" s="168">
        <v>56.969246999999996</v>
      </c>
      <c r="D141" s="168">
        <v>58.652843999999995</v>
      </c>
      <c r="E141" s="168">
        <v>68.503391999999991</v>
      </c>
      <c r="F141" s="168">
        <v>116.79438300000001</v>
      </c>
      <c r="G141" s="168">
        <v>150.85721600000005</v>
      </c>
      <c r="H141" s="168">
        <v>39.444248999999999</v>
      </c>
      <c r="I141" s="168">
        <v>0.134265</v>
      </c>
      <c r="J141" s="168">
        <v>53.433605</v>
      </c>
      <c r="K141" s="168">
        <v>2.5171699999999997</v>
      </c>
      <c r="L141" s="168">
        <v>1.456817</v>
      </c>
      <c r="M141" s="168">
        <v>3.365561</v>
      </c>
      <c r="N141" s="168">
        <v>1.4032929999999999</v>
      </c>
      <c r="O141" s="168">
        <v>20.764457</v>
      </c>
      <c r="P141" s="168">
        <v>30.974062</v>
      </c>
      <c r="Q141" s="168">
        <v>412.84102400000029</v>
      </c>
      <c r="R141" s="168">
        <v>522.87453700000003</v>
      </c>
      <c r="S141" s="168">
        <v>0.26451799999999998</v>
      </c>
      <c r="U141" s="79" t="s">
        <v>540</v>
      </c>
    </row>
    <row r="142" spans="1:21" x14ac:dyDescent="0.2">
      <c r="C142" s="168"/>
      <c r="D142" s="168"/>
      <c r="E142" s="168"/>
      <c r="F142" s="168"/>
      <c r="G142" s="168"/>
      <c r="H142" s="168"/>
      <c r="I142" s="168"/>
      <c r="J142" s="168"/>
      <c r="K142" s="168"/>
      <c r="L142" s="168"/>
      <c r="M142" s="168"/>
      <c r="N142" s="168"/>
      <c r="O142" s="168"/>
      <c r="P142" s="169"/>
      <c r="Q142" s="169"/>
      <c r="R142" s="169"/>
      <c r="S142" s="169"/>
    </row>
    <row r="143" spans="1:21" x14ac:dyDescent="0.2">
      <c r="A143" s="166">
        <v>2026</v>
      </c>
      <c r="B143" s="79" t="s">
        <v>338</v>
      </c>
      <c r="C143" s="168">
        <v>69.353916999999996</v>
      </c>
      <c r="D143" s="168">
        <v>54.291131</v>
      </c>
      <c r="E143" s="168">
        <v>50.612430000000003</v>
      </c>
      <c r="F143" s="168">
        <v>120.646148</v>
      </c>
      <c r="G143" s="168">
        <v>171.35367599999998</v>
      </c>
      <c r="H143" s="168">
        <v>54.112603</v>
      </c>
      <c r="I143" s="168">
        <v>8.2230999999999999E-2</v>
      </c>
      <c r="J143" s="168">
        <v>74.769440000000003</v>
      </c>
      <c r="K143" s="168">
        <v>2.0025230000000001</v>
      </c>
      <c r="L143" s="168">
        <v>1.7273540000000001</v>
      </c>
      <c r="M143" s="168">
        <v>3.287801</v>
      </c>
      <c r="N143" s="168">
        <v>0.39881099999999997</v>
      </c>
      <c r="O143" s="168">
        <v>19.433297999999997</v>
      </c>
      <c r="P143" s="168">
        <v>42.611234000000003</v>
      </c>
      <c r="Q143" s="168">
        <v>423.58265000000017</v>
      </c>
      <c r="R143" s="168">
        <v>609.09130500000003</v>
      </c>
      <c r="S143" s="168">
        <v>0.3042109999999999</v>
      </c>
      <c r="T143" s="166">
        <v>2026</v>
      </c>
      <c r="U143" s="79" t="s">
        <v>529</v>
      </c>
    </row>
    <row r="144" spans="1:21" x14ac:dyDescent="0.2">
      <c r="B144" s="79" t="s">
        <v>339</v>
      </c>
      <c r="C144" s="168"/>
      <c r="D144" s="168"/>
      <c r="E144" s="168"/>
      <c r="F144" s="168"/>
      <c r="G144" s="168"/>
      <c r="H144" s="168"/>
      <c r="I144" s="168"/>
      <c r="J144" s="168"/>
      <c r="K144" s="168"/>
      <c r="L144" s="168"/>
      <c r="M144" s="168"/>
      <c r="N144" s="168"/>
      <c r="O144" s="168"/>
      <c r="P144" s="168"/>
      <c r="Q144" s="168"/>
      <c r="R144" s="168"/>
      <c r="S144" s="168"/>
      <c r="U144" s="79" t="s">
        <v>530</v>
      </c>
    </row>
    <row r="145" spans="1:21" x14ac:dyDescent="0.2">
      <c r="B145" s="79" t="s">
        <v>340</v>
      </c>
      <c r="C145" s="168"/>
      <c r="D145" s="168"/>
      <c r="E145" s="168"/>
      <c r="F145" s="168"/>
      <c r="G145" s="168"/>
      <c r="H145" s="168"/>
      <c r="I145" s="168"/>
      <c r="J145" s="168"/>
      <c r="K145" s="168"/>
      <c r="L145" s="168"/>
      <c r="M145" s="168"/>
      <c r="N145" s="168"/>
      <c r="O145" s="168"/>
      <c r="P145" s="168"/>
      <c r="Q145" s="168"/>
      <c r="R145" s="168"/>
      <c r="S145" s="168"/>
      <c r="U145" s="79" t="s">
        <v>531</v>
      </c>
    </row>
    <row r="146" spans="1:21" x14ac:dyDescent="0.2">
      <c r="B146" s="79" t="s">
        <v>341</v>
      </c>
      <c r="C146" s="168"/>
      <c r="D146" s="168"/>
      <c r="E146" s="168"/>
      <c r="F146" s="168"/>
      <c r="G146" s="168"/>
      <c r="H146" s="168"/>
      <c r="I146" s="168"/>
      <c r="J146" s="168"/>
      <c r="K146" s="168"/>
      <c r="L146" s="168"/>
      <c r="M146" s="168"/>
      <c r="N146" s="168"/>
      <c r="O146" s="168"/>
      <c r="P146" s="168"/>
      <c r="Q146" s="168"/>
      <c r="R146" s="168"/>
      <c r="S146" s="168"/>
      <c r="U146" s="79" t="s">
        <v>532</v>
      </c>
    </row>
    <row r="147" spans="1:21" x14ac:dyDescent="0.2">
      <c r="B147" s="79" t="s">
        <v>342</v>
      </c>
      <c r="C147" s="168"/>
      <c r="D147" s="168"/>
      <c r="E147" s="168"/>
      <c r="F147" s="168"/>
      <c r="G147" s="168"/>
      <c r="H147" s="168"/>
      <c r="I147" s="168"/>
      <c r="J147" s="168"/>
      <c r="K147" s="168"/>
      <c r="L147" s="168"/>
      <c r="M147" s="168"/>
      <c r="N147" s="168"/>
      <c r="O147" s="168"/>
      <c r="P147" s="168"/>
      <c r="Q147" s="168"/>
      <c r="R147" s="168"/>
      <c r="S147" s="168"/>
      <c r="U147" s="79" t="s">
        <v>533</v>
      </c>
    </row>
    <row r="148" spans="1:21" x14ac:dyDescent="0.2">
      <c r="B148" s="79" t="s">
        <v>343</v>
      </c>
      <c r="C148" s="168"/>
      <c r="D148" s="168"/>
      <c r="E148" s="168"/>
      <c r="F148" s="168"/>
      <c r="G148" s="168"/>
      <c r="H148" s="168"/>
      <c r="I148" s="168"/>
      <c r="J148" s="168"/>
      <c r="K148" s="168"/>
      <c r="L148" s="168"/>
      <c r="M148" s="168"/>
      <c r="N148" s="168"/>
      <c r="O148" s="168"/>
      <c r="P148" s="168"/>
      <c r="Q148" s="168"/>
      <c r="R148" s="168"/>
      <c r="S148" s="168"/>
      <c r="U148" s="79" t="s">
        <v>534</v>
      </c>
    </row>
    <row r="149" spans="1:21" x14ac:dyDescent="0.2">
      <c r="B149" s="79" t="s">
        <v>344</v>
      </c>
      <c r="C149" s="168"/>
      <c r="D149" s="168"/>
      <c r="E149" s="168"/>
      <c r="F149" s="168"/>
      <c r="G149" s="168"/>
      <c r="H149" s="168"/>
      <c r="I149" s="168"/>
      <c r="J149" s="168"/>
      <c r="K149" s="168"/>
      <c r="L149" s="168"/>
      <c r="M149" s="168"/>
      <c r="N149" s="168"/>
      <c r="O149" s="168"/>
      <c r="P149" s="168"/>
      <c r="Q149" s="168"/>
      <c r="R149" s="168"/>
      <c r="S149" s="168"/>
      <c r="U149" s="79" t="s">
        <v>535</v>
      </c>
    </row>
    <row r="150" spans="1:21" x14ac:dyDescent="0.2">
      <c r="B150" s="79" t="s">
        <v>345</v>
      </c>
      <c r="C150" s="168"/>
      <c r="D150" s="168"/>
      <c r="E150" s="168"/>
      <c r="F150" s="168"/>
      <c r="G150" s="168"/>
      <c r="H150" s="168"/>
      <c r="I150" s="168"/>
      <c r="J150" s="168"/>
      <c r="K150" s="168"/>
      <c r="L150" s="168"/>
      <c r="M150" s="168"/>
      <c r="N150" s="168"/>
      <c r="O150" s="168"/>
      <c r="P150" s="168"/>
      <c r="Q150" s="168"/>
      <c r="R150" s="168"/>
      <c r="S150" s="168"/>
      <c r="U150" s="79" t="s">
        <v>536</v>
      </c>
    </row>
    <row r="151" spans="1:21" x14ac:dyDescent="0.2">
      <c r="B151" s="79" t="s">
        <v>346</v>
      </c>
      <c r="C151" s="168"/>
      <c r="D151" s="168"/>
      <c r="E151" s="168"/>
      <c r="F151" s="168"/>
      <c r="G151" s="168"/>
      <c r="H151" s="168"/>
      <c r="I151" s="168"/>
      <c r="J151" s="168"/>
      <c r="K151" s="168"/>
      <c r="L151" s="168"/>
      <c r="M151" s="168"/>
      <c r="N151" s="168"/>
      <c r="O151" s="168"/>
      <c r="P151" s="168"/>
      <c r="Q151" s="168"/>
      <c r="R151" s="168"/>
      <c r="S151" s="168"/>
      <c r="U151" s="79" t="s">
        <v>537</v>
      </c>
    </row>
    <row r="152" spans="1:21" x14ac:dyDescent="0.2">
      <c r="B152" s="79" t="s">
        <v>347</v>
      </c>
      <c r="C152" s="168"/>
      <c r="D152" s="168"/>
      <c r="E152" s="168"/>
      <c r="F152" s="168"/>
      <c r="G152" s="168"/>
      <c r="H152" s="168"/>
      <c r="I152" s="168"/>
      <c r="J152" s="168"/>
      <c r="K152" s="168"/>
      <c r="L152" s="168"/>
      <c r="M152" s="168"/>
      <c r="N152" s="168"/>
      <c r="O152" s="168"/>
      <c r="P152" s="168"/>
      <c r="Q152" s="168"/>
      <c r="R152" s="168"/>
      <c r="S152" s="168"/>
      <c r="U152" s="79" t="s">
        <v>538</v>
      </c>
    </row>
    <row r="153" spans="1:21" x14ac:dyDescent="0.2">
      <c r="B153" s="79" t="s">
        <v>348</v>
      </c>
      <c r="C153" s="168"/>
      <c r="D153" s="168"/>
      <c r="E153" s="168"/>
      <c r="F153" s="168"/>
      <c r="G153" s="168"/>
      <c r="H153" s="168"/>
      <c r="I153" s="168"/>
      <c r="J153" s="168"/>
      <c r="K153" s="168"/>
      <c r="L153" s="168"/>
      <c r="M153" s="168"/>
      <c r="N153" s="168"/>
      <c r="O153" s="168"/>
      <c r="P153" s="168"/>
      <c r="Q153" s="168"/>
      <c r="R153" s="168"/>
      <c r="S153" s="168"/>
      <c r="U153" s="79" t="s">
        <v>539</v>
      </c>
    </row>
    <row r="154" spans="1:21" x14ac:dyDescent="0.2">
      <c r="B154" s="79" t="s">
        <v>349</v>
      </c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O154" s="168"/>
      <c r="P154" s="168"/>
      <c r="Q154" s="168"/>
      <c r="R154" s="168"/>
      <c r="S154" s="168"/>
      <c r="U154" s="79" t="s">
        <v>540</v>
      </c>
    </row>
    <row r="155" spans="1:21" x14ac:dyDescent="0.2"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168"/>
      <c r="P155" s="169"/>
      <c r="Q155" s="169"/>
      <c r="R155" s="169"/>
      <c r="S155" s="169"/>
    </row>
    <row r="156" spans="1:21" x14ac:dyDescent="0.2">
      <c r="C156" s="168"/>
      <c r="D156" s="168"/>
      <c r="E156" s="168"/>
      <c r="F156" s="168"/>
      <c r="G156" s="168"/>
      <c r="H156" s="168"/>
      <c r="I156" s="168"/>
      <c r="J156" s="168"/>
      <c r="K156" s="168"/>
      <c r="L156" s="168"/>
      <c r="M156" s="168"/>
      <c r="N156" s="168"/>
      <c r="O156" s="168"/>
    </row>
    <row r="157" spans="1:21" x14ac:dyDescent="0.2">
      <c r="C157" s="168"/>
      <c r="D157" s="168"/>
      <c r="E157" s="168"/>
      <c r="F157" s="168"/>
      <c r="G157" s="168"/>
      <c r="H157" s="168"/>
      <c r="I157" s="168"/>
      <c r="J157" s="168"/>
      <c r="K157" s="168"/>
      <c r="L157" s="168"/>
      <c r="M157" s="168"/>
      <c r="N157" s="168"/>
      <c r="O157" s="168"/>
    </row>
    <row r="158" spans="1:21" s="187" customFormat="1" ht="27" customHeight="1" thickBot="1" x14ac:dyDescent="0.25">
      <c r="A158" s="247" t="s">
        <v>708</v>
      </c>
      <c r="B158" s="247"/>
      <c r="C158" s="247"/>
      <c r="D158" s="247"/>
      <c r="E158" s="247"/>
      <c r="F158" s="247"/>
      <c r="G158" s="247"/>
      <c r="H158" s="247"/>
      <c r="I158" s="247"/>
      <c r="J158" s="247"/>
      <c r="K158" s="247"/>
      <c r="L158" s="247"/>
      <c r="M158" s="247"/>
      <c r="N158" s="247"/>
      <c r="O158" s="247"/>
      <c r="P158" s="247"/>
      <c r="Q158" s="247"/>
      <c r="R158" s="190"/>
      <c r="S158" s="190"/>
      <c r="T158" s="190"/>
      <c r="U158" s="190"/>
    </row>
    <row r="159" spans="1:21" s="170" customFormat="1" ht="11.25" customHeight="1" thickBot="1" x14ac:dyDescent="0.25">
      <c r="A159" s="206" t="s">
        <v>162</v>
      </c>
      <c r="B159" s="206" t="s">
        <v>163</v>
      </c>
      <c r="C159" s="244" t="s">
        <v>706</v>
      </c>
      <c r="D159" s="245"/>
      <c r="E159" s="245"/>
      <c r="F159" s="245"/>
      <c r="G159" s="245"/>
      <c r="H159" s="245"/>
      <c r="I159" s="245"/>
      <c r="J159" s="245"/>
      <c r="K159" s="245"/>
      <c r="L159" s="245"/>
      <c r="M159" s="245"/>
      <c r="N159" s="245"/>
      <c r="O159" s="246"/>
      <c r="P159" s="206" t="s">
        <v>526</v>
      </c>
      <c r="Q159" s="206" t="s">
        <v>513</v>
      </c>
    </row>
    <row r="160" spans="1:21" ht="20.25" customHeight="1" thickBot="1" x14ac:dyDescent="0.25">
      <c r="A160" s="207"/>
      <c r="B160" s="207"/>
      <c r="C160" s="188">
        <v>87</v>
      </c>
      <c r="D160" s="188">
        <v>88</v>
      </c>
      <c r="E160" s="188">
        <v>89</v>
      </c>
      <c r="F160" s="188">
        <v>90</v>
      </c>
      <c r="G160" s="188">
        <v>91</v>
      </c>
      <c r="H160" s="188">
        <v>92</v>
      </c>
      <c r="I160" s="188">
        <v>93</v>
      </c>
      <c r="J160" s="188">
        <v>94</v>
      </c>
      <c r="K160" s="188">
        <v>95</v>
      </c>
      <c r="L160" s="188">
        <v>96</v>
      </c>
      <c r="M160" s="188">
        <v>97</v>
      </c>
      <c r="N160" s="188">
        <v>98</v>
      </c>
      <c r="O160" s="188">
        <v>99</v>
      </c>
      <c r="P160" s="207"/>
      <c r="Q160" s="207"/>
      <c r="T160" s="79"/>
    </row>
    <row r="161" spans="1:17" x14ac:dyDescent="0.2">
      <c r="A161" s="166">
        <v>2025</v>
      </c>
      <c r="B161" s="79" t="s">
        <v>338</v>
      </c>
      <c r="C161" s="168">
        <v>704.41703299999995</v>
      </c>
      <c r="D161" s="168">
        <v>37.545557000000002</v>
      </c>
      <c r="E161" s="168">
        <v>4.7553710000000002</v>
      </c>
      <c r="F161" s="168">
        <v>193.02654800000002</v>
      </c>
      <c r="G161" s="168">
        <v>10.447308999999997</v>
      </c>
      <c r="H161" s="168">
        <v>0.54797200000000001</v>
      </c>
      <c r="I161" s="168">
        <v>6.5693040000000007</v>
      </c>
      <c r="J161" s="168">
        <v>178.00850200000002</v>
      </c>
      <c r="K161" s="168">
        <v>14.989756</v>
      </c>
      <c r="L161" s="168">
        <v>10.523340999999999</v>
      </c>
      <c r="M161" s="168">
        <v>0.75649999999999995</v>
      </c>
      <c r="N161" s="168">
        <v>0</v>
      </c>
      <c r="O161" s="168">
        <v>7.0622310000000006</v>
      </c>
      <c r="P161" s="166">
        <v>2025</v>
      </c>
      <c r="Q161" s="79" t="s">
        <v>529</v>
      </c>
    </row>
    <row r="162" spans="1:17" x14ac:dyDescent="0.2">
      <c r="B162" s="79" t="s">
        <v>339</v>
      </c>
      <c r="C162" s="168">
        <v>884.73691199999996</v>
      </c>
      <c r="D162" s="168">
        <v>57.13775099999998</v>
      </c>
      <c r="E162" s="168">
        <v>11.512681000000001</v>
      </c>
      <c r="F162" s="168">
        <v>184.71362199999999</v>
      </c>
      <c r="G162" s="168">
        <v>11.822478</v>
      </c>
      <c r="H162" s="168">
        <v>0.62601399999999996</v>
      </c>
      <c r="I162" s="168">
        <v>6.7795590000000008</v>
      </c>
      <c r="J162" s="168">
        <v>185.09278099999997</v>
      </c>
      <c r="K162" s="168">
        <v>12.182347000000002</v>
      </c>
      <c r="L162" s="168">
        <v>10.483861999999997</v>
      </c>
      <c r="M162" s="168">
        <v>1.064295</v>
      </c>
      <c r="N162" s="168">
        <v>0</v>
      </c>
      <c r="O162" s="168">
        <v>7.287274</v>
      </c>
      <c r="P162" s="167"/>
      <c r="Q162" s="79" t="s">
        <v>530</v>
      </c>
    </row>
    <row r="163" spans="1:17" x14ac:dyDescent="0.2">
      <c r="B163" s="79" t="s">
        <v>340</v>
      </c>
      <c r="C163" s="168">
        <v>823.23390399999994</v>
      </c>
      <c r="D163" s="168">
        <v>75.506816000000001</v>
      </c>
      <c r="E163" s="168">
        <v>7.8488299999999995</v>
      </c>
      <c r="F163" s="168">
        <v>193.27148700000001</v>
      </c>
      <c r="G163" s="168">
        <v>12.383012000000001</v>
      </c>
      <c r="H163" s="168">
        <v>0.59913100000000008</v>
      </c>
      <c r="I163" s="168">
        <v>5.9077760000000019</v>
      </c>
      <c r="J163" s="168">
        <v>198.90714599999998</v>
      </c>
      <c r="K163" s="168">
        <v>12.256780000000001</v>
      </c>
      <c r="L163" s="168">
        <v>10.382795999999997</v>
      </c>
      <c r="M163" s="168">
        <v>1.2831579999999998</v>
      </c>
      <c r="N163" s="168">
        <v>0</v>
      </c>
      <c r="O163" s="168">
        <v>8.1888619999999985</v>
      </c>
      <c r="P163" s="167"/>
      <c r="Q163" s="79" t="s">
        <v>531</v>
      </c>
    </row>
    <row r="164" spans="1:17" x14ac:dyDescent="0.2">
      <c r="B164" s="79" t="s">
        <v>341</v>
      </c>
      <c r="C164" s="168">
        <v>850.52455199999986</v>
      </c>
      <c r="D164" s="168">
        <v>38.79909099999999</v>
      </c>
      <c r="E164" s="168">
        <v>6.3492759999999997</v>
      </c>
      <c r="F164" s="168">
        <v>166.78158400000001</v>
      </c>
      <c r="G164" s="168">
        <v>8.6438660000000027</v>
      </c>
      <c r="H164" s="168">
        <v>0.432363</v>
      </c>
      <c r="I164" s="168">
        <v>8.981662</v>
      </c>
      <c r="J164" s="168">
        <v>176.06521399999994</v>
      </c>
      <c r="K164" s="168">
        <v>11.667623000000001</v>
      </c>
      <c r="L164" s="168">
        <v>10.152578</v>
      </c>
      <c r="M164" s="168">
        <v>1.3443489999999998</v>
      </c>
      <c r="N164" s="168">
        <v>0</v>
      </c>
      <c r="O164" s="168">
        <v>10.940583</v>
      </c>
      <c r="P164" s="167"/>
      <c r="Q164" s="79" t="s">
        <v>532</v>
      </c>
    </row>
    <row r="165" spans="1:17" x14ac:dyDescent="0.2">
      <c r="B165" s="79" t="s">
        <v>342</v>
      </c>
      <c r="C165" s="168">
        <v>964.30991600000004</v>
      </c>
      <c r="D165" s="168">
        <v>47.115781999999989</v>
      </c>
      <c r="E165" s="168">
        <v>9.9823939999999993</v>
      </c>
      <c r="F165" s="168">
        <v>202.05320600000002</v>
      </c>
      <c r="G165" s="168">
        <v>14.123819000000005</v>
      </c>
      <c r="H165" s="168">
        <v>0.90426799999999996</v>
      </c>
      <c r="I165" s="168">
        <v>5.7840360000000004</v>
      </c>
      <c r="J165" s="168">
        <v>197.83669700000002</v>
      </c>
      <c r="K165" s="168">
        <v>15.213815</v>
      </c>
      <c r="L165" s="168">
        <v>10.853894999999998</v>
      </c>
      <c r="M165" s="168">
        <v>0.84537799999999996</v>
      </c>
      <c r="N165" s="168">
        <v>0</v>
      </c>
      <c r="O165" s="168">
        <v>10.653214</v>
      </c>
      <c r="P165" s="167"/>
      <c r="Q165" s="79" t="s">
        <v>533</v>
      </c>
    </row>
    <row r="166" spans="1:17" x14ac:dyDescent="0.2">
      <c r="B166" s="79" t="s">
        <v>343</v>
      </c>
      <c r="C166" s="168">
        <v>930.52244799999994</v>
      </c>
      <c r="D166" s="168">
        <v>41.838946000000007</v>
      </c>
      <c r="E166" s="168">
        <v>14.340358999999999</v>
      </c>
      <c r="F166" s="168">
        <v>190.77848900000001</v>
      </c>
      <c r="G166" s="168">
        <v>14.015513999999992</v>
      </c>
      <c r="H166" s="168">
        <v>0.64837599999999995</v>
      </c>
      <c r="I166" s="168">
        <v>7.3329650000000006</v>
      </c>
      <c r="J166" s="168">
        <v>181.89623499999996</v>
      </c>
      <c r="K166" s="168">
        <v>14.271499</v>
      </c>
      <c r="L166" s="168">
        <v>9.9978029999999976</v>
      </c>
      <c r="M166" s="168">
        <v>1.211746</v>
      </c>
      <c r="N166" s="168">
        <v>0</v>
      </c>
      <c r="O166" s="168">
        <v>10.947219999999998</v>
      </c>
      <c r="P166" s="167"/>
      <c r="Q166" s="79" t="s">
        <v>534</v>
      </c>
    </row>
    <row r="167" spans="1:17" x14ac:dyDescent="0.2">
      <c r="B167" s="79" t="s">
        <v>344</v>
      </c>
      <c r="C167" s="168">
        <v>825.94922900000006</v>
      </c>
      <c r="D167" s="168">
        <v>39.504433000000006</v>
      </c>
      <c r="E167" s="168">
        <v>6.6684929999999998</v>
      </c>
      <c r="F167" s="168">
        <v>192.77879699999997</v>
      </c>
      <c r="G167" s="168">
        <v>14.180894999999996</v>
      </c>
      <c r="H167" s="168">
        <v>0.66312799999999994</v>
      </c>
      <c r="I167" s="168">
        <v>9.3260170000000002</v>
      </c>
      <c r="J167" s="168">
        <v>198.17475800000005</v>
      </c>
      <c r="K167" s="168">
        <v>16.626932</v>
      </c>
      <c r="L167" s="168">
        <v>10.740526999999997</v>
      </c>
      <c r="M167" s="168">
        <v>0.6316170000000001</v>
      </c>
      <c r="N167" s="168">
        <v>0</v>
      </c>
      <c r="O167" s="168">
        <v>11.362146000000001</v>
      </c>
      <c r="P167" s="167"/>
      <c r="Q167" s="79" t="s">
        <v>535</v>
      </c>
    </row>
    <row r="168" spans="1:17" x14ac:dyDescent="0.2">
      <c r="B168" s="79" t="s">
        <v>345</v>
      </c>
      <c r="C168" s="168">
        <v>479.26425900000004</v>
      </c>
      <c r="D168" s="168">
        <v>23.845718999999988</v>
      </c>
      <c r="E168" s="168">
        <v>6.4389589999999997</v>
      </c>
      <c r="F168" s="168">
        <v>149.26304199999998</v>
      </c>
      <c r="G168" s="168">
        <v>8.6504779999999997</v>
      </c>
      <c r="H168" s="168">
        <v>0.32852999999999999</v>
      </c>
      <c r="I168" s="168">
        <v>1.7605949999999999</v>
      </c>
      <c r="J168" s="168">
        <v>122.39716899999996</v>
      </c>
      <c r="K168" s="168">
        <v>11.983745000000001</v>
      </c>
      <c r="L168" s="168">
        <v>6.9047479999999997</v>
      </c>
      <c r="M168" s="168">
        <v>1.0936899999999998</v>
      </c>
      <c r="N168" s="168">
        <v>0</v>
      </c>
      <c r="O168" s="168">
        <v>11.50736</v>
      </c>
      <c r="P168" s="167"/>
      <c r="Q168" s="79" t="s">
        <v>536</v>
      </c>
    </row>
    <row r="169" spans="1:17" x14ac:dyDescent="0.2">
      <c r="B169" s="79" t="s">
        <v>346</v>
      </c>
      <c r="C169" s="168">
        <v>909.27046100000007</v>
      </c>
      <c r="D169" s="168">
        <v>31.176176999999988</v>
      </c>
      <c r="E169" s="168">
        <v>12.837147999999999</v>
      </c>
      <c r="F169" s="168">
        <v>172.84384700000001</v>
      </c>
      <c r="G169" s="168">
        <v>12.832663000000005</v>
      </c>
      <c r="H169" s="168">
        <v>0.55210400000000004</v>
      </c>
      <c r="I169" s="168">
        <v>6.1344130000000003</v>
      </c>
      <c r="J169" s="168">
        <v>193.55288100000001</v>
      </c>
      <c r="K169" s="168">
        <v>15.661030000000002</v>
      </c>
      <c r="L169" s="168">
        <v>9.6628830000000008</v>
      </c>
      <c r="M169" s="168">
        <v>0.49222499999999986</v>
      </c>
      <c r="N169" s="168">
        <v>0</v>
      </c>
      <c r="O169" s="168">
        <v>11.973323000000001</v>
      </c>
      <c r="P169" s="167"/>
      <c r="Q169" s="79" t="s">
        <v>537</v>
      </c>
    </row>
    <row r="170" spans="1:17" x14ac:dyDescent="0.2">
      <c r="B170" s="79" t="s">
        <v>347</v>
      </c>
      <c r="C170" s="168">
        <v>826.129683</v>
      </c>
      <c r="D170" s="168">
        <v>45.965780000000009</v>
      </c>
      <c r="E170" s="168">
        <v>8.5325959999999998</v>
      </c>
      <c r="F170" s="168">
        <v>176.53949299999996</v>
      </c>
      <c r="G170" s="168">
        <v>13.744261000000003</v>
      </c>
      <c r="H170" s="168">
        <v>0.62029200000000007</v>
      </c>
      <c r="I170" s="168">
        <v>7.7442519999999995</v>
      </c>
      <c r="J170" s="168">
        <v>209.54622899999995</v>
      </c>
      <c r="K170" s="168">
        <v>17.411824000000003</v>
      </c>
      <c r="L170" s="168">
        <v>11.414691000000001</v>
      </c>
      <c r="M170" s="168">
        <v>6.392528999999997</v>
      </c>
      <c r="N170" s="168">
        <v>0</v>
      </c>
      <c r="O170" s="168">
        <v>11.784803999999999</v>
      </c>
      <c r="P170" s="167"/>
      <c r="Q170" s="79" t="s">
        <v>538</v>
      </c>
    </row>
    <row r="171" spans="1:17" x14ac:dyDescent="0.2">
      <c r="B171" s="79" t="s">
        <v>348</v>
      </c>
      <c r="C171" s="168">
        <v>988.33833300000003</v>
      </c>
      <c r="D171" s="168">
        <v>49.348640999999994</v>
      </c>
      <c r="E171" s="168">
        <v>12.350588999999999</v>
      </c>
      <c r="F171" s="168">
        <v>172.84247399999995</v>
      </c>
      <c r="G171" s="168">
        <v>12.724924999999999</v>
      </c>
      <c r="H171" s="168">
        <v>0.50571500000000003</v>
      </c>
      <c r="I171" s="168">
        <v>8.2719749999999994</v>
      </c>
      <c r="J171" s="168">
        <v>201.41390200000004</v>
      </c>
      <c r="K171" s="168">
        <v>15.470187999999998</v>
      </c>
      <c r="L171" s="168">
        <v>10.226882999999999</v>
      </c>
      <c r="M171" s="168">
        <v>0.93064400000000003</v>
      </c>
      <c r="N171" s="168">
        <v>0</v>
      </c>
      <c r="O171" s="168">
        <v>8.5646950000000004</v>
      </c>
      <c r="P171" s="167"/>
      <c r="Q171" s="79" t="s">
        <v>539</v>
      </c>
    </row>
    <row r="172" spans="1:17" x14ac:dyDescent="0.2">
      <c r="B172" s="79" t="s">
        <v>349</v>
      </c>
      <c r="C172" s="168">
        <v>678.81173899999999</v>
      </c>
      <c r="D172" s="168">
        <v>64.961302000000003</v>
      </c>
      <c r="E172" s="168">
        <v>8.0017750000000003</v>
      </c>
      <c r="F172" s="168">
        <v>148.131629</v>
      </c>
      <c r="G172" s="168">
        <v>14.499872000000003</v>
      </c>
      <c r="H172" s="168">
        <v>0.59078200000000003</v>
      </c>
      <c r="I172" s="168">
        <v>6.5327710000000003</v>
      </c>
      <c r="J172" s="168">
        <v>172.07424299999997</v>
      </c>
      <c r="K172" s="168">
        <v>18.545559999999998</v>
      </c>
      <c r="L172" s="168">
        <v>8.2700260000000014</v>
      </c>
      <c r="M172" s="168">
        <v>0.86289000000000016</v>
      </c>
      <c r="N172" s="168">
        <v>0</v>
      </c>
      <c r="O172" s="168">
        <v>8.2256299999999989</v>
      </c>
      <c r="P172" s="167"/>
      <c r="Q172" s="79" t="s">
        <v>540</v>
      </c>
    </row>
    <row r="173" spans="1:17" x14ac:dyDescent="0.2">
      <c r="C173" s="168"/>
      <c r="D173" s="168"/>
      <c r="E173" s="168"/>
      <c r="F173" s="168"/>
      <c r="G173" s="168"/>
      <c r="H173" s="168"/>
      <c r="I173" s="168"/>
      <c r="J173" s="168"/>
      <c r="K173" s="168"/>
      <c r="L173" s="168"/>
      <c r="M173" s="168"/>
      <c r="N173" s="168"/>
      <c r="O173" s="168"/>
      <c r="P173" s="167"/>
    </row>
    <row r="174" spans="1:17" x14ac:dyDescent="0.2">
      <c r="A174" s="166">
        <v>2026</v>
      </c>
      <c r="B174" s="79" t="s">
        <v>338</v>
      </c>
      <c r="C174" s="168">
        <v>693.04486100000008</v>
      </c>
      <c r="D174" s="168">
        <v>42.286058000000011</v>
      </c>
      <c r="E174" s="168">
        <v>12.430764999999999</v>
      </c>
      <c r="F174" s="168">
        <v>194.97768500000001</v>
      </c>
      <c r="G174" s="168">
        <v>7.9864370000000031</v>
      </c>
      <c r="H174" s="168">
        <v>0.42273700000000003</v>
      </c>
      <c r="I174" s="168">
        <v>2.3763079999999999</v>
      </c>
      <c r="J174" s="168">
        <v>170.98929099999998</v>
      </c>
      <c r="K174" s="168">
        <v>14.528445000000001</v>
      </c>
      <c r="L174" s="168">
        <v>9.4695769999999992</v>
      </c>
      <c r="M174" s="168">
        <v>2.1369269999999996</v>
      </c>
      <c r="N174" s="168">
        <v>0</v>
      </c>
      <c r="O174" s="168">
        <v>11.265118000000001</v>
      </c>
      <c r="P174" s="166">
        <v>2026</v>
      </c>
      <c r="Q174" s="79" t="s">
        <v>529</v>
      </c>
    </row>
    <row r="175" spans="1:17" x14ac:dyDescent="0.2">
      <c r="B175" s="79" t="s">
        <v>339</v>
      </c>
      <c r="C175" s="168"/>
      <c r="D175" s="168"/>
      <c r="E175" s="168"/>
      <c r="F175" s="168"/>
      <c r="G175" s="168"/>
      <c r="H175" s="168"/>
      <c r="I175" s="168"/>
      <c r="J175" s="168"/>
      <c r="K175" s="168"/>
      <c r="L175" s="168"/>
      <c r="M175" s="168"/>
      <c r="N175" s="168"/>
      <c r="O175" s="168"/>
      <c r="P175" s="167"/>
      <c r="Q175" s="79" t="s">
        <v>530</v>
      </c>
    </row>
    <row r="176" spans="1:17" x14ac:dyDescent="0.2">
      <c r="B176" s="79" t="s">
        <v>340</v>
      </c>
      <c r="C176" s="168"/>
      <c r="D176" s="168"/>
      <c r="E176" s="168"/>
      <c r="F176" s="168"/>
      <c r="G176" s="168"/>
      <c r="H176" s="168"/>
      <c r="I176" s="168"/>
      <c r="J176" s="168"/>
      <c r="K176" s="168"/>
      <c r="L176" s="168"/>
      <c r="M176" s="168"/>
      <c r="N176" s="168"/>
      <c r="O176" s="168"/>
      <c r="P176" s="167"/>
      <c r="Q176" s="79" t="s">
        <v>531</v>
      </c>
    </row>
    <row r="177" spans="2:19" x14ac:dyDescent="0.2">
      <c r="B177" s="79" t="s">
        <v>341</v>
      </c>
      <c r="C177" s="168"/>
      <c r="D177" s="168"/>
      <c r="E177" s="168"/>
      <c r="F177" s="168"/>
      <c r="G177" s="168"/>
      <c r="H177" s="168"/>
      <c r="I177" s="168"/>
      <c r="J177" s="168"/>
      <c r="K177" s="168"/>
      <c r="L177" s="168"/>
      <c r="M177" s="168"/>
      <c r="N177" s="168"/>
      <c r="O177" s="168"/>
      <c r="P177" s="167"/>
      <c r="Q177" s="79" t="s">
        <v>532</v>
      </c>
    </row>
    <row r="178" spans="2:19" x14ac:dyDescent="0.2">
      <c r="B178" s="79" t="s">
        <v>342</v>
      </c>
      <c r="C178" s="168"/>
      <c r="D178" s="168"/>
      <c r="E178" s="168"/>
      <c r="F178" s="168"/>
      <c r="G178" s="168"/>
      <c r="H178" s="168"/>
      <c r="I178" s="168"/>
      <c r="J178" s="168"/>
      <c r="K178" s="168"/>
      <c r="L178" s="168"/>
      <c r="M178" s="168"/>
      <c r="N178" s="168"/>
      <c r="O178" s="168"/>
      <c r="P178" s="167"/>
      <c r="Q178" s="79" t="s">
        <v>533</v>
      </c>
    </row>
    <row r="179" spans="2:19" x14ac:dyDescent="0.2">
      <c r="B179" s="79" t="s">
        <v>343</v>
      </c>
      <c r="C179" s="168"/>
      <c r="D179" s="168"/>
      <c r="E179" s="168"/>
      <c r="F179" s="168"/>
      <c r="G179" s="168"/>
      <c r="H179" s="168"/>
      <c r="I179" s="168"/>
      <c r="J179" s="168"/>
      <c r="K179" s="168"/>
      <c r="L179" s="168"/>
      <c r="M179" s="168"/>
      <c r="N179" s="168"/>
      <c r="O179" s="168"/>
      <c r="P179" s="167"/>
      <c r="Q179" s="79" t="s">
        <v>534</v>
      </c>
      <c r="R179" s="169"/>
      <c r="S179" s="169"/>
    </row>
    <row r="180" spans="2:19" x14ac:dyDescent="0.2">
      <c r="B180" s="79" t="s">
        <v>344</v>
      </c>
      <c r="C180" s="168"/>
      <c r="D180" s="168"/>
      <c r="E180" s="168"/>
      <c r="F180" s="168"/>
      <c r="G180" s="168"/>
      <c r="H180" s="168"/>
      <c r="I180" s="168"/>
      <c r="J180" s="168"/>
      <c r="K180" s="168"/>
      <c r="L180" s="168"/>
      <c r="M180" s="168"/>
      <c r="N180" s="168"/>
      <c r="O180" s="168"/>
      <c r="P180" s="167"/>
      <c r="Q180" s="79" t="s">
        <v>535</v>
      </c>
      <c r="R180" s="169"/>
      <c r="S180" s="169"/>
    </row>
    <row r="181" spans="2:19" x14ac:dyDescent="0.2">
      <c r="B181" s="79" t="s">
        <v>345</v>
      </c>
      <c r="C181" s="168"/>
      <c r="D181" s="168"/>
      <c r="E181" s="168"/>
      <c r="F181" s="168"/>
      <c r="G181" s="168"/>
      <c r="H181" s="168"/>
      <c r="I181" s="168"/>
      <c r="J181" s="168"/>
      <c r="K181" s="168"/>
      <c r="L181" s="168"/>
      <c r="M181" s="168"/>
      <c r="N181" s="168"/>
      <c r="O181" s="168"/>
      <c r="P181" s="167"/>
      <c r="Q181" s="79" t="s">
        <v>536</v>
      </c>
      <c r="R181" s="169"/>
      <c r="S181" s="169"/>
    </row>
    <row r="182" spans="2:19" x14ac:dyDescent="0.2">
      <c r="B182" s="79" t="s">
        <v>346</v>
      </c>
      <c r="C182" s="168"/>
      <c r="D182" s="168"/>
      <c r="E182" s="168"/>
      <c r="F182" s="168"/>
      <c r="G182" s="168"/>
      <c r="H182" s="168"/>
      <c r="I182" s="168"/>
      <c r="J182" s="168"/>
      <c r="K182" s="168"/>
      <c r="L182" s="168"/>
      <c r="M182" s="168"/>
      <c r="N182" s="168"/>
      <c r="O182" s="168"/>
      <c r="P182" s="167"/>
      <c r="Q182" s="79" t="s">
        <v>537</v>
      </c>
      <c r="R182" s="169"/>
      <c r="S182" s="169"/>
    </row>
    <row r="183" spans="2:19" x14ac:dyDescent="0.2">
      <c r="B183" s="79" t="s">
        <v>347</v>
      </c>
      <c r="C183" s="168"/>
      <c r="D183" s="168"/>
      <c r="E183" s="168"/>
      <c r="F183" s="168"/>
      <c r="G183" s="168"/>
      <c r="H183" s="168"/>
      <c r="I183" s="168"/>
      <c r="J183" s="168"/>
      <c r="K183" s="168"/>
      <c r="L183" s="168"/>
      <c r="M183" s="168"/>
      <c r="N183" s="168"/>
      <c r="O183" s="168"/>
      <c r="P183" s="167"/>
      <c r="Q183" s="79" t="s">
        <v>538</v>
      </c>
      <c r="R183" s="169"/>
      <c r="S183" s="169"/>
    </row>
    <row r="184" spans="2:19" x14ac:dyDescent="0.2">
      <c r="B184" s="79" t="s">
        <v>348</v>
      </c>
      <c r="C184" s="168"/>
      <c r="D184" s="168"/>
      <c r="E184" s="168"/>
      <c r="F184" s="168"/>
      <c r="G184" s="168"/>
      <c r="H184" s="168"/>
      <c r="I184" s="168"/>
      <c r="J184" s="168"/>
      <c r="K184" s="168"/>
      <c r="L184" s="168"/>
      <c r="M184" s="168"/>
      <c r="N184" s="168"/>
      <c r="O184" s="168"/>
      <c r="P184" s="167"/>
      <c r="Q184" s="79" t="s">
        <v>539</v>
      </c>
      <c r="R184" s="169"/>
      <c r="S184" s="169"/>
    </row>
    <row r="185" spans="2:19" x14ac:dyDescent="0.2">
      <c r="B185" s="79" t="s">
        <v>349</v>
      </c>
      <c r="C185" s="168"/>
      <c r="D185" s="168"/>
      <c r="E185" s="168"/>
      <c r="F185" s="168"/>
      <c r="G185" s="168"/>
      <c r="H185" s="168"/>
      <c r="I185" s="168"/>
      <c r="J185" s="168"/>
      <c r="K185" s="168"/>
      <c r="L185" s="168"/>
      <c r="M185" s="168"/>
      <c r="N185" s="168"/>
      <c r="O185" s="168"/>
      <c r="P185" s="167"/>
      <c r="Q185" s="79" t="s">
        <v>540</v>
      </c>
      <c r="R185" s="169"/>
      <c r="S185" s="169"/>
    </row>
    <row r="186" spans="2:19" x14ac:dyDescent="0.2">
      <c r="C186" s="168"/>
      <c r="D186" s="168"/>
      <c r="E186" s="168"/>
      <c r="F186" s="168"/>
      <c r="G186" s="168"/>
      <c r="H186" s="168"/>
      <c r="I186" s="168"/>
      <c r="J186" s="168"/>
      <c r="K186" s="168"/>
      <c r="L186" s="168"/>
      <c r="M186" s="168"/>
      <c r="N186" s="168"/>
      <c r="O186" s="168"/>
    </row>
    <row r="187" spans="2:19" x14ac:dyDescent="0.2">
      <c r="C187" s="168"/>
      <c r="D187" s="168"/>
      <c r="E187" s="168"/>
      <c r="F187" s="168"/>
      <c r="G187" s="168"/>
      <c r="H187" s="168"/>
      <c r="I187" s="168"/>
      <c r="J187" s="168"/>
      <c r="K187" s="168"/>
      <c r="L187" s="168"/>
      <c r="M187" s="168"/>
      <c r="N187" s="168"/>
      <c r="O187" s="168"/>
    </row>
    <row r="188" spans="2:19" x14ac:dyDescent="0.2">
      <c r="C188" s="168"/>
      <c r="D188" s="168"/>
      <c r="E188" s="168"/>
      <c r="F188" s="168"/>
      <c r="G188" s="168"/>
      <c r="H188" s="168"/>
      <c r="I188" s="168"/>
      <c r="J188" s="168"/>
      <c r="K188" s="168"/>
      <c r="L188" s="168"/>
      <c r="M188" s="168"/>
      <c r="N188" s="168"/>
      <c r="O188" s="168"/>
    </row>
  </sheetData>
  <mergeCells count="37">
    <mergeCell ref="A158:Q158"/>
    <mergeCell ref="A159:A160"/>
    <mergeCell ref="B159:B160"/>
    <mergeCell ref="C159:O159"/>
    <mergeCell ref="P159:P160"/>
    <mergeCell ref="Q159:Q160"/>
    <mergeCell ref="A127:U127"/>
    <mergeCell ref="A128:A129"/>
    <mergeCell ref="B128:B129"/>
    <mergeCell ref="C128:S128"/>
    <mergeCell ref="T128:T129"/>
    <mergeCell ref="U128:U129"/>
    <mergeCell ref="A96:U96"/>
    <mergeCell ref="A97:A98"/>
    <mergeCell ref="B97:B98"/>
    <mergeCell ref="C97:S97"/>
    <mergeCell ref="T97:T98"/>
    <mergeCell ref="U97:U98"/>
    <mergeCell ref="A65:U65"/>
    <mergeCell ref="A66:A67"/>
    <mergeCell ref="B66:B67"/>
    <mergeCell ref="C66:S66"/>
    <mergeCell ref="T66:T67"/>
    <mergeCell ref="U66:U67"/>
    <mergeCell ref="A34:U34"/>
    <mergeCell ref="A35:A36"/>
    <mergeCell ref="B35:B36"/>
    <mergeCell ref="C35:S35"/>
    <mergeCell ref="T35:T36"/>
    <mergeCell ref="U35:U36"/>
    <mergeCell ref="A2:U2"/>
    <mergeCell ref="A3:U3"/>
    <mergeCell ref="A4:A5"/>
    <mergeCell ref="B4:B5"/>
    <mergeCell ref="C4:S4"/>
    <mergeCell ref="T4:T5"/>
    <mergeCell ref="U4:U5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2" zoomScale="90" zoomScaleNormal="90" workbookViewId="0">
      <selection activeCell="A2" sqref="A2:M2"/>
    </sheetView>
  </sheetViews>
  <sheetFormatPr defaultColWidth="9.140625" defaultRowHeight="12.75" x14ac:dyDescent="0.2"/>
  <cols>
    <col min="1" max="1" width="42.5703125" style="7" customWidth="1"/>
    <col min="2" max="2" width="12.28515625" style="7" customWidth="1"/>
    <col min="3" max="3" width="9.28515625" style="7" customWidth="1"/>
    <col min="4" max="4" width="12.28515625" style="7" customWidth="1"/>
    <col min="5" max="5" width="9.28515625" style="7" customWidth="1"/>
    <col min="6" max="6" width="11.7109375" style="7" customWidth="1"/>
    <col min="7" max="7" width="12.28515625" style="7" customWidth="1"/>
    <col min="8" max="8" width="9.28515625" style="7" customWidth="1"/>
    <col min="9" max="9" width="12.28515625" style="7" customWidth="1"/>
    <col min="10" max="10" width="9.28515625" style="7" customWidth="1"/>
    <col min="11" max="11" width="11.7109375" style="7" customWidth="1"/>
    <col min="12" max="12" width="2" style="7" customWidth="1"/>
    <col min="13" max="13" width="40.42578125" style="7" customWidth="1"/>
    <col min="14" max="16384" width="9.140625" style="7"/>
  </cols>
  <sheetData>
    <row r="1" spans="1:13" hidden="1" x14ac:dyDescent="0.2"/>
    <row r="2" spans="1:13" ht="25.5" customHeight="1" x14ac:dyDescent="0.2">
      <c r="A2" s="251" t="s">
        <v>670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</row>
    <row r="3" spans="1:13" x14ac:dyDescent="0.2">
      <c r="A3" s="122" t="s">
        <v>715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4" t="s">
        <v>716</v>
      </c>
    </row>
    <row r="4" spans="1:13" ht="26.25" customHeight="1" x14ac:dyDescent="0.2">
      <c r="A4" s="252" t="s">
        <v>307</v>
      </c>
      <c r="B4" s="255" t="s">
        <v>671</v>
      </c>
      <c r="C4" s="256"/>
      <c r="D4" s="256"/>
      <c r="E4" s="256"/>
      <c r="F4" s="257"/>
      <c r="G4" s="255" t="s">
        <v>672</v>
      </c>
      <c r="H4" s="256"/>
      <c r="I4" s="256"/>
      <c r="J4" s="256"/>
      <c r="K4" s="257"/>
      <c r="L4" s="125"/>
      <c r="M4" s="248" t="s">
        <v>588</v>
      </c>
    </row>
    <row r="5" spans="1:13" ht="56.25" customHeight="1" x14ac:dyDescent="0.2">
      <c r="A5" s="253"/>
      <c r="B5" s="258">
        <v>2025</v>
      </c>
      <c r="C5" s="259"/>
      <c r="D5" s="258">
        <v>2026</v>
      </c>
      <c r="E5" s="259"/>
      <c r="F5" s="126" t="s">
        <v>673</v>
      </c>
      <c r="G5" s="258">
        <v>2025</v>
      </c>
      <c r="H5" s="259"/>
      <c r="I5" s="258">
        <v>2026</v>
      </c>
      <c r="J5" s="259"/>
      <c r="K5" s="126" t="s">
        <v>673</v>
      </c>
      <c r="L5" s="127"/>
      <c r="M5" s="249"/>
    </row>
    <row r="6" spans="1:13" ht="24" customHeight="1" x14ac:dyDescent="0.2">
      <c r="A6" s="254"/>
      <c r="B6" s="126" t="s">
        <v>674</v>
      </c>
      <c r="C6" s="128" t="s">
        <v>295</v>
      </c>
      <c r="D6" s="126" t="s">
        <v>674</v>
      </c>
      <c r="E6" s="129" t="s">
        <v>295</v>
      </c>
      <c r="F6" s="130"/>
      <c r="G6" s="126" t="s">
        <v>674</v>
      </c>
      <c r="H6" s="128" t="s">
        <v>295</v>
      </c>
      <c r="I6" s="126" t="s">
        <v>674</v>
      </c>
      <c r="J6" s="260" t="s">
        <v>295</v>
      </c>
      <c r="K6" s="261"/>
      <c r="L6" s="131"/>
      <c r="M6" s="250"/>
    </row>
    <row r="7" spans="1:13" x14ac:dyDescent="0.2">
      <c r="A7" s="132" t="s">
        <v>296</v>
      </c>
      <c r="B7" s="133">
        <f>SUM(B9:B25)</f>
        <v>8783.0690979999981</v>
      </c>
      <c r="C7" s="133">
        <f>SUM(C9:C25)</f>
        <v>100.00000000000003</v>
      </c>
      <c r="D7" s="133">
        <f>SUM(D9:D25)</f>
        <v>8565.7762550000007</v>
      </c>
      <c r="E7" s="133">
        <f>SUM(E9:E25)</f>
        <v>99.999999999999986</v>
      </c>
      <c r="F7" s="133">
        <f>D7/B7*100-100</f>
        <v>-2.4739967382185029</v>
      </c>
      <c r="G7" s="133">
        <f>SUM(G9:G25)</f>
        <v>7051.122808000001</v>
      </c>
      <c r="H7" s="133">
        <f>SUM(H9:H25)</f>
        <v>99.999999999999986</v>
      </c>
      <c r="I7" s="133">
        <f>SUM(I9:I25)</f>
        <v>6056.1314110000003</v>
      </c>
      <c r="J7" s="133">
        <f>SUM(J9:J25)</f>
        <v>100</v>
      </c>
      <c r="K7" s="133">
        <f>I7/G7*100-100</f>
        <v>-14.111105764192786</v>
      </c>
      <c r="L7" s="133"/>
      <c r="M7" s="132" t="s">
        <v>296</v>
      </c>
    </row>
    <row r="8" spans="1:13" x14ac:dyDescent="0.2">
      <c r="M8" s="134"/>
    </row>
    <row r="9" spans="1:13" x14ac:dyDescent="0.2">
      <c r="A9" s="135" t="s">
        <v>297</v>
      </c>
      <c r="B9" s="42">
        <v>901.16867000000002</v>
      </c>
      <c r="C9" s="42">
        <f t="shared" ref="C9:C25" si="0">B9/$B$7*100</f>
        <v>10.260293525473983</v>
      </c>
      <c r="D9" s="42">
        <v>880.10946400000012</v>
      </c>
      <c r="E9" s="42">
        <f>D9/$D$7*100</f>
        <v>10.274719275865559</v>
      </c>
      <c r="F9" s="42">
        <f>D9/B9*100-100</f>
        <v>-2.3368772906852087</v>
      </c>
      <c r="G9" s="42">
        <v>535.00370399999997</v>
      </c>
      <c r="H9" s="42">
        <f>G9/$G$7*100</f>
        <v>7.5874966096605236</v>
      </c>
      <c r="I9" s="42">
        <v>460.47510400000004</v>
      </c>
      <c r="J9" s="42">
        <f>I9/$I$7*100</f>
        <v>7.6034529759975182</v>
      </c>
      <c r="K9" s="42">
        <f>I9/G9*100-100</f>
        <v>-13.930482993441089</v>
      </c>
      <c r="L9" s="42"/>
      <c r="M9" s="135" t="s">
        <v>589</v>
      </c>
    </row>
    <row r="10" spans="1:13" x14ac:dyDescent="0.2">
      <c r="A10" s="135" t="s">
        <v>298</v>
      </c>
      <c r="B10" s="42">
        <v>408.7723499999999</v>
      </c>
      <c r="C10" s="42">
        <f t="shared" si="0"/>
        <v>4.6540946614331187</v>
      </c>
      <c r="D10" s="42">
        <v>426.17973199999994</v>
      </c>
      <c r="E10" s="42">
        <f t="shared" ref="E10:E25" si="1">D10/$D$7*100</f>
        <v>4.9753778211429589</v>
      </c>
      <c r="F10" s="42">
        <f t="shared" ref="F10:F25" si="2">D10/B10*100-100</f>
        <v>4.2584538802587844</v>
      </c>
      <c r="G10" s="42">
        <v>330.04657700000001</v>
      </c>
      <c r="H10" s="42">
        <f t="shared" ref="H10:H25" si="3">G10/$G$7*100</f>
        <v>4.68076625506421</v>
      </c>
      <c r="I10" s="42">
        <v>322.59767499999998</v>
      </c>
      <c r="J10" s="42">
        <f t="shared" ref="J10:J25" si="4">I10/$I$7*100</f>
        <v>5.3267945014213618</v>
      </c>
      <c r="K10" s="42">
        <f t="shared" ref="K10:K25" si="5">I10/G10*100-100</f>
        <v>-2.256924482510243</v>
      </c>
      <c r="L10" s="42"/>
      <c r="M10" s="135" t="s">
        <v>590</v>
      </c>
    </row>
    <row r="11" spans="1:13" x14ac:dyDescent="0.2">
      <c r="A11" s="135" t="s">
        <v>299</v>
      </c>
      <c r="B11" s="42">
        <v>766.77226700000006</v>
      </c>
      <c r="C11" s="42">
        <f t="shared" si="0"/>
        <v>8.7301176666662297</v>
      </c>
      <c r="D11" s="42">
        <v>749.44505000000004</v>
      </c>
      <c r="E11" s="42">
        <f t="shared" si="1"/>
        <v>8.7492951915774739</v>
      </c>
      <c r="F11" s="42">
        <f t="shared" si="2"/>
        <v>-2.259760524176599</v>
      </c>
      <c r="G11" s="42">
        <v>429.42503099999999</v>
      </c>
      <c r="H11" s="42">
        <f t="shared" si="3"/>
        <v>6.0901652501752865</v>
      </c>
      <c r="I11" s="42">
        <v>290.89907900000003</v>
      </c>
      <c r="J11" s="42">
        <f t="shared" si="4"/>
        <v>4.8033812224026065</v>
      </c>
      <c r="K11" s="42">
        <f t="shared" si="5"/>
        <v>-32.258471677213421</v>
      </c>
      <c r="L11" s="42"/>
      <c r="M11" s="135" t="s">
        <v>591</v>
      </c>
    </row>
    <row r="12" spans="1:13" x14ac:dyDescent="0.2">
      <c r="A12" s="135" t="s">
        <v>300</v>
      </c>
      <c r="B12" s="42">
        <v>1298.3035120000002</v>
      </c>
      <c r="C12" s="42">
        <f t="shared" si="0"/>
        <v>14.781888853585794</v>
      </c>
      <c r="D12" s="42">
        <v>1116.8783940000001</v>
      </c>
      <c r="E12" s="42">
        <f t="shared" si="1"/>
        <v>13.038846226552527</v>
      </c>
      <c r="F12" s="42">
        <f t="shared" si="2"/>
        <v>-13.974014267320271</v>
      </c>
      <c r="G12" s="42">
        <v>1081.4169540000003</v>
      </c>
      <c r="H12" s="42">
        <f t="shared" si="3"/>
        <v>15.336804980521054</v>
      </c>
      <c r="I12" s="42">
        <v>392.46369199999992</v>
      </c>
      <c r="J12" s="42">
        <f t="shared" si="4"/>
        <v>6.4804355349217166</v>
      </c>
      <c r="K12" s="42">
        <f t="shared" si="5"/>
        <v>-63.708383658279523</v>
      </c>
      <c r="L12" s="42"/>
      <c r="M12" s="135" t="s">
        <v>592</v>
      </c>
    </row>
    <row r="13" spans="1:13" x14ac:dyDescent="0.2">
      <c r="A13" s="135" t="s">
        <v>357</v>
      </c>
      <c r="B13" s="42">
        <v>473.74623599999995</v>
      </c>
      <c r="C13" s="42">
        <f t="shared" si="0"/>
        <v>5.3938575538233806</v>
      </c>
      <c r="D13" s="42">
        <v>447.10771100000005</v>
      </c>
      <c r="E13" s="42">
        <f t="shared" si="1"/>
        <v>5.2196986903436233</v>
      </c>
      <c r="F13" s="42">
        <f t="shared" si="2"/>
        <v>-5.6229523267388828</v>
      </c>
      <c r="G13" s="42">
        <v>467.66155300000003</v>
      </c>
      <c r="H13" s="42">
        <f t="shared" si="3"/>
        <v>6.6324408996167916</v>
      </c>
      <c r="I13" s="42">
        <v>413.352801</v>
      </c>
      <c r="J13" s="42">
        <f t="shared" si="4"/>
        <v>6.8253604974490862</v>
      </c>
      <c r="K13" s="42">
        <f t="shared" si="5"/>
        <v>-11.61283232534619</v>
      </c>
      <c r="L13" s="42"/>
      <c r="M13" s="135" t="s">
        <v>593</v>
      </c>
    </row>
    <row r="14" spans="1:13" x14ac:dyDescent="0.2">
      <c r="A14" s="135" t="s">
        <v>358</v>
      </c>
      <c r="B14" s="42">
        <v>78.693979999999996</v>
      </c>
      <c r="C14" s="42">
        <f t="shared" si="0"/>
        <v>0.89597359558425305</v>
      </c>
      <c r="D14" s="42">
        <v>77.815100000000001</v>
      </c>
      <c r="E14" s="42">
        <f t="shared" si="1"/>
        <v>0.90844189345452364</v>
      </c>
      <c r="F14" s="42">
        <f t="shared" si="2"/>
        <v>-1.1168325709285511</v>
      </c>
      <c r="G14" s="42">
        <v>39.480227999999997</v>
      </c>
      <c r="H14" s="42">
        <f t="shared" si="3"/>
        <v>0.55991406014382372</v>
      </c>
      <c r="I14" s="42">
        <v>37.408562000000003</v>
      </c>
      <c r="J14" s="42">
        <f t="shared" si="4"/>
        <v>0.61769732955353795</v>
      </c>
      <c r="K14" s="42">
        <f t="shared" si="5"/>
        <v>-5.2473506485322048</v>
      </c>
      <c r="L14" s="42"/>
      <c r="M14" s="135" t="s">
        <v>594</v>
      </c>
    </row>
    <row r="15" spans="1:13" x14ac:dyDescent="0.2">
      <c r="A15" s="135" t="s">
        <v>359</v>
      </c>
      <c r="B15" s="42">
        <v>102.900144</v>
      </c>
      <c r="C15" s="42">
        <f t="shared" si="0"/>
        <v>1.1715738866660117</v>
      </c>
      <c r="D15" s="42">
        <v>103.38637600000001</v>
      </c>
      <c r="E15" s="42">
        <f t="shared" si="1"/>
        <v>1.2069703074447162</v>
      </c>
      <c r="F15" s="42">
        <f t="shared" si="2"/>
        <v>0.47252800734662515</v>
      </c>
      <c r="G15" s="42">
        <v>159.06296600000002</v>
      </c>
      <c r="H15" s="42">
        <f t="shared" si="3"/>
        <v>2.2558530085383244</v>
      </c>
      <c r="I15" s="42">
        <v>159.501015</v>
      </c>
      <c r="J15" s="42">
        <f t="shared" si="4"/>
        <v>2.6337112617849034</v>
      </c>
      <c r="K15" s="42">
        <f t="shared" si="5"/>
        <v>0.27539345645041635</v>
      </c>
      <c r="L15" s="42"/>
      <c r="M15" s="135" t="s">
        <v>595</v>
      </c>
    </row>
    <row r="16" spans="1:13" x14ac:dyDescent="0.2">
      <c r="A16" s="135" t="s">
        <v>360</v>
      </c>
      <c r="B16" s="42">
        <v>135.625147</v>
      </c>
      <c r="C16" s="42">
        <f t="shared" si="0"/>
        <v>1.5441657749326296</v>
      </c>
      <c r="D16" s="42">
        <v>132.77324099999998</v>
      </c>
      <c r="E16" s="42">
        <f t="shared" si="1"/>
        <v>1.5500433007749626</v>
      </c>
      <c r="F16" s="42">
        <f t="shared" si="2"/>
        <v>-2.1027855549531864</v>
      </c>
      <c r="G16" s="42">
        <v>263.02334500000001</v>
      </c>
      <c r="H16" s="42">
        <f t="shared" si="3"/>
        <v>3.7302334984377419</v>
      </c>
      <c r="I16" s="42">
        <v>232.99528600000002</v>
      </c>
      <c r="J16" s="42">
        <f t="shared" si="4"/>
        <v>3.8472627191807813</v>
      </c>
      <c r="K16" s="42">
        <f t="shared" si="5"/>
        <v>-11.416499550638733</v>
      </c>
      <c r="L16" s="42"/>
      <c r="M16" s="135" t="s">
        <v>596</v>
      </c>
    </row>
    <row r="17" spans="1:13" x14ac:dyDescent="0.2">
      <c r="A17" s="135" t="s">
        <v>301</v>
      </c>
      <c r="B17" s="42">
        <v>177.39549099999999</v>
      </c>
      <c r="C17" s="42">
        <f t="shared" si="0"/>
        <v>2.0197437708920551</v>
      </c>
      <c r="D17" s="42">
        <v>155.82351399999999</v>
      </c>
      <c r="E17" s="42">
        <f t="shared" si="1"/>
        <v>1.8191406051383019</v>
      </c>
      <c r="F17" s="42">
        <f t="shared" si="2"/>
        <v>-12.160386308804206</v>
      </c>
      <c r="G17" s="42">
        <v>196.64358400000003</v>
      </c>
      <c r="H17" s="42">
        <f t="shared" si="3"/>
        <v>2.788826536631781</v>
      </c>
      <c r="I17" s="42">
        <v>189.31425599999997</v>
      </c>
      <c r="J17" s="42">
        <f t="shared" si="4"/>
        <v>3.1259931984986435</v>
      </c>
      <c r="K17" s="42">
        <f t="shared" si="5"/>
        <v>-3.7272144104127278</v>
      </c>
      <c r="L17" s="42"/>
      <c r="M17" s="135" t="s">
        <v>597</v>
      </c>
    </row>
    <row r="18" spans="1:13" x14ac:dyDescent="0.2">
      <c r="A18" s="135" t="s">
        <v>302</v>
      </c>
      <c r="B18" s="42">
        <v>284.004636</v>
      </c>
      <c r="C18" s="42">
        <f t="shared" si="0"/>
        <v>3.2335466433330353</v>
      </c>
      <c r="D18" s="42">
        <v>274.91253899999998</v>
      </c>
      <c r="E18" s="42">
        <f t="shared" si="1"/>
        <v>3.2094293712088087</v>
      </c>
      <c r="F18" s="42">
        <f t="shared" si="2"/>
        <v>-3.2013903463181492</v>
      </c>
      <c r="G18" s="42">
        <v>279.04647799999998</v>
      </c>
      <c r="H18" s="42">
        <f t="shared" si="3"/>
        <v>3.9574757892941799</v>
      </c>
      <c r="I18" s="42">
        <v>276.456594</v>
      </c>
      <c r="J18" s="42">
        <f t="shared" si="4"/>
        <v>4.5649041481804788</v>
      </c>
      <c r="K18" s="42">
        <f t="shared" si="5"/>
        <v>-0.9281192217734997</v>
      </c>
      <c r="L18" s="42"/>
      <c r="M18" s="135" t="s">
        <v>598</v>
      </c>
    </row>
    <row r="19" spans="1:13" x14ac:dyDescent="0.2">
      <c r="A19" s="135" t="s">
        <v>303</v>
      </c>
      <c r="B19" s="42">
        <v>94.087266999999997</v>
      </c>
      <c r="C19" s="42">
        <f t="shared" si="0"/>
        <v>1.0712345075530001</v>
      </c>
      <c r="D19" s="42">
        <v>92.235409000000004</v>
      </c>
      <c r="E19" s="42">
        <f t="shared" si="1"/>
        <v>1.0767898466430348</v>
      </c>
      <c r="F19" s="42">
        <f t="shared" si="2"/>
        <v>-1.9682344477069336</v>
      </c>
      <c r="G19" s="42">
        <v>165.27363099999999</v>
      </c>
      <c r="H19" s="42">
        <f t="shared" si="3"/>
        <v>2.3439335195308932</v>
      </c>
      <c r="I19" s="42">
        <v>156.713976</v>
      </c>
      <c r="J19" s="42">
        <f t="shared" si="4"/>
        <v>2.5876911408387535</v>
      </c>
      <c r="K19" s="42">
        <f t="shared" si="5"/>
        <v>-5.179080866203023</v>
      </c>
      <c r="L19" s="42"/>
      <c r="M19" s="135" t="s">
        <v>599</v>
      </c>
    </row>
    <row r="20" spans="1:13" x14ac:dyDescent="0.2">
      <c r="A20" s="135" t="s">
        <v>361</v>
      </c>
      <c r="B20" s="42">
        <v>127.004639</v>
      </c>
      <c r="C20" s="42">
        <f t="shared" si="0"/>
        <v>1.4460166211025296</v>
      </c>
      <c r="D20" s="42">
        <v>125.28939</v>
      </c>
      <c r="E20" s="42">
        <f t="shared" si="1"/>
        <v>1.4626740912928502</v>
      </c>
      <c r="F20" s="42">
        <f t="shared" si="2"/>
        <v>-1.3505404318341476</v>
      </c>
      <c r="G20" s="42">
        <v>270.61521900000002</v>
      </c>
      <c r="H20" s="42">
        <f t="shared" si="3"/>
        <v>3.8379025067180472</v>
      </c>
      <c r="I20" s="42">
        <v>317.74969499999997</v>
      </c>
      <c r="J20" s="42">
        <f t="shared" si="4"/>
        <v>5.2467437285600864</v>
      </c>
      <c r="K20" s="42">
        <f t="shared" si="5"/>
        <v>17.417525952226626</v>
      </c>
      <c r="L20" s="42"/>
      <c r="M20" s="135" t="s">
        <v>600</v>
      </c>
    </row>
    <row r="21" spans="1:13" x14ac:dyDescent="0.2">
      <c r="A21" s="135" t="s">
        <v>304</v>
      </c>
      <c r="B21" s="42">
        <v>734.8651789999999</v>
      </c>
      <c r="C21" s="42">
        <f t="shared" si="0"/>
        <v>8.3668381837885892</v>
      </c>
      <c r="D21" s="42">
        <v>697.16715899999986</v>
      </c>
      <c r="E21" s="42">
        <f t="shared" si="1"/>
        <v>8.1389840015147552</v>
      </c>
      <c r="F21" s="42">
        <f t="shared" si="2"/>
        <v>-5.1299232944060975</v>
      </c>
      <c r="G21" s="42">
        <v>529.70482100000004</v>
      </c>
      <c r="H21" s="42">
        <f t="shared" si="3"/>
        <v>7.5123471172422667</v>
      </c>
      <c r="I21" s="42">
        <v>490.42511899999994</v>
      </c>
      <c r="J21" s="42">
        <f t="shared" si="4"/>
        <v>8.0979933511551714</v>
      </c>
      <c r="K21" s="42">
        <f t="shared" si="5"/>
        <v>-7.4153944692906748</v>
      </c>
      <c r="L21" s="42"/>
      <c r="M21" s="135" t="s">
        <v>601</v>
      </c>
    </row>
    <row r="22" spans="1:13" x14ac:dyDescent="0.2">
      <c r="A22" s="135" t="s">
        <v>362</v>
      </c>
      <c r="B22" s="42">
        <v>1583.1305990000001</v>
      </c>
      <c r="C22" s="42">
        <f t="shared" si="0"/>
        <v>18.024799547125234</v>
      </c>
      <c r="D22" s="42">
        <v>1617.0282120000002</v>
      </c>
      <c r="E22" s="42">
        <f t="shared" si="1"/>
        <v>18.877777843614712</v>
      </c>
      <c r="F22" s="42">
        <f t="shared" si="2"/>
        <v>2.1411760357239018</v>
      </c>
      <c r="G22" s="42">
        <v>1003.943755</v>
      </c>
      <c r="H22" s="42">
        <f t="shared" si="3"/>
        <v>14.238069344941126</v>
      </c>
      <c r="I22" s="42">
        <v>1032.673955</v>
      </c>
      <c r="J22" s="42">
        <f t="shared" si="4"/>
        <v>17.051709827899568</v>
      </c>
      <c r="K22" s="42">
        <f t="shared" si="5"/>
        <v>2.8617340221415191</v>
      </c>
      <c r="L22" s="42"/>
      <c r="M22" s="135" t="s">
        <v>602</v>
      </c>
    </row>
    <row r="23" spans="1:13" x14ac:dyDescent="0.2">
      <c r="A23" s="135" t="s">
        <v>363</v>
      </c>
      <c r="B23" s="42">
        <v>1074.7826840000005</v>
      </c>
      <c r="C23" s="42">
        <f t="shared" si="0"/>
        <v>12.236983132066449</v>
      </c>
      <c r="D23" s="42">
        <v>1143.7211</v>
      </c>
      <c r="E23" s="42">
        <f t="shared" si="1"/>
        <v>13.35221777865595</v>
      </c>
      <c r="F23" s="42">
        <f t="shared" si="2"/>
        <v>6.4141725603014521</v>
      </c>
      <c r="G23" s="42">
        <v>747.02420800000004</v>
      </c>
      <c r="H23" s="42">
        <f t="shared" si="3"/>
        <v>10.594400754904566</v>
      </c>
      <c r="I23" s="42">
        <v>748.06589499999995</v>
      </c>
      <c r="J23" s="42">
        <f t="shared" si="4"/>
        <v>12.352207114285155</v>
      </c>
      <c r="K23" s="42">
        <f t="shared" si="5"/>
        <v>0.13944487860557331</v>
      </c>
      <c r="L23" s="42"/>
      <c r="M23" s="135" t="s">
        <v>603</v>
      </c>
    </row>
    <row r="24" spans="1:13" x14ac:dyDescent="0.2">
      <c r="A24" s="135" t="s">
        <v>325</v>
      </c>
      <c r="B24" s="42">
        <v>228.69341900000001</v>
      </c>
      <c r="C24" s="42">
        <f t="shared" si="0"/>
        <v>2.6037984723594629</v>
      </c>
      <c r="D24" s="42">
        <v>231.44041699999997</v>
      </c>
      <c r="E24" s="42">
        <f t="shared" si="1"/>
        <v>2.7019199440903439</v>
      </c>
      <c r="F24" s="42">
        <f t="shared" si="2"/>
        <v>1.2011705505176735</v>
      </c>
      <c r="G24" s="42">
        <v>204.02182900000003</v>
      </c>
      <c r="H24" s="42">
        <f t="shared" si="3"/>
        <v>2.8934658288538491</v>
      </c>
      <c r="I24" s="42">
        <v>203.38685899999999</v>
      </c>
      <c r="J24" s="42">
        <f t="shared" si="4"/>
        <v>3.3583627104025529</v>
      </c>
      <c r="K24" s="42">
        <f t="shared" si="5"/>
        <v>-0.31122650116034833</v>
      </c>
      <c r="L24" s="42"/>
      <c r="M24" s="135" t="s">
        <v>604</v>
      </c>
    </row>
    <row r="25" spans="1:13" x14ac:dyDescent="0.2">
      <c r="A25" s="135" t="s">
        <v>305</v>
      </c>
      <c r="B25" s="42">
        <v>313.12287800000001</v>
      </c>
      <c r="C25" s="42">
        <f t="shared" si="0"/>
        <v>3.5650736036142714</v>
      </c>
      <c r="D25" s="42">
        <v>294.46344700000003</v>
      </c>
      <c r="E25" s="42">
        <f t="shared" si="1"/>
        <v>3.437673810684891</v>
      </c>
      <c r="F25" s="42">
        <f t="shared" si="2"/>
        <v>-5.9591401047354964</v>
      </c>
      <c r="G25" s="42">
        <v>349.728925</v>
      </c>
      <c r="H25" s="42">
        <f t="shared" si="3"/>
        <v>4.9599040397255258</v>
      </c>
      <c r="I25" s="42">
        <v>331.65184800000003</v>
      </c>
      <c r="J25" s="42">
        <f t="shared" si="4"/>
        <v>5.4762987374680669</v>
      </c>
      <c r="K25" s="42">
        <f t="shared" si="5"/>
        <v>-5.1688824423087141</v>
      </c>
      <c r="L25" s="42"/>
      <c r="M25" s="135" t="s">
        <v>605</v>
      </c>
    </row>
    <row r="27" spans="1:13" x14ac:dyDescent="0.2">
      <c r="A27" s="136"/>
    </row>
    <row r="28" spans="1:13" x14ac:dyDescent="0.2">
      <c r="A28" s="136" t="s">
        <v>364</v>
      </c>
    </row>
    <row r="32" spans="1:13" x14ac:dyDescent="0.2">
      <c r="A32" s="197"/>
      <c r="B32" s="197"/>
    </row>
    <row r="34" spans="1:3" x14ac:dyDescent="0.2">
      <c r="A34" s="197"/>
      <c r="B34" s="197"/>
      <c r="C34" s="28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231"/>
  <sheetViews>
    <sheetView showGridLines="0" topLeftCell="A2" zoomScale="90" zoomScaleNormal="90" workbookViewId="0">
      <selection activeCell="A2" sqref="A2:M2"/>
    </sheetView>
  </sheetViews>
  <sheetFormatPr defaultColWidth="9.140625" defaultRowHeight="12.75" x14ac:dyDescent="0.2"/>
  <cols>
    <col min="1" max="1" width="37.85546875" style="7" customWidth="1"/>
    <col min="2" max="2" width="12.85546875" style="161" customWidth="1"/>
    <col min="3" max="3" width="6.85546875" style="42" customWidth="1"/>
    <col min="4" max="4" width="12.85546875" style="7" customWidth="1"/>
    <col min="5" max="5" width="6.85546875" style="42" customWidth="1"/>
    <col min="6" max="6" width="12.85546875" style="7" customWidth="1"/>
    <col min="7" max="7" width="6.85546875" style="42" customWidth="1"/>
    <col min="8" max="8" width="12.85546875" style="7" customWidth="1"/>
    <col min="9" max="9" width="6.85546875" style="42" customWidth="1"/>
    <col min="10" max="11" width="10.7109375" style="7" customWidth="1"/>
    <col min="12" max="12" width="2.5703125" style="7" customWidth="1"/>
    <col min="13" max="13" width="37.85546875" style="136" customWidth="1"/>
    <col min="14" max="14" width="3.7109375" style="7" customWidth="1"/>
    <col min="15" max="16384" width="9.140625" style="7"/>
  </cols>
  <sheetData>
    <row r="1" spans="1:15" s="137" customFormat="1" ht="11.25" hidden="1" x14ac:dyDescent="0.2">
      <c r="B1" s="124"/>
      <c r="C1" s="138"/>
      <c r="E1" s="138"/>
      <c r="G1" s="138"/>
      <c r="I1" s="138"/>
    </row>
    <row r="2" spans="1:15" s="137" customFormat="1" ht="30" customHeight="1" x14ac:dyDescent="0.2">
      <c r="A2" s="251" t="s">
        <v>675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</row>
    <row r="3" spans="1:15" s="137" customFormat="1" ht="15" customHeight="1" x14ac:dyDescent="0.2">
      <c r="A3" s="122" t="s">
        <v>715</v>
      </c>
      <c r="B3" s="124"/>
      <c r="C3" s="138"/>
      <c r="D3" s="139"/>
      <c r="E3" s="140"/>
      <c r="F3" s="139"/>
      <c r="G3" s="140"/>
      <c r="H3" s="139"/>
      <c r="I3" s="140"/>
      <c r="J3" s="139"/>
      <c r="K3" s="141"/>
      <c r="L3" s="141"/>
      <c r="M3" s="124" t="s">
        <v>716</v>
      </c>
    </row>
    <row r="4" spans="1:15" s="143" customFormat="1" ht="33.75" customHeight="1" x14ac:dyDescent="0.2">
      <c r="A4" s="264" t="s">
        <v>306</v>
      </c>
      <c r="B4" s="255" t="s">
        <v>671</v>
      </c>
      <c r="C4" s="256"/>
      <c r="D4" s="256"/>
      <c r="E4" s="257"/>
      <c r="F4" s="255" t="s">
        <v>676</v>
      </c>
      <c r="G4" s="256"/>
      <c r="H4" s="256"/>
      <c r="I4" s="257"/>
      <c r="J4" s="255" t="s">
        <v>677</v>
      </c>
      <c r="K4" s="257"/>
      <c r="L4" s="142"/>
      <c r="M4" s="263" t="s">
        <v>606</v>
      </c>
    </row>
    <row r="5" spans="1:15" s="143" customFormat="1" ht="11.25" x14ac:dyDescent="0.2">
      <c r="A5" s="264"/>
      <c r="B5" s="260">
        <v>2025</v>
      </c>
      <c r="C5" s="261"/>
      <c r="D5" s="260">
        <v>2026</v>
      </c>
      <c r="E5" s="261"/>
      <c r="F5" s="260">
        <v>2025</v>
      </c>
      <c r="G5" s="261"/>
      <c r="H5" s="260">
        <v>2026</v>
      </c>
      <c r="I5" s="261"/>
      <c r="J5" s="130">
        <v>2025</v>
      </c>
      <c r="K5" s="144">
        <v>2026</v>
      </c>
      <c r="L5" s="145"/>
      <c r="M5" s="263"/>
    </row>
    <row r="6" spans="1:15" s="143" customFormat="1" ht="21" customHeight="1" x14ac:dyDescent="0.2">
      <c r="A6" s="264"/>
      <c r="B6" s="126" t="s">
        <v>678</v>
      </c>
      <c r="C6" s="146" t="s">
        <v>295</v>
      </c>
      <c r="D6" s="126" t="s">
        <v>678</v>
      </c>
      <c r="E6" s="146" t="s">
        <v>295</v>
      </c>
      <c r="F6" s="126" t="s">
        <v>678</v>
      </c>
      <c r="G6" s="146" t="s">
        <v>295</v>
      </c>
      <c r="H6" s="126" t="s">
        <v>678</v>
      </c>
      <c r="I6" s="146" t="s">
        <v>295</v>
      </c>
      <c r="J6" s="262" t="s">
        <v>678</v>
      </c>
      <c r="K6" s="257"/>
      <c r="L6" s="147"/>
      <c r="M6" s="263"/>
      <c r="N6" s="148"/>
    </row>
    <row r="7" spans="1:15" s="143" customFormat="1" ht="12.75" customHeight="1" x14ac:dyDescent="0.2">
      <c r="A7" s="149"/>
      <c r="B7" s="149"/>
      <c r="C7" s="150"/>
      <c r="D7" s="149"/>
      <c r="E7" s="150"/>
      <c r="F7" s="149"/>
      <c r="G7" s="150"/>
      <c r="H7" s="149"/>
      <c r="I7" s="150"/>
      <c r="J7" s="151"/>
      <c r="K7" s="151"/>
      <c r="L7" s="151"/>
      <c r="M7" s="149"/>
      <c r="N7" s="121"/>
    </row>
    <row r="8" spans="1:15" s="143" customFormat="1" ht="12.75" customHeight="1" x14ac:dyDescent="0.2">
      <c r="A8" s="152" t="s">
        <v>679</v>
      </c>
      <c r="B8" s="153">
        <v>6809388.3709999993</v>
      </c>
      <c r="C8" s="154"/>
      <c r="D8" s="153">
        <v>6683706.6909999996</v>
      </c>
      <c r="E8" s="154"/>
      <c r="F8" s="153">
        <v>5579669.381000001</v>
      </c>
      <c r="G8" s="154"/>
      <c r="H8" s="153">
        <v>4717527.5779999997</v>
      </c>
      <c r="I8" s="154"/>
      <c r="J8" s="155">
        <f>F8-B8</f>
        <v>-1229718.9899999984</v>
      </c>
      <c r="K8" s="155">
        <f>H8-D8</f>
        <v>-1966179.1129999999</v>
      </c>
      <c r="L8" s="151"/>
      <c r="M8" s="152" t="s">
        <v>680</v>
      </c>
      <c r="N8" s="121"/>
      <c r="O8" s="156" t="str">
        <f>"(1) - UE28/EU28 (inclui GB REINO UNIDO) / (includes GB UNITED KINGDOM)"</f>
        <v>(1) - UE28/EU28 (inclui GB REINO UNIDO) / (includes GB UNITED KINGDOM)</v>
      </c>
    </row>
    <row r="9" spans="1:15" s="143" customFormat="1" ht="12.75" customHeight="1" x14ac:dyDescent="0.2">
      <c r="A9" s="152" t="s">
        <v>681</v>
      </c>
      <c r="B9" s="153">
        <v>6711000.9979999987</v>
      </c>
      <c r="C9" s="154"/>
      <c r="D9" s="153">
        <v>6602572.0149999987</v>
      </c>
      <c r="E9" s="154"/>
      <c r="F9" s="153">
        <v>5278700.6700000009</v>
      </c>
      <c r="G9" s="154"/>
      <c r="H9" s="153">
        <v>4491493.7829999998</v>
      </c>
      <c r="I9" s="154"/>
      <c r="J9" s="155">
        <f>F9-B9</f>
        <v>-1432300.3279999979</v>
      </c>
      <c r="K9" s="155">
        <f>H9-D9</f>
        <v>-2111078.2319999989</v>
      </c>
      <c r="L9" s="151"/>
      <c r="M9" s="152" t="s">
        <v>682</v>
      </c>
      <c r="N9" s="121"/>
      <c r="O9" s="156" t="str">
        <f>"(2) - UE27/EU27 (exclui GB REINO UNIDO) / (excludes GB UNITED KINGDOM)"</f>
        <v>(2) - UE27/EU27 (exclui GB REINO UNIDO) / (excludes GB UNITED KINGDOM)</v>
      </c>
    </row>
    <row r="10" spans="1:15" s="143" customFormat="1" ht="12.75" customHeight="1" x14ac:dyDescent="0.2">
      <c r="A10" s="149"/>
      <c r="B10" s="153"/>
      <c r="C10" s="154"/>
      <c r="D10" s="157"/>
      <c r="E10" s="154"/>
      <c r="F10" s="153"/>
      <c r="G10" s="154"/>
      <c r="H10" s="157"/>
      <c r="I10" s="154"/>
      <c r="J10" s="120"/>
      <c r="K10" s="120"/>
      <c r="L10" s="151"/>
      <c r="M10" s="149"/>
      <c r="N10" s="121"/>
      <c r="O10" s="156"/>
    </row>
    <row r="11" spans="1:15" s="143" customFormat="1" ht="12.75" customHeight="1" x14ac:dyDescent="0.2">
      <c r="A11" s="152" t="s">
        <v>683</v>
      </c>
      <c r="B11" s="153">
        <v>1973680.7269999997</v>
      </c>
      <c r="C11" s="158"/>
      <c r="D11" s="153">
        <v>1882069.5639999986</v>
      </c>
      <c r="E11" s="154"/>
      <c r="F11" s="153">
        <v>1471453.4270000004</v>
      </c>
      <c r="G11" s="158"/>
      <c r="H11" s="153">
        <v>1338603.8329999999</v>
      </c>
      <c r="I11" s="154"/>
      <c r="J11" s="155">
        <f>F11-B11</f>
        <v>-502227.29999999935</v>
      </c>
      <c r="K11" s="155">
        <f>H11-D11</f>
        <v>-543465.73099999875</v>
      </c>
      <c r="L11" s="151"/>
      <c r="M11" s="152" t="s">
        <v>684</v>
      </c>
      <c r="N11" s="121"/>
      <c r="O11" s="156"/>
    </row>
    <row r="12" spans="1:15" x14ac:dyDescent="0.2">
      <c r="A12" s="152" t="s">
        <v>685</v>
      </c>
      <c r="B12" s="153">
        <v>2072068.0999999999</v>
      </c>
      <c r="C12" s="158"/>
      <c r="D12" s="153">
        <v>1963204.2399999986</v>
      </c>
      <c r="E12" s="158"/>
      <c r="F12" s="153">
        <v>1772422.1380000005</v>
      </c>
      <c r="G12" s="158"/>
      <c r="H12" s="153">
        <v>1564637.628</v>
      </c>
      <c r="I12" s="158"/>
      <c r="J12" s="155">
        <f>F12-B12</f>
        <v>-299645.96199999936</v>
      </c>
      <c r="K12" s="155">
        <f>H12-D12</f>
        <v>-398566.61199999857</v>
      </c>
      <c r="L12" s="155"/>
      <c r="M12" s="152" t="s">
        <v>686</v>
      </c>
      <c r="O12" s="84"/>
    </row>
    <row r="13" spans="1:15" x14ac:dyDescent="0.2">
      <c r="A13" s="136" t="s">
        <v>717</v>
      </c>
      <c r="B13" s="159">
        <v>54499.010999999999</v>
      </c>
      <c r="C13" s="160">
        <f>IF(B13=0,0,IF(OR(B13="x",B13="Ə"),"x",B13/$B$12*100))</f>
        <v>2.6301747032348985</v>
      </c>
      <c r="D13" s="159">
        <v>67681.505000000005</v>
      </c>
      <c r="E13" s="160">
        <f>IF(D13=0,0,IF(OR(D13="x",D13="Ə"),"x",D13/$D$12*100))</f>
        <v>3.447501977685218</v>
      </c>
      <c r="F13" s="159">
        <v>90089.691999999995</v>
      </c>
      <c r="G13" s="160">
        <f>IF(F13=0,0,IF(OR(F13="x",F13="Ə"),"x",F13/$F$12*100))</f>
        <v>5.0828575240916996</v>
      </c>
      <c r="H13" s="159">
        <v>89626.300999999992</v>
      </c>
      <c r="I13" s="160">
        <f>IF(H13=0,0,IF(OR(H13="x",H13="Ə"),"x",H13/$H$12*100))</f>
        <v>5.7282465534569127</v>
      </c>
      <c r="J13" s="159">
        <v>35590.680999999997</v>
      </c>
      <c r="K13" s="159">
        <v>21944.795999999988</v>
      </c>
      <c r="L13" s="159"/>
      <c r="M13" s="136" t="s">
        <v>717</v>
      </c>
      <c r="O13" s="156" t="str">
        <f>"(3) - UE28/EU28 (exclui GB REINO UNIDO) / (excludes GB UNITED KINGDOM)"</f>
        <v>(3) - UE28/EU28 (exclui GB REINO UNIDO) / (excludes GB UNITED KINGDOM)</v>
      </c>
    </row>
    <row r="14" spans="1:15" x14ac:dyDescent="0.2">
      <c r="A14" s="136" t="s">
        <v>718</v>
      </c>
      <c r="B14" s="159">
        <v>42579.811999999998</v>
      </c>
      <c r="C14" s="160">
        <f t="shared" ref="C14:C77" si="0">IF(B14=0,0,IF(OR(B14="x",B14="Ə"),"x",B14/$B$12*100))</f>
        <v>2.054942692279274</v>
      </c>
      <c r="D14" s="159">
        <v>53793.697</v>
      </c>
      <c r="E14" s="160">
        <f t="shared" ref="E14:E77" si="1">IF(D14=0,0,IF(OR(D14="x",D14="Ə"),"x",D14/$D$12*100))</f>
        <v>2.740096822529277</v>
      </c>
      <c r="F14" s="159">
        <v>65391.389000000003</v>
      </c>
      <c r="G14" s="160">
        <f t="shared" ref="G14:G77" si="2">IF(F14=0,0,IF(OR(F14="x",F14="Ə"),"x",F14/$F$12*100))</f>
        <v>3.6893800634756002</v>
      </c>
      <c r="H14" s="159">
        <v>72320.998999999996</v>
      </c>
      <c r="I14" s="160">
        <f t="shared" ref="I14:I77" si="3">IF(H14=0,0,IF(OR(H14="x",H14="Ə"),"x",H14/$H$12*100))</f>
        <v>4.6222203598953708</v>
      </c>
      <c r="J14" s="159">
        <v>22811.577000000005</v>
      </c>
      <c r="K14" s="159">
        <v>18527.301999999996</v>
      </c>
      <c r="L14" s="159"/>
      <c r="M14" s="136" t="s">
        <v>917</v>
      </c>
      <c r="N14" s="121"/>
      <c r="O14" s="156" t="str">
        <f>"(4) - UE27/EU27 (inclui GB REINO UNIDO) / (includes GB UNITED KINGDOM)"</f>
        <v>(4) - UE27/EU27 (inclui GB REINO UNIDO) / (includes GB UNITED KINGDOM)</v>
      </c>
    </row>
    <row r="15" spans="1:15" x14ac:dyDescent="0.2">
      <c r="A15" s="136" t="s">
        <v>719</v>
      </c>
      <c r="B15" s="159">
        <v>496.286</v>
      </c>
      <c r="C15" s="160">
        <f t="shared" si="0"/>
        <v>2.3951239826528869E-2</v>
      </c>
      <c r="D15" s="159">
        <v>3745.42</v>
      </c>
      <c r="E15" s="160">
        <f t="shared" si="1"/>
        <v>0.19078096530598379</v>
      </c>
      <c r="F15" s="159">
        <v>1602.9680000000001</v>
      </c>
      <c r="G15" s="160">
        <f t="shared" si="2"/>
        <v>9.0439402986062206E-2</v>
      </c>
      <c r="H15" s="159">
        <v>1226.144</v>
      </c>
      <c r="I15" s="160">
        <f t="shared" si="3"/>
        <v>7.8366004885573423E-2</v>
      </c>
      <c r="J15" s="159">
        <v>1106.682</v>
      </c>
      <c r="K15" s="159">
        <v>-2519.2759999999998</v>
      </c>
      <c r="L15" s="159"/>
      <c r="M15" s="136" t="s">
        <v>918</v>
      </c>
    </row>
    <row r="16" spans="1:15" x14ac:dyDescent="0.2">
      <c r="A16" s="136" t="s">
        <v>720</v>
      </c>
      <c r="B16" s="159">
        <v>6.117</v>
      </c>
      <c r="C16" s="160">
        <f t="shared" si="0"/>
        <v>2.9521230503958825E-4</v>
      </c>
      <c r="D16" s="159">
        <v>17.04</v>
      </c>
      <c r="E16" s="160">
        <f t="shared" si="1"/>
        <v>8.6796878556048818E-4</v>
      </c>
      <c r="F16" s="159">
        <v>29.074000000000002</v>
      </c>
      <c r="G16" s="160">
        <f t="shared" si="2"/>
        <v>1.6403541445723013E-3</v>
      </c>
      <c r="H16" s="159">
        <v>29.75</v>
      </c>
      <c r="I16" s="160">
        <f t="shared" si="3"/>
        <v>1.9013987307737175E-3</v>
      </c>
      <c r="J16" s="159">
        <v>22.957000000000001</v>
      </c>
      <c r="K16" s="159">
        <v>12.71</v>
      </c>
      <c r="L16" s="159"/>
      <c r="M16" s="136" t="s">
        <v>919</v>
      </c>
    </row>
    <row r="17" spans="1:18" x14ac:dyDescent="0.2">
      <c r="A17" s="136" t="s">
        <v>721</v>
      </c>
      <c r="B17" s="159">
        <v>11416.796</v>
      </c>
      <c r="C17" s="160">
        <f t="shared" si="0"/>
        <v>0.55098555882405609</v>
      </c>
      <c r="D17" s="159">
        <v>10125.348</v>
      </c>
      <c r="E17" s="160">
        <f t="shared" si="1"/>
        <v>0.51575622106439656</v>
      </c>
      <c r="F17" s="159">
        <v>23066.260999999999</v>
      </c>
      <c r="G17" s="160">
        <f t="shared" si="2"/>
        <v>1.3013977034854656</v>
      </c>
      <c r="H17" s="159">
        <v>16049.407999999999</v>
      </c>
      <c r="I17" s="160">
        <f t="shared" si="3"/>
        <v>1.025758789945195</v>
      </c>
      <c r="J17" s="159">
        <v>11649.464999999998</v>
      </c>
      <c r="K17" s="159">
        <v>5924.0599999999995</v>
      </c>
      <c r="L17" s="159"/>
      <c r="M17" s="136" t="s">
        <v>920</v>
      </c>
    </row>
    <row r="18" spans="1:18" x14ac:dyDescent="0.2">
      <c r="A18" s="136" t="s">
        <v>722</v>
      </c>
      <c r="B18" s="159">
        <v>96389.168000000005</v>
      </c>
      <c r="C18" s="160">
        <f t="shared" si="0"/>
        <v>4.6518339817113157</v>
      </c>
      <c r="D18" s="159">
        <v>111682.24500000002</v>
      </c>
      <c r="E18" s="160">
        <f t="shared" si="1"/>
        <v>5.6887736244905476</v>
      </c>
      <c r="F18" s="159">
        <v>75000.551999999996</v>
      </c>
      <c r="G18" s="160">
        <f t="shared" si="2"/>
        <v>4.2315287307701173</v>
      </c>
      <c r="H18" s="159">
        <v>43806.365000000013</v>
      </c>
      <c r="I18" s="160">
        <f t="shared" si="3"/>
        <v>2.7997770356574865</v>
      </c>
      <c r="J18" s="159">
        <v>-21388.616000000009</v>
      </c>
      <c r="K18" s="159">
        <v>-67875.88</v>
      </c>
      <c r="L18" s="159"/>
      <c r="M18" s="136" t="s">
        <v>921</v>
      </c>
    </row>
    <row r="19" spans="1:18" x14ac:dyDescent="0.2">
      <c r="A19" s="136" t="s">
        <v>723</v>
      </c>
      <c r="B19" s="159">
        <v>3617.1880000000001</v>
      </c>
      <c r="C19" s="160">
        <f t="shared" si="0"/>
        <v>0.17456897290200069</v>
      </c>
      <c r="D19" s="159">
        <v>3771.0160000000001</v>
      </c>
      <c r="E19" s="160">
        <f t="shared" si="1"/>
        <v>0.19208475222119542</v>
      </c>
      <c r="F19" s="159">
        <v>13534.894</v>
      </c>
      <c r="G19" s="160">
        <f t="shared" si="2"/>
        <v>0.76363828400793743</v>
      </c>
      <c r="H19" s="159">
        <v>12244.216</v>
      </c>
      <c r="I19" s="160">
        <f t="shared" si="3"/>
        <v>0.78255921888131919</v>
      </c>
      <c r="J19" s="159">
        <v>9917.7060000000001</v>
      </c>
      <c r="K19" s="159">
        <v>8473.2000000000007</v>
      </c>
      <c r="L19" s="159"/>
      <c r="M19" s="136" t="s">
        <v>922</v>
      </c>
    </row>
    <row r="20" spans="1:18" x14ac:dyDescent="0.2">
      <c r="A20" s="136" t="s">
        <v>724</v>
      </c>
      <c r="B20" s="159">
        <v>134.35400000000001</v>
      </c>
      <c r="C20" s="160">
        <f t="shared" si="0"/>
        <v>6.484053299213477E-3</v>
      </c>
      <c r="D20" s="159">
        <v>13.337999999999999</v>
      </c>
      <c r="E20" s="160">
        <f t="shared" si="1"/>
        <v>6.7939951066935394E-4</v>
      </c>
      <c r="F20" s="159">
        <v>585.18799999999999</v>
      </c>
      <c r="G20" s="160">
        <f t="shared" si="2"/>
        <v>3.3016288132144724E-2</v>
      </c>
      <c r="H20" s="159">
        <v>1047.751</v>
      </c>
      <c r="I20" s="160">
        <f t="shared" si="3"/>
        <v>6.6964451145105658E-2</v>
      </c>
      <c r="J20" s="159">
        <v>450.83399999999995</v>
      </c>
      <c r="K20" s="159">
        <v>1034.413</v>
      </c>
      <c r="L20" s="159"/>
      <c r="M20" s="136" t="s">
        <v>923</v>
      </c>
    </row>
    <row r="21" spans="1:18" x14ac:dyDescent="0.2">
      <c r="A21" s="136" t="s">
        <v>725</v>
      </c>
      <c r="B21" s="159">
        <v>26375.848000000002</v>
      </c>
      <c r="C21" s="160">
        <f t="shared" si="0"/>
        <v>1.2729238001395806</v>
      </c>
      <c r="D21" s="159">
        <v>78478.244000000006</v>
      </c>
      <c r="E21" s="160">
        <f t="shared" si="1"/>
        <v>3.9974569329577276</v>
      </c>
      <c r="F21" s="159">
        <v>25231.988000000001</v>
      </c>
      <c r="G21" s="160">
        <f t="shared" si="2"/>
        <v>1.4235879511453042</v>
      </c>
      <c r="H21" s="159">
        <v>11801.462</v>
      </c>
      <c r="I21" s="160">
        <f t="shared" si="3"/>
        <v>0.75426167623779017</v>
      </c>
      <c r="J21" s="159">
        <v>-1143.8600000000006</v>
      </c>
      <c r="K21" s="159">
        <v>-66676.782000000007</v>
      </c>
      <c r="L21" s="159"/>
      <c r="M21" s="136" t="s">
        <v>924</v>
      </c>
    </row>
    <row r="22" spans="1:18" x14ac:dyDescent="0.2">
      <c r="A22" s="136" t="s">
        <v>726</v>
      </c>
      <c r="B22" s="159">
        <v>240.173</v>
      </c>
      <c r="C22" s="160">
        <f t="shared" si="0"/>
        <v>1.159098004549175E-2</v>
      </c>
      <c r="D22" s="159">
        <v>310.87599999999998</v>
      </c>
      <c r="E22" s="160">
        <f t="shared" si="1"/>
        <v>1.5835132874407413E-2</v>
      </c>
      <c r="F22" s="159">
        <v>1345.328</v>
      </c>
      <c r="G22" s="160">
        <f t="shared" si="2"/>
        <v>7.5903362475378849E-2</v>
      </c>
      <c r="H22" s="159">
        <v>884.58199999999999</v>
      </c>
      <c r="I22" s="160">
        <f t="shared" si="3"/>
        <v>5.6535902254295015E-2</v>
      </c>
      <c r="J22" s="159">
        <v>1105.155</v>
      </c>
      <c r="K22" s="159">
        <v>573.70600000000002</v>
      </c>
      <c r="L22" s="159"/>
      <c r="M22" s="136" t="s">
        <v>925</v>
      </c>
    </row>
    <row r="23" spans="1:18" x14ac:dyDescent="0.2">
      <c r="A23" s="136" t="s">
        <v>727</v>
      </c>
      <c r="B23" s="159" t="s">
        <v>728</v>
      </c>
      <c r="C23" s="160" t="str">
        <f t="shared" si="0"/>
        <v>x</v>
      </c>
      <c r="D23" s="159" t="s">
        <v>728</v>
      </c>
      <c r="E23" s="160" t="str">
        <f t="shared" si="1"/>
        <v>x</v>
      </c>
      <c r="F23" s="159">
        <v>496.49299999999999</v>
      </c>
      <c r="G23" s="160">
        <f t="shared" si="2"/>
        <v>2.8012119085820169E-2</v>
      </c>
      <c r="H23" s="159">
        <v>612.79200000000003</v>
      </c>
      <c r="I23" s="160">
        <f t="shared" si="3"/>
        <v>3.9165106925320603E-2</v>
      </c>
      <c r="J23" s="159">
        <v>496.49299999999999</v>
      </c>
      <c r="K23" s="159">
        <v>612.79200000000003</v>
      </c>
      <c r="L23" s="159"/>
      <c r="M23" s="136" t="s">
        <v>926</v>
      </c>
    </row>
    <row r="24" spans="1:18" x14ac:dyDescent="0.2">
      <c r="A24" s="136" t="s">
        <v>729</v>
      </c>
      <c r="B24" s="159">
        <v>1.383</v>
      </c>
      <c r="C24" s="160">
        <f t="shared" si="0"/>
        <v>6.6744910555787247E-5</v>
      </c>
      <c r="D24" s="159" t="s">
        <v>730</v>
      </c>
      <c r="E24" s="160" t="str">
        <f t="shared" si="1"/>
        <v>x</v>
      </c>
      <c r="F24" s="159">
        <v>3375.2310000000002</v>
      </c>
      <c r="G24" s="160">
        <f t="shared" si="2"/>
        <v>0.19043042442522229</v>
      </c>
      <c r="H24" s="159">
        <v>1175.116</v>
      </c>
      <c r="I24" s="160">
        <f t="shared" si="3"/>
        <v>7.5104674652500425E-2</v>
      </c>
      <c r="J24" s="159">
        <v>3373.8480000000004</v>
      </c>
      <c r="K24" s="159">
        <v>1174.722</v>
      </c>
      <c r="L24" s="159"/>
      <c r="M24" s="136" t="s">
        <v>927</v>
      </c>
    </row>
    <row r="25" spans="1:18" x14ac:dyDescent="0.2">
      <c r="A25" s="136" t="s">
        <v>731</v>
      </c>
      <c r="B25" s="159">
        <v>134.821</v>
      </c>
      <c r="C25" s="160">
        <f t="shared" si="0"/>
        <v>6.5065911685045497E-3</v>
      </c>
      <c r="D25" s="159">
        <v>140.28100000000001</v>
      </c>
      <c r="E25" s="160">
        <f t="shared" si="1"/>
        <v>7.1455122774184768E-3</v>
      </c>
      <c r="F25" s="159">
        <v>137.45500000000001</v>
      </c>
      <c r="G25" s="160">
        <f t="shared" si="2"/>
        <v>7.75520667751894E-3</v>
      </c>
      <c r="H25" s="159">
        <v>782.73900000000003</v>
      </c>
      <c r="I25" s="160">
        <f t="shared" si="3"/>
        <v>5.0026855163935756E-2</v>
      </c>
      <c r="J25" s="159">
        <v>2.6340000000000146</v>
      </c>
      <c r="K25" s="159">
        <v>642.45800000000008</v>
      </c>
      <c r="L25" s="159"/>
      <c r="M25" s="136" t="s">
        <v>928</v>
      </c>
    </row>
    <row r="26" spans="1:18" x14ac:dyDescent="0.2">
      <c r="A26" s="136" t="s">
        <v>732</v>
      </c>
      <c r="B26" s="159">
        <v>504.483</v>
      </c>
      <c r="C26" s="160">
        <f t="shared" si="0"/>
        <v>2.4346834932693576E-2</v>
      </c>
      <c r="D26" s="159">
        <v>373.86500000000001</v>
      </c>
      <c r="E26" s="160">
        <f t="shared" si="1"/>
        <v>1.9043612089998354E-2</v>
      </c>
      <c r="F26" s="159">
        <v>4328.6959999999999</v>
      </c>
      <c r="G26" s="160">
        <f t="shared" si="2"/>
        <v>0.24422488904841236</v>
      </c>
      <c r="H26" s="159">
        <v>3420.1669999999999</v>
      </c>
      <c r="I26" s="160">
        <f t="shared" si="3"/>
        <v>0.21859163673392112</v>
      </c>
      <c r="J26" s="159">
        <v>3824.2129999999997</v>
      </c>
      <c r="K26" s="159">
        <v>3046.3019999999997</v>
      </c>
      <c r="L26" s="159"/>
      <c r="M26" s="136" t="s">
        <v>929</v>
      </c>
    </row>
    <row r="27" spans="1:18" x14ac:dyDescent="0.2">
      <c r="A27" s="136" t="s">
        <v>733</v>
      </c>
      <c r="B27" s="159">
        <v>5115.2979999999998</v>
      </c>
      <c r="C27" s="160">
        <f t="shared" si="0"/>
        <v>0.24686920280274574</v>
      </c>
      <c r="D27" s="159" t="s">
        <v>728</v>
      </c>
      <c r="E27" s="160" t="str">
        <f t="shared" si="1"/>
        <v>x</v>
      </c>
      <c r="F27" s="159">
        <v>3770.2190000000001</v>
      </c>
      <c r="G27" s="160">
        <f t="shared" si="2"/>
        <v>0.21271563467686719</v>
      </c>
      <c r="H27" s="159">
        <v>1469.4760000000001</v>
      </c>
      <c r="I27" s="160">
        <f t="shared" si="3"/>
        <v>9.3917976514367715E-2</v>
      </c>
      <c r="J27" s="159">
        <v>-1345.0789999999997</v>
      </c>
      <c r="K27" s="159">
        <v>1469.4760000000001</v>
      </c>
      <c r="L27" s="159"/>
      <c r="M27" s="136" t="s">
        <v>930</v>
      </c>
    </row>
    <row r="28" spans="1:18" x14ac:dyDescent="0.2">
      <c r="A28" s="136" t="s">
        <v>734</v>
      </c>
      <c r="B28" s="159">
        <v>55028.57</v>
      </c>
      <c r="C28" s="160">
        <f t="shared" si="0"/>
        <v>2.6557317300526946</v>
      </c>
      <c r="D28" s="159">
        <v>21500.668000000001</v>
      </c>
      <c r="E28" s="160">
        <f t="shared" si="1"/>
        <v>1.0951824350175619</v>
      </c>
      <c r="F28" s="159">
        <v>2955.5709999999999</v>
      </c>
      <c r="G28" s="160">
        <f t="shared" si="2"/>
        <v>0.166753220727375</v>
      </c>
      <c r="H28" s="159">
        <v>1466.4970000000001</v>
      </c>
      <c r="I28" s="160">
        <f t="shared" si="3"/>
        <v>9.3727580991040824E-2</v>
      </c>
      <c r="J28" s="159">
        <v>-52072.998999999996</v>
      </c>
      <c r="K28" s="159">
        <v>-20034.171000000002</v>
      </c>
      <c r="L28" s="159"/>
      <c r="M28" s="136" t="s">
        <v>931</v>
      </c>
    </row>
    <row r="29" spans="1:18" x14ac:dyDescent="0.2">
      <c r="A29" s="136" t="s">
        <v>735</v>
      </c>
      <c r="B29" s="159">
        <v>5141.7960000000003</v>
      </c>
      <c r="C29" s="160">
        <f t="shared" si="0"/>
        <v>0.24814802177592524</v>
      </c>
      <c r="D29" s="159">
        <v>7093.1440000000002</v>
      </c>
      <c r="E29" s="160">
        <f t="shared" si="1"/>
        <v>0.36130443565056708</v>
      </c>
      <c r="F29" s="159">
        <v>18871.025000000001</v>
      </c>
      <c r="G29" s="160">
        <f t="shared" si="2"/>
        <v>1.0647026233431076</v>
      </c>
      <c r="H29" s="159">
        <v>8778.8240000000005</v>
      </c>
      <c r="I29" s="160">
        <f t="shared" si="3"/>
        <v>0.56107713651381008</v>
      </c>
      <c r="J29" s="159">
        <v>13729.229000000001</v>
      </c>
      <c r="K29" s="159">
        <v>1685.6800000000003</v>
      </c>
      <c r="L29" s="159"/>
      <c r="M29" s="136" t="s">
        <v>932</v>
      </c>
      <c r="R29" s="164"/>
    </row>
    <row r="30" spans="1:18" x14ac:dyDescent="0.2">
      <c r="A30" s="136" t="s">
        <v>736</v>
      </c>
      <c r="B30" s="159">
        <v>95.254000000000005</v>
      </c>
      <c r="C30" s="160">
        <f t="shared" si="0"/>
        <v>4.5970496819095858E-3</v>
      </c>
      <c r="D30" s="159" t="s">
        <v>730</v>
      </c>
      <c r="E30" s="160" t="str">
        <f t="shared" si="1"/>
        <v>x</v>
      </c>
      <c r="F30" s="159">
        <v>368.464</v>
      </c>
      <c r="G30" s="160">
        <f t="shared" si="2"/>
        <v>2.0788727025028837E-2</v>
      </c>
      <c r="H30" s="159">
        <v>122.74299999999999</v>
      </c>
      <c r="I30" s="160">
        <f t="shared" si="3"/>
        <v>7.8448196440792737E-3</v>
      </c>
      <c r="J30" s="159">
        <v>273.20999999999998</v>
      </c>
      <c r="K30" s="159">
        <v>122.324</v>
      </c>
      <c r="L30" s="159"/>
      <c r="M30" s="136" t="s">
        <v>933</v>
      </c>
    </row>
    <row r="31" spans="1:18" x14ac:dyDescent="0.2">
      <c r="A31" s="136" t="s">
        <v>737</v>
      </c>
      <c r="B31" s="159">
        <v>80621.84599999999</v>
      </c>
      <c r="C31" s="160">
        <f t="shared" si="0"/>
        <v>3.8908878525758874</v>
      </c>
      <c r="D31" s="159">
        <v>7379.723</v>
      </c>
      <c r="E31" s="160">
        <f t="shared" si="1"/>
        <v>0.3759019489485213</v>
      </c>
      <c r="F31" s="159">
        <v>132809.04500000001</v>
      </c>
      <c r="G31" s="160">
        <f t="shared" si="2"/>
        <v>7.4930820458980278</v>
      </c>
      <c r="H31" s="159">
        <v>135946.47899999999</v>
      </c>
      <c r="I31" s="160">
        <f t="shared" si="3"/>
        <v>8.6886878192859101</v>
      </c>
      <c r="J31" s="159">
        <v>52187.199000000022</v>
      </c>
      <c r="K31" s="159">
        <v>128566.75599999999</v>
      </c>
      <c r="L31" s="159"/>
      <c r="M31" s="136" t="s">
        <v>737</v>
      </c>
    </row>
    <row r="32" spans="1:18" x14ac:dyDescent="0.2">
      <c r="A32" s="136" t="s">
        <v>738</v>
      </c>
      <c r="B32" s="159">
        <v>76542.745999999999</v>
      </c>
      <c r="C32" s="160">
        <f t="shared" si="0"/>
        <v>3.6940265621578754</v>
      </c>
      <c r="D32" s="159">
        <v>3653.395</v>
      </c>
      <c r="E32" s="160">
        <f t="shared" si="1"/>
        <v>0.18609347542973942</v>
      </c>
      <c r="F32" s="159">
        <v>86130.737999999998</v>
      </c>
      <c r="G32" s="160">
        <f t="shared" si="2"/>
        <v>4.8594934667871978</v>
      </c>
      <c r="H32" s="159">
        <v>75586.415999999997</v>
      </c>
      <c r="I32" s="160">
        <f t="shared" si="3"/>
        <v>4.8309215276011503</v>
      </c>
      <c r="J32" s="159">
        <v>9587.9919999999984</v>
      </c>
      <c r="K32" s="159">
        <v>71933.020999999993</v>
      </c>
      <c r="L32" s="159"/>
      <c r="M32" s="136" t="s">
        <v>934</v>
      </c>
    </row>
    <row r="33" spans="1:13" x14ac:dyDescent="0.2">
      <c r="A33" s="136" t="s">
        <v>739</v>
      </c>
      <c r="B33" s="159">
        <v>720.66200000000003</v>
      </c>
      <c r="C33" s="160">
        <f t="shared" si="0"/>
        <v>3.47798414540526E-2</v>
      </c>
      <c r="D33" s="159">
        <v>683.72900000000004</v>
      </c>
      <c r="E33" s="160">
        <f t="shared" si="1"/>
        <v>3.482719658347929E-2</v>
      </c>
      <c r="F33" s="159">
        <v>23921.914000000001</v>
      </c>
      <c r="G33" s="160">
        <f t="shared" si="2"/>
        <v>1.3496736182156621</v>
      </c>
      <c r="H33" s="159">
        <v>35265.468000000001</v>
      </c>
      <c r="I33" s="160">
        <f t="shared" si="3"/>
        <v>2.2539064233728117</v>
      </c>
      <c r="J33" s="159">
        <v>23201.252</v>
      </c>
      <c r="K33" s="159">
        <v>34581.739000000001</v>
      </c>
      <c r="L33" s="159"/>
      <c r="M33" s="136" t="s">
        <v>935</v>
      </c>
    </row>
    <row r="34" spans="1:13" x14ac:dyDescent="0.2">
      <c r="A34" s="136" t="s">
        <v>740</v>
      </c>
      <c r="B34" s="159" t="s">
        <v>728</v>
      </c>
      <c r="C34" s="160" t="str">
        <f t="shared" si="0"/>
        <v>x</v>
      </c>
      <c r="D34" s="159" t="s">
        <v>728</v>
      </c>
      <c r="E34" s="160" t="str">
        <f t="shared" si="1"/>
        <v>x</v>
      </c>
      <c r="F34" s="159">
        <v>5345.2330000000002</v>
      </c>
      <c r="G34" s="160">
        <f t="shared" si="2"/>
        <v>0.30157787388232221</v>
      </c>
      <c r="H34" s="159">
        <v>8778.4290000000001</v>
      </c>
      <c r="I34" s="160">
        <f t="shared" si="3"/>
        <v>0.56105189105167041</v>
      </c>
      <c r="J34" s="159">
        <v>5345.2330000000002</v>
      </c>
      <c r="K34" s="159">
        <v>8778.4290000000001</v>
      </c>
      <c r="L34" s="159"/>
      <c r="M34" s="136" t="s">
        <v>936</v>
      </c>
    </row>
    <row r="35" spans="1:13" x14ac:dyDescent="0.2">
      <c r="A35" s="136" t="s">
        <v>741</v>
      </c>
      <c r="B35" s="159">
        <v>3307.0219999999999</v>
      </c>
      <c r="C35" s="160">
        <f t="shared" si="0"/>
        <v>0.15960006333768664</v>
      </c>
      <c r="D35" s="159">
        <v>3034.047</v>
      </c>
      <c r="E35" s="160">
        <f t="shared" si="1"/>
        <v>0.15454566255419264</v>
      </c>
      <c r="F35" s="159">
        <v>10925.954</v>
      </c>
      <c r="G35" s="160">
        <f t="shared" si="2"/>
        <v>0.61644197314804683</v>
      </c>
      <c r="H35" s="159">
        <v>9092.4310000000005</v>
      </c>
      <c r="I35" s="160">
        <f t="shared" si="3"/>
        <v>0.58112056346378504</v>
      </c>
      <c r="J35" s="159">
        <v>7618.9319999999998</v>
      </c>
      <c r="K35" s="159">
        <v>6058.384</v>
      </c>
      <c r="L35" s="159"/>
      <c r="M35" s="136" t="s">
        <v>937</v>
      </c>
    </row>
    <row r="36" spans="1:13" x14ac:dyDescent="0.2">
      <c r="A36" s="136" t="s">
        <v>742</v>
      </c>
      <c r="B36" s="159">
        <v>51.415999999999997</v>
      </c>
      <c r="C36" s="160">
        <f t="shared" si="0"/>
        <v>2.4813856262735764E-3</v>
      </c>
      <c r="D36" s="159">
        <v>8.5519999999999996</v>
      </c>
      <c r="E36" s="160">
        <f t="shared" si="1"/>
        <v>4.3561438110993513E-4</v>
      </c>
      <c r="F36" s="159">
        <v>6485.2060000000001</v>
      </c>
      <c r="G36" s="160">
        <f t="shared" si="2"/>
        <v>0.36589511386479867</v>
      </c>
      <c r="H36" s="159">
        <v>7223.7349999999997</v>
      </c>
      <c r="I36" s="160">
        <f t="shared" si="3"/>
        <v>0.46168741379649347</v>
      </c>
      <c r="J36" s="159">
        <v>6433.79</v>
      </c>
      <c r="K36" s="159">
        <v>7215.183</v>
      </c>
      <c r="L36" s="159"/>
      <c r="M36" s="136" t="s">
        <v>938</v>
      </c>
    </row>
    <row r="37" spans="1:13" x14ac:dyDescent="0.2">
      <c r="A37" s="136" t="s">
        <v>743</v>
      </c>
      <c r="B37" s="159">
        <v>2070073.9919999994</v>
      </c>
      <c r="C37" s="160">
        <f t="shared" si="0"/>
        <v>99.903762429429776</v>
      </c>
      <c r="D37" s="159">
        <v>1933853.0329999998</v>
      </c>
      <c r="E37" s="160">
        <f t="shared" si="1"/>
        <v>98.504933597739225</v>
      </c>
      <c r="F37" s="159">
        <v>1666521.4249999996</v>
      </c>
      <c r="G37" s="160">
        <f t="shared" si="2"/>
        <v>94.025085179792484</v>
      </c>
      <c r="H37" s="159">
        <v>1485659.2339999992</v>
      </c>
      <c r="I37" s="160">
        <f t="shared" si="3"/>
        <v>94.952288466885776</v>
      </c>
      <c r="J37" s="159">
        <v>-403552.56699999981</v>
      </c>
      <c r="K37" s="159">
        <v>-448193.79900000058</v>
      </c>
      <c r="L37" s="159"/>
      <c r="M37" s="136" t="s">
        <v>939</v>
      </c>
    </row>
    <row r="38" spans="1:13" x14ac:dyDescent="0.2">
      <c r="A38" s="136" t="s">
        <v>744</v>
      </c>
      <c r="B38" s="159">
        <v>310114.82199999993</v>
      </c>
      <c r="C38" s="160">
        <f t="shared" si="0"/>
        <v>14.966439664796729</v>
      </c>
      <c r="D38" s="159">
        <v>279907.00700000004</v>
      </c>
      <c r="E38" s="160">
        <f t="shared" si="1"/>
        <v>14.25766108777354</v>
      </c>
      <c r="F38" s="159">
        <v>550314.20400000003</v>
      </c>
      <c r="G38" s="160">
        <f t="shared" si="2"/>
        <v>31.048709683855229</v>
      </c>
      <c r="H38" s="159">
        <v>422703.68900000007</v>
      </c>
      <c r="I38" s="160">
        <f t="shared" si="3"/>
        <v>27.016075891024144</v>
      </c>
      <c r="J38" s="159">
        <v>240199.3820000001</v>
      </c>
      <c r="K38" s="159">
        <v>142796.68200000003</v>
      </c>
      <c r="L38" s="159"/>
      <c r="M38" s="136" t="s">
        <v>940</v>
      </c>
    </row>
    <row r="39" spans="1:13" x14ac:dyDescent="0.2">
      <c r="A39" s="136" t="s">
        <v>745</v>
      </c>
      <c r="B39" s="159">
        <v>17.009</v>
      </c>
      <c r="C39" s="160">
        <f t="shared" si="0"/>
        <v>8.2087070400823226E-4</v>
      </c>
      <c r="D39" s="159">
        <v>1.516</v>
      </c>
      <c r="E39" s="160">
        <f t="shared" si="1"/>
        <v>7.7220697119113855E-5</v>
      </c>
      <c r="F39" s="159">
        <v>490.64600000000002</v>
      </c>
      <c r="G39" s="160">
        <f t="shared" si="2"/>
        <v>2.7682231533941708E-2</v>
      </c>
      <c r="H39" s="159">
        <v>791.34100000000001</v>
      </c>
      <c r="I39" s="160">
        <f t="shared" si="3"/>
        <v>5.0576631025519472E-2</v>
      </c>
      <c r="J39" s="159">
        <v>473.637</v>
      </c>
      <c r="K39" s="159">
        <v>789.82500000000005</v>
      </c>
      <c r="L39" s="159"/>
      <c r="M39" s="136" t="s">
        <v>941</v>
      </c>
    </row>
    <row r="40" spans="1:13" x14ac:dyDescent="0.2">
      <c r="A40" s="136" t="s">
        <v>746</v>
      </c>
      <c r="B40" s="159">
        <v>45.034999999999997</v>
      </c>
      <c r="C40" s="160">
        <f t="shared" si="0"/>
        <v>2.1734324272450309E-3</v>
      </c>
      <c r="D40" s="159">
        <v>68.745999999999995</v>
      </c>
      <c r="E40" s="160">
        <f t="shared" si="1"/>
        <v>3.5017243035294202E-3</v>
      </c>
      <c r="F40" s="159">
        <v>1277.7829999999999</v>
      </c>
      <c r="G40" s="160">
        <f t="shared" si="2"/>
        <v>7.2092475748573581E-2</v>
      </c>
      <c r="H40" s="159">
        <v>759.40200000000004</v>
      </c>
      <c r="I40" s="160">
        <f t="shared" si="3"/>
        <v>4.8535327695698238E-2</v>
      </c>
      <c r="J40" s="159">
        <v>1232.7479999999998</v>
      </c>
      <c r="K40" s="159">
        <v>690.65600000000006</v>
      </c>
      <c r="L40" s="159"/>
      <c r="M40" s="136" t="s">
        <v>942</v>
      </c>
    </row>
    <row r="41" spans="1:13" x14ac:dyDescent="0.2">
      <c r="A41" s="136" t="s">
        <v>747</v>
      </c>
      <c r="B41" s="159">
        <v>246.82599999999999</v>
      </c>
      <c r="C41" s="160">
        <f t="shared" si="0"/>
        <v>1.1912060226205886E-2</v>
      </c>
      <c r="D41" s="159">
        <v>163.989</v>
      </c>
      <c r="E41" s="160">
        <f t="shared" si="1"/>
        <v>8.3531298811783394E-3</v>
      </c>
      <c r="F41" s="159">
        <v>369.23700000000002</v>
      </c>
      <c r="G41" s="160">
        <f t="shared" si="2"/>
        <v>2.0832339660158315E-2</v>
      </c>
      <c r="H41" s="159">
        <v>442.22699999999998</v>
      </c>
      <c r="I41" s="160">
        <f t="shared" si="3"/>
        <v>2.8263860723155253E-2</v>
      </c>
      <c r="J41" s="159">
        <v>122.41100000000003</v>
      </c>
      <c r="K41" s="159">
        <v>278.23799999999994</v>
      </c>
      <c r="L41" s="159"/>
      <c r="M41" s="136" t="s">
        <v>943</v>
      </c>
    </row>
    <row r="42" spans="1:13" x14ac:dyDescent="0.2">
      <c r="A42" s="136" t="s">
        <v>748</v>
      </c>
      <c r="B42" s="159">
        <v>2.0190000000000001</v>
      </c>
      <c r="C42" s="160">
        <f t="shared" si="0"/>
        <v>9.7438882438275092E-5</v>
      </c>
      <c r="D42" s="159">
        <v>1.9670000000000001</v>
      </c>
      <c r="E42" s="160">
        <f t="shared" si="1"/>
        <v>1.001933451406972E-4</v>
      </c>
      <c r="F42" s="159">
        <v>283.55099999999999</v>
      </c>
      <c r="G42" s="160">
        <f t="shared" si="2"/>
        <v>1.5997938297022101E-2</v>
      </c>
      <c r="H42" s="159">
        <v>346.93099999999998</v>
      </c>
      <c r="I42" s="160">
        <f t="shared" si="3"/>
        <v>2.2173249178690978E-2</v>
      </c>
      <c r="J42" s="159">
        <v>281.53199999999998</v>
      </c>
      <c r="K42" s="159">
        <v>344.964</v>
      </c>
      <c r="L42" s="159"/>
      <c r="M42" s="136" t="s">
        <v>944</v>
      </c>
    </row>
    <row r="43" spans="1:13" x14ac:dyDescent="0.2">
      <c r="A43" s="136" t="s">
        <v>718</v>
      </c>
      <c r="B43" s="159">
        <v>42579.811999999998</v>
      </c>
      <c r="C43" s="160">
        <f t="shared" si="0"/>
        <v>2.054942692279274</v>
      </c>
      <c r="D43" s="159">
        <v>53793.697</v>
      </c>
      <c r="E43" s="160">
        <f t="shared" si="1"/>
        <v>2.740096822529277</v>
      </c>
      <c r="F43" s="159">
        <v>65391.389000000003</v>
      </c>
      <c r="G43" s="160">
        <f t="shared" si="2"/>
        <v>3.6893800634756002</v>
      </c>
      <c r="H43" s="159">
        <v>72320.998999999996</v>
      </c>
      <c r="I43" s="160">
        <f t="shared" si="3"/>
        <v>4.6222203598953708</v>
      </c>
      <c r="J43" s="159">
        <v>22811.577000000005</v>
      </c>
      <c r="K43" s="159">
        <v>18527.301999999996</v>
      </c>
      <c r="L43" s="159"/>
      <c r="M43" s="136" t="s">
        <v>917</v>
      </c>
    </row>
    <row r="44" spans="1:13" x14ac:dyDescent="0.2">
      <c r="A44" s="136" t="s">
        <v>749</v>
      </c>
      <c r="B44" s="159">
        <v>6.4649999999999999</v>
      </c>
      <c r="C44" s="160">
        <f t="shared" si="0"/>
        <v>3.1200711984321369E-4</v>
      </c>
      <c r="D44" s="159">
        <v>1.8380000000000001</v>
      </c>
      <c r="E44" s="160">
        <f t="shared" si="1"/>
        <v>9.3622454686630123E-5</v>
      </c>
      <c r="F44" s="159">
        <v>137.01300000000001</v>
      </c>
      <c r="G44" s="160">
        <f t="shared" si="2"/>
        <v>7.7302690517398603E-3</v>
      </c>
      <c r="H44" s="159">
        <v>97.34</v>
      </c>
      <c r="I44" s="160">
        <f t="shared" si="3"/>
        <v>6.2212488219668466E-3</v>
      </c>
      <c r="J44" s="159">
        <v>130.548</v>
      </c>
      <c r="K44" s="159">
        <v>95.50200000000001</v>
      </c>
      <c r="L44" s="159"/>
      <c r="M44" s="136" t="s">
        <v>945</v>
      </c>
    </row>
    <row r="45" spans="1:13" x14ac:dyDescent="0.2">
      <c r="A45" s="136" t="s">
        <v>750</v>
      </c>
      <c r="B45" s="159">
        <v>98387.373000000007</v>
      </c>
      <c r="C45" s="160">
        <f t="shared" si="0"/>
        <v>4.7482692774431507</v>
      </c>
      <c r="D45" s="159">
        <v>81134.676000000007</v>
      </c>
      <c r="E45" s="160">
        <f t="shared" si="1"/>
        <v>4.1327679691645356</v>
      </c>
      <c r="F45" s="159">
        <v>300968.71100000001</v>
      </c>
      <c r="G45" s="160">
        <f t="shared" si="2"/>
        <v>16.980644991244176</v>
      </c>
      <c r="H45" s="159">
        <v>226033.79500000001</v>
      </c>
      <c r="I45" s="160">
        <f t="shared" si="3"/>
        <v>14.446399022687956</v>
      </c>
      <c r="J45" s="159">
        <v>202581.33799999999</v>
      </c>
      <c r="K45" s="159">
        <v>144899.11900000001</v>
      </c>
      <c r="L45" s="159"/>
      <c r="M45" s="136" t="s">
        <v>946</v>
      </c>
    </row>
    <row r="46" spans="1:13" x14ac:dyDescent="0.2">
      <c r="A46" s="136" t="s">
        <v>751</v>
      </c>
      <c r="B46" s="159">
        <v>3.5</v>
      </c>
      <c r="C46" s="160">
        <f t="shared" si="0"/>
        <v>1.6891336727784187E-4</v>
      </c>
      <c r="D46" s="159" t="s">
        <v>728</v>
      </c>
      <c r="E46" s="160" t="str">
        <f t="shared" si="1"/>
        <v>x</v>
      </c>
      <c r="F46" s="159">
        <v>77797.452999999994</v>
      </c>
      <c r="G46" s="160">
        <f t="shared" si="2"/>
        <v>4.3893297952025447</v>
      </c>
      <c r="H46" s="159">
        <v>29600.692999999999</v>
      </c>
      <c r="I46" s="160">
        <f t="shared" si="3"/>
        <v>1.8918561378226038</v>
      </c>
      <c r="J46" s="159">
        <v>77793.952999999994</v>
      </c>
      <c r="K46" s="159">
        <v>29600.692999999999</v>
      </c>
      <c r="L46" s="159"/>
      <c r="M46" s="136" t="s">
        <v>947</v>
      </c>
    </row>
    <row r="47" spans="1:13" x14ac:dyDescent="0.2">
      <c r="A47" s="136" t="s">
        <v>719</v>
      </c>
      <c r="B47" s="159">
        <v>496.286</v>
      </c>
      <c r="C47" s="160">
        <f t="shared" si="0"/>
        <v>2.3951239826528869E-2</v>
      </c>
      <c r="D47" s="159">
        <v>3745.42</v>
      </c>
      <c r="E47" s="160">
        <f t="shared" si="1"/>
        <v>0.19078096530598379</v>
      </c>
      <c r="F47" s="159">
        <v>1602.9680000000001</v>
      </c>
      <c r="G47" s="160">
        <f t="shared" si="2"/>
        <v>9.0439402986062206E-2</v>
      </c>
      <c r="H47" s="159">
        <v>1226.144</v>
      </c>
      <c r="I47" s="160">
        <f t="shared" si="3"/>
        <v>7.8366004885573423E-2</v>
      </c>
      <c r="J47" s="159">
        <v>1106.682</v>
      </c>
      <c r="K47" s="159">
        <v>-2519.2759999999998</v>
      </c>
      <c r="L47" s="159"/>
      <c r="M47" s="136" t="s">
        <v>918</v>
      </c>
    </row>
    <row r="48" spans="1:13" x14ac:dyDescent="0.2">
      <c r="A48" s="136" t="s">
        <v>720</v>
      </c>
      <c r="B48" s="159">
        <v>6.117</v>
      </c>
      <c r="C48" s="160">
        <f t="shared" si="0"/>
        <v>2.9521230503958825E-4</v>
      </c>
      <c r="D48" s="159">
        <v>17.04</v>
      </c>
      <c r="E48" s="160">
        <f t="shared" si="1"/>
        <v>8.6796878556048818E-4</v>
      </c>
      <c r="F48" s="159">
        <v>29.074000000000002</v>
      </c>
      <c r="G48" s="160">
        <f t="shared" si="2"/>
        <v>1.6403541445723013E-3</v>
      </c>
      <c r="H48" s="159">
        <v>29.75</v>
      </c>
      <c r="I48" s="160">
        <f t="shared" si="3"/>
        <v>1.9013987307737175E-3</v>
      </c>
      <c r="J48" s="159">
        <v>22.957000000000001</v>
      </c>
      <c r="K48" s="159">
        <v>12.71</v>
      </c>
      <c r="L48" s="159"/>
      <c r="M48" s="136" t="s">
        <v>919</v>
      </c>
    </row>
    <row r="49" spans="1:13" x14ac:dyDescent="0.2">
      <c r="A49" s="136" t="s">
        <v>752</v>
      </c>
      <c r="B49" s="159">
        <v>6.4359999999999999</v>
      </c>
      <c r="C49" s="160">
        <f t="shared" si="0"/>
        <v>3.1060755194291153E-4</v>
      </c>
      <c r="D49" s="159">
        <v>10.93</v>
      </c>
      <c r="E49" s="160">
        <f t="shared" si="1"/>
        <v>5.5674288886010189E-4</v>
      </c>
      <c r="F49" s="159">
        <v>696.11900000000003</v>
      </c>
      <c r="G49" s="160">
        <f t="shared" si="2"/>
        <v>3.9275011583047595E-2</v>
      </c>
      <c r="H49" s="159">
        <v>882.92600000000004</v>
      </c>
      <c r="I49" s="160">
        <f t="shared" si="3"/>
        <v>5.6430063050995481E-2</v>
      </c>
      <c r="J49" s="159">
        <v>689.68299999999999</v>
      </c>
      <c r="K49" s="159">
        <v>871.99600000000009</v>
      </c>
      <c r="L49" s="159"/>
      <c r="M49" s="136" t="s">
        <v>948</v>
      </c>
    </row>
    <row r="50" spans="1:13" x14ac:dyDescent="0.2">
      <c r="A50" s="136" t="s">
        <v>753</v>
      </c>
      <c r="B50" s="159" t="s">
        <v>728</v>
      </c>
      <c r="C50" s="160" t="str">
        <f t="shared" si="0"/>
        <v>x</v>
      </c>
      <c r="D50" s="159">
        <v>1.4870000000000001</v>
      </c>
      <c r="E50" s="160">
        <f t="shared" si="1"/>
        <v>7.5743520195331333E-5</v>
      </c>
      <c r="F50" s="159">
        <v>166.84</v>
      </c>
      <c r="G50" s="160">
        <f t="shared" si="2"/>
        <v>9.4131074320851181E-3</v>
      </c>
      <c r="H50" s="159">
        <v>160.01499999999999</v>
      </c>
      <c r="I50" s="160">
        <f t="shared" si="3"/>
        <v>1.0226968669067442E-2</v>
      </c>
      <c r="J50" s="159">
        <v>166.84</v>
      </c>
      <c r="K50" s="159">
        <v>158.52799999999999</v>
      </c>
      <c r="L50" s="159"/>
      <c r="M50" s="136" t="s">
        <v>949</v>
      </c>
    </row>
    <row r="51" spans="1:13" x14ac:dyDescent="0.2">
      <c r="A51" s="136" t="s">
        <v>754</v>
      </c>
      <c r="B51" s="159">
        <v>332.13400000000001</v>
      </c>
      <c r="C51" s="160">
        <f t="shared" si="0"/>
        <v>1.6029106379273926E-2</v>
      </c>
      <c r="D51" s="159">
        <v>1061.9349999999999</v>
      </c>
      <c r="E51" s="160">
        <f t="shared" si="1"/>
        <v>5.4091926777827294E-2</v>
      </c>
      <c r="F51" s="159">
        <v>1469.97</v>
      </c>
      <c r="G51" s="160">
        <f t="shared" si="2"/>
        <v>8.2935660105143624E-2</v>
      </c>
      <c r="H51" s="159">
        <v>2594.212</v>
      </c>
      <c r="I51" s="160">
        <f t="shared" si="3"/>
        <v>0.16580273627421671</v>
      </c>
      <c r="J51" s="159">
        <v>1137.836</v>
      </c>
      <c r="K51" s="159">
        <v>1532.277</v>
      </c>
      <c r="L51" s="159"/>
      <c r="M51" s="136" t="s">
        <v>950</v>
      </c>
    </row>
    <row r="52" spans="1:13" x14ac:dyDescent="0.2">
      <c r="A52" s="136" t="s">
        <v>721</v>
      </c>
      <c r="B52" s="159">
        <v>11416.796</v>
      </c>
      <c r="C52" s="160">
        <f t="shared" si="0"/>
        <v>0.55098555882405609</v>
      </c>
      <c r="D52" s="159">
        <v>10125.348</v>
      </c>
      <c r="E52" s="160">
        <f t="shared" si="1"/>
        <v>0.51575622106439656</v>
      </c>
      <c r="F52" s="159">
        <v>23066.260999999999</v>
      </c>
      <c r="G52" s="160">
        <f t="shared" si="2"/>
        <v>1.3013977034854656</v>
      </c>
      <c r="H52" s="159">
        <v>16049.407999999999</v>
      </c>
      <c r="I52" s="160">
        <f t="shared" si="3"/>
        <v>1.025758789945195</v>
      </c>
      <c r="J52" s="159">
        <v>11649.464999999998</v>
      </c>
      <c r="K52" s="159">
        <v>5924.0599999999995</v>
      </c>
      <c r="L52" s="159"/>
      <c r="M52" s="136" t="s">
        <v>920</v>
      </c>
    </row>
    <row r="53" spans="1:13" x14ac:dyDescent="0.2">
      <c r="A53" s="136" t="s">
        <v>755</v>
      </c>
      <c r="B53" s="159">
        <v>4940.5330000000004</v>
      </c>
      <c r="C53" s="160">
        <f t="shared" si="0"/>
        <v>0.23843487576494232</v>
      </c>
      <c r="D53" s="159">
        <v>2224.6460000000002</v>
      </c>
      <c r="E53" s="160">
        <f t="shared" si="1"/>
        <v>0.11331709430293417</v>
      </c>
      <c r="F53" s="159">
        <v>4281.0169999999998</v>
      </c>
      <c r="G53" s="160">
        <f t="shared" si="2"/>
        <v>0.24153484140243789</v>
      </c>
      <c r="H53" s="159">
        <v>6598.0680000000002</v>
      </c>
      <c r="I53" s="160">
        <f t="shared" si="3"/>
        <v>0.42169943263054394</v>
      </c>
      <c r="J53" s="159">
        <v>-659.51600000000053</v>
      </c>
      <c r="K53" s="159">
        <v>4373.4220000000005</v>
      </c>
      <c r="L53" s="159"/>
      <c r="M53" s="136" t="s">
        <v>951</v>
      </c>
    </row>
    <row r="54" spans="1:13" x14ac:dyDescent="0.2">
      <c r="A54" s="136" t="s">
        <v>756</v>
      </c>
      <c r="B54" s="159">
        <v>90.52</v>
      </c>
      <c r="C54" s="160">
        <f t="shared" si="0"/>
        <v>4.3685822874257848E-3</v>
      </c>
      <c r="D54" s="159">
        <v>163.42699999999999</v>
      </c>
      <c r="E54" s="160">
        <f t="shared" si="1"/>
        <v>8.3245032111381387E-3</v>
      </c>
      <c r="F54" s="159">
        <v>55.07</v>
      </c>
      <c r="G54" s="160">
        <f t="shared" si="2"/>
        <v>3.1070476281762618E-3</v>
      </c>
      <c r="H54" s="159">
        <v>44.331000000000003</v>
      </c>
      <c r="I54" s="160">
        <f t="shared" si="3"/>
        <v>2.8333078028211656E-3</v>
      </c>
      <c r="J54" s="159">
        <v>-35.449999999999996</v>
      </c>
      <c r="K54" s="159">
        <v>-119.09599999999999</v>
      </c>
      <c r="L54" s="159"/>
      <c r="M54" s="136" t="s">
        <v>952</v>
      </c>
    </row>
    <row r="55" spans="1:13" x14ac:dyDescent="0.2">
      <c r="A55" s="136" t="s">
        <v>757</v>
      </c>
      <c r="B55" s="159">
        <v>116602.63499999999</v>
      </c>
      <c r="C55" s="160">
        <f t="shared" si="0"/>
        <v>5.6273553460911829</v>
      </c>
      <c r="D55" s="159">
        <v>116943.13800000001</v>
      </c>
      <c r="E55" s="160">
        <f t="shared" si="1"/>
        <v>5.9567484430453392</v>
      </c>
      <c r="F55" s="159">
        <v>60103.141000000003</v>
      </c>
      <c r="G55" s="160">
        <f t="shared" si="2"/>
        <v>3.3910172814598405</v>
      </c>
      <c r="H55" s="159">
        <v>55520.165999999997</v>
      </c>
      <c r="I55" s="160">
        <f t="shared" si="3"/>
        <v>3.548436072764575</v>
      </c>
      <c r="J55" s="159">
        <v>-56499.493999999992</v>
      </c>
      <c r="K55" s="159">
        <v>-61422.972000000009</v>
      </c>
      <c r="L55" s="159"/>
      <c r="M55" s="136" t="s">
        <v>953</v>
      </c>
    </row>
    <row r="56" spans="1:13" x14ac:dyDescent="0.2">
      <c r="A56" s="136" t="s">
        <v>758</v>
      </c>
      <c r="B56" s="159">
        <v>23934.741000000002</v>
      </c>
      <c r="C56" s="160">
        <f t="shared" si="0"/>
        <v>1.1551136277808631</v>
      </c>
      <c r="D56" s="159">
        <v>2258.7170000000001</v>
      </c>
      <c r="E56" s="160">
        <f t="shared" si="1"/>
        <v>0.11505257343983741</v>
      </c>
      <c r="F56" s="159">
        <v>5545.3990000000003</v>
      </c>
      <c r="G56" s="160">
        <f t="shared" si="2"/>
        <v>0.31287123316217569</v>
      </c>
      <c r="H56" s="159">
        <v>1726.787</v>
      </c>
      <c r="I56" s="160">
        <f t="shared" si="3"/>
        <v>0.11036338185265733</v>
      </c>
      <c r="J56" s="159">
        <v>-18389.342000000001</v>
      </c>
      <c r="K56" s="159">
        <v>-531.93000000000006</v>
      </c>
      <c r="L56" s="159"/>
      <c r="M56" s="136" t="s">
        <v>954</v>
      </c>
    </row>
    <row r="57" spans="1:13" x14ac:dyDescent="0.2">
      <c r="A57" s="136" t="s">
        <v>759</v>
      </c>
      <c r="B57" s="159" t="s">
        <v>728</v>
      </c>
      <c r="C57" s="160" t="str">
        <f t="shared" si="0"/>
        <v>x</v>
      </c>
      <c r="D57" s="159" t="s">
        <v>730</v>
      </c>
      <c r="E57" s="160" t="str">
        <f t="shared" si="1"/>
        <v>x</v>
      </c>
      <c r="F57" s="159" t="s">
        <v>728</v>
      </c>
      <c r="G57" s="160" t="str">
        <f t="shared" si="2"/>
        <v>x</v>
      </c>
      <c r="H57" s="159" t="s">
        <v>728</v>
      </c>
      <c r="I57" s="160" t="str">
        <f t="shared" si="3"/>
        <v>x</v>
      </c>
      <c r="J57" s="159" t="s">
        <v>728</v>
      </c>
      <c r="K57" s="159" t="s">
        <v>730</v>
      </c>
      <c r="L57" s="159"/>
      <c r="M57" s="136" t="s">
        <v>955</v>
      </c>
    </row>
    <row r="58" spans="1:13" x14ac:dyDescent="0.2">
      <c r="A58" s="136" t="s">
        <v>760</v>
      </c>
      <c r="B58" s="159">
        <v>38.158000000000001</v>
      </c>
      <c r="C58" s="160">
        <f t="shared" si="0"/>
        <v>1.8415417910251119E-3</v>
      </c>
      <c r="D58" s="159">
        <v>38.176000000000002</v>
      </c>
      <c r="E58" s="160">
        <f t="shared" si="1"/>
        <v>1.9445760773214318E-3</v>
      </c>
      <c r="F58" s="159">
        <v>619.26199999999994</v>
      </c>
      <c r="G58" s="160">
        <f t="shared" si="2"/>
        <v>3.4938742115846882E-2</v>
      </c>
      <c r="H58" s="159">
        <v>984.428</v>
      </c>
      <c r="I58" s="160">
        <f t="shared" si="3"/>
        <v>6.29173159575835E-2</v>
      </c>
      <c r="J58" s="159">
        <v>581.10399999999993</v>
      </c>
      <c r="K58" s="159">
        <v>946.25199999999995</v>
      </c>
      <c r="L58" s="159"/>
      <c r="M58" s="136" t="s">
        <v>956</v>
      </c>
    </row>
    <row r="59" spans="1:13" x14ac:dyDescent="0.2">
      <c r="A59" s="136" t="s">
        <v>761</v>
      </c>
      <c r="B59" s="159">
        <v>10962.427</v>
      </c>
      <c r="C59" s="160">
        <f t="shared" si="0"/>
        <v>0.52905727374500866</v>
      </c>
      <c r="D59" s="159">
        <v>8150.2020000000002</v>
      </c>
      <c r="E59" s="160">
        <f t="shared" si="1"/>
        <v>0.41514794201952243</v>
      </c>
      <c r="F59" s="159">
        <v>5963.3</v>
      </c>
      <c r="G59" s="160">
        <f t="shared" si="2"/>
        <v>0.33644919413661706</v>
      </c>
      <c r="H59" s="159">
        <v>6494.7259999999997</v>
      </c>
      <c r="I59" s="160">
        <f t="shared" si="3"/>
        <v>0.41509458060917859</v>
      </c>
      <c r="J59" s="159">
        <v>-4999.1269999999995</v>
      </c>
      <c r="K59" s="159">
        <v>-1655.4760000000006</v>
      </c>
      <c r="L59" s="159"/>
      <c r="M59" s="136" t="s">
        <v>957</v>
      </c>
    </row>
    <row r="60" spans="1:13" x14ac:dyDescent="0.2">
      <c r="A60" s="136" t="s">
        <v>762</v>
      </c>
      <c r="B60" s="159">
        <v>257224.541</v>
      </c>
      <c r="C60" s="160">
        <f t="shared" si="0"/>
        <v>12.4139038190878</v>
      </c>
      <c r="D60" s="159">
        <v>212820.42000000004</v>
      </c>
      <c r="E60" s="160">
        <f t="shared" si="1"/>
        <v>10.84046252874842</v>
      </c>
      <c r="F60" s="159">
        <v>309692.8660000001</v>
      </c>
      <c r="G60" s="160">
        <f t="shared" si="2"/>
        <v>17.472861535652971</v>
      </c>
      <c r="H60" s="159">
        <v>326125.22300000006</v>
      </c>
      <c r="I60" s="160">
        <f t="shared" si="3"/>
        <v>20.843498658335989</v>
      </c>
      <c r="J60" s="159">
        <v>52468.325000000099</v>
      </c>
      <c r="K60" s="159">
        <v>113304.80300000001</v>
      </c>
      <c r="L60" s="159"/>
      <c r="M60" s="136" t="s">
        <v>762</v>
      </c>
    </row>
    <row r="61" spans="1:13" x14ac:dyDescent="0.2">
      <c r="A61" s="136" t="s">
        <v>738</v>
      </c>
      <c r="B61" s="159">
        <v>76542.745999999999</v>
      </c>
      <c r="C61" s="160">
        <f t="shared" si="0"/>
        <v>3.6940265621578754</v>
      </c>
      <c r="D61" s="159">
        <v>3653.395</v>
      </c>
      <c r="E61" s="160">
        <f t="shared" si="1"/>
        <v>0.18609347542973942</v>
      </c>
      <c r="F61" s="159">
        <v>86130.737999999998</v>
      </c>
      <c r="G61" s="160">
        <f t="shared" si="2"/>
        <v>4.8594934667871978</v>
      </c>
      <c r="H61" s="159">
        <v>75586.415999999997</v>
      </c>
      <c r="I61" s="160">
        <f t="shared" si="3"/>
        <v>4.8309215276011503</v>
      </c>
      <c r="J61" s="159">
        <v>9587.9919999999984</v>
      </c>
      <c r="K61" s="159">
        <v>71933.020999999993</v>
      </c>
      <c r="L61" s="159"/>
      <c r="M61" s="136" t="s">
        <v>934</v>
      </c>
    </row>
    <row r="62" spans="1:13" x14ac:dyDescent="0.2">
      <c r="A62" s="136" t="s">
        <v>763</v>
      </c>
      <c r="B62" s="159" t="s">
        <v>730</v>
      </c>
      <c r="C62" s="160" t="str">
        <f t="shared" si="0"/>
        <v>x</v>
      </c>
      <c r="D62" s="159" t="s">
        <v>730</v>
      </c>
      <c r="E62" s="160" t="str">
        <f t="shared" si="1"/>
        <v>x</v>
      </c>
      <c r="F62" s="159">
        <v>969.37599999999998</v>
      </c>
      <c r="G62" s="160">
        <f t="shared" si="2"/>
        <v>5.4692162731269138E-2</v>
      </c>
      <c r="H62" s="159">
        <v>857.48199999999997</v>
      </c>
      <c r="I62" s="160">
        <f t="shared" si="3"/>
        <v>5.4803871813825504E-2</v>
      </c>
      <c r="J62" s="159">
        <v>969.10699999999997</v>
      </c>
      <c r="K62" s="159">
        <v>857.41699999999992</v>
      </c>
      <c r="L62" s="159"/>
      <c r="M62" s="136" t="s">
        <v>958</v>
      </c>
    </row>
    <row r="63" spans="1:13" x14ac:dyDescent="0.2">
      <c r="A63" s="136" t="s">
        <v>764</v>
      </c>
      <c r="B63" s="159" t="s">
        <v>728</v>
      </c>
      <c r="C63" s="160" t="str">
        <f t="shared" si="0"/>
        <v>x</v>
      </c>
      <c r="D63" s="159" t="s">
        <v>730</v>
      </c>
      <c r="E63" s="160" t="str">
        <f t="shared" si="1"/>
        <v>x</v>
      </c>
      <c r="F63" s="159" t="s">
        <v>728</v>
      </c>
      <c r="G63" s="160" t="str">
        <f t="shared" si="2"/>
        <v>x</v>
      </c>
      <c r="H63" s="159" t="s">
        <v>728</v>
      </c>
      <c r="I63" s="160" t="str">
        <f t="shared" si="3"/>
        <v>x</v>
      </c>
      <c r="J63" s="159" t="s">
        <v>728</v>
      </c>
      <c r="K63" s="159" t="s">
        <v>730</v>
      </c>
      <c r="L63" s="159"/>
      <c r="M63" s="136" t="s">
        <v>959</v>
      </c>
    </row>
    <row r="64" spans="1:13" x14ac:dyDescent="0.2">
      <c r="A64" s="136" t="s">
        <v>765</v>
      </c>
      <c r="B64" s="159">
        <v>240.67599999999999</v>
      </c>
      <c r="C64" s="160">
        <f t="shared" si="0"/>
        <v>1.1615255309417677E-2</v>
      </c>
      <c r="D64" s="159">
        <v>660.64</v>
      </c>
      <c r="E64" s="160">
        <f t="shared" si="1"/>
        <v>3.3651109066471882E-2</v>
      </c>
      <c r="F64" s="159">
        <v>370.637</v>
      </c>
      <c r="G64" s="160">
        <f t="shared" si="2"/>
        <v>2.0911327615114675E-2</v>
      </c>
      <c r="H64" s="159">
        <v>396.72</v>
      </c>
      <c r="I64" s="160">
        <f t="shared" si="3"/>
        <v>2.5355391746976444E-2</v>
      </c>
      <c r="J64" s="159">
        <v>129.96100000000001</v>
      </c>
      <c r="K64" s="159">
        <v>-263.91999999999996</v>
      </c>
      <c r="L64" s="159"/>
      <c r="M64" s="136" t="s">
        <v>960</v>
      </c>
    </row>
    <row r="65" spans="1:13" x14ac:dyDescent="0.2">
      <c r="A65" s="136" t="s">
        <v>766</v>
      </c>
      <c r="B65" s="159" t="s">
        <v>728</v>
      </c>
      <c r="C65" s="160" t="str">
        <f t="shared" si="0"/>
        <v>x</v>
      </c>
      <c r="D65" s="159" t="s">
        <v>728</v>
      </c>
      <c r="E65" s="160" t="str">
        <f t="shared" si="1"/>
        <v>x</v>
      </c>
      <c r="F65" s="159">
        <v>21.65</v>
      </c>
      <c r="G65" s="160">
        <f t="shared" si="2"/>
        <v>1.2214923034322873E-3</v>
      </c>
      <c r="H65" s="159">
        <v>6.5739999999999998</v>
      </c>
      <c r="I65" s="160">
        <f t="shared" si="3"/>
        <v>4.2016118507920734E-4</v>
      </c>
      <c r="J65" s="159">
        <v>21.65</v>
      </c>
      <c r="K65" s="159">
        <v>6.5739999999999998</v>
      </c>
      <c r="L65" s="159"/>
      <c r="M65" s="136" t="s">
        <v>961</v>
      </c>
    </row>
    <row r="66" spans="1:13" x14ac:dyDescent="0.2">
      <c r="A66" s="136" t="s">
        <v>767</v>
      </c>
      <c r="B66" s="159">
        <v>1349.9079999999999</v>
      </c>
      <c r="C66" s="160">
        <f t="shared" si="0"/>
        <v>6.5147858798656283E-2</v>
      </c>
      <c r="D66" s="159">
        <v>284.21600000000001</v>
      </c>
      <c r="E66" s="160">
        <f t="shared" si="1"/>
        <v>1.4477148847233553E-2</v>
      </c>
      <c r="F66" s="159">
        <v>413.29700000000003</v>
      </c>
      <c r="G66" s="160">
        <f t="shared" si="2"/>
        <v>2.3318203442570629E-2</v>
      </c>
      <c r="H66" s="159">
        <v>5037.8019999999997</v>
      </c>
      <c r="I66" s="160">
        <f t="shared" si="3"/>
        <v>0.32197883457779142</v>
      </c>
      <c r="J66" s="159">
        <v>-936.61099999999988</v>
      </c>
      <c r="K66" s="159">
        <v>4753.5859999999993</v>
      </c>
      <c r="L66" s="159"/>
      <c r="M66" s="136" t="s">
        <v>962</v>
      </c>
    </row>
    <row r="67" spans="1:13" x14ac:dyDescent="0.2">
      <c r="A67" s="136" t="s">
        <v>768</v>
      </c>
      <c r="B67" s="159">
        <v>408.98599999999999</v>
      </c>
      <c r="C67" s="160">
        <f t="shared" si="0"/>
        <v>1.9738057836998699E-2</v>
      </c>
      <c r="D67" s="159">
        <v>872.11599999999999</v>
      </c>
      <c r="E67" s="160">
        <f t="shared" si="1"/>
        <v>4.4423090691776454E-2</v>
      </c>
      <c r="F67" s="159">
        <v>26.465</v>
      </c>
      <c r="G67" s="160">
        <f t="shared" si="2"/>
        <v>1.4931544485143411E-3</v>
      </c>
      <c r="H67" s="159">
        <v>105.70699999999999</v>
      </c>
      <c r="I67" s="160">
        <f t="shared" si="3"/>
        <v>6.7560052313915082E-3</v>
      </c>
      <c r="J67" s="159">
        <v>-382.52100000000002</v>
      </c>
      <c r="K67" s="159">
        <v>-766.40899999999999</v>
      </c>
      <c r="L67" s="159"/>
      <c r="M67" s="136" t="s">
        <v>963</v>
      </c>
    </row>
    <row r="68" spans="1:13" x14ac:dyDescent="0.2">
      <c r="A68" s="136" t="s">
        <v>724</v>
      </c>
      <c r="B68" s="159">
        <v>134.35400000000001</v>
      </c>
      <c r="C68" s="160">
        <f t="shared" si="0"/>
        <v>6.484053299213477E-3</v>
      </c>
      <c r="D68" s="159">
        <v>13.337999999999999</v>
      </c>
      <c r="E68" s="160">
        <f t="shared" si="1"/>
        <v>6.7939951066935394E-4</v>
      </c>
      <c r="F68" s="159">
        <v>585.18799999999999</v>
      </c>
      <c r="G68" s="160">
        <f t="shared" si="2"/>
        <v>3.3016288132144724E-2</v>
      </c>
      <c r="H68" s="159">
        <v>1047.751</v>
      </c>
      <c r="I68" s="160">
        <f t="shared" si="3"/>
        <v>6.6964451145105658E-2</v>
      </c>
      <c r="J68" s="159">
        <v>450.83399999999995</v>
      </c>
      <c r="K68" s="159">
        <v>1034.413</v>
      </c>
      <c r="L68" s="159"/>
      <c r="M68" s="136" t="s">
        <v>923</v>
      </c>
    </row>
    <row r="69" spans="1:13" x14ac:dyDescent="0.2">
      <c r="A69" s="136" t="s">
        <v>769</v>
      </c>
      <c r="B69" s="159">
        <v>3108.9430000000002</v>
      </c>
      <c r="C69" s="160">
        <f t="shared" si="0"/>
        <v>0.15004058022996447</v>
      </c>
      <c r="D69" s="159">
        <v>2033.1179999999999</v>
      </c>
      <c r="E69" s="160">
        <f t="shared" si="1"/>
        <v>0.10356120665265074</v>
      </c>
      <c r="F69" s="159">
        <v>2248.5540000000001</v>
      </c>
      <c r="G69" s="160">
        <f t="shared" si="2"/>
        <v>0.12686334433495997</v>
      </c>
      <c r="H69" s="159">
        <v>3138.6030000000001</v>
      </c>
      <c r="I69" s="160">
        <f t="shared" si="3"/>
        <v>0.20059616002025488</v>
      </c>
      <c r="J69" s="159">
        <v>-860.38900000000012</v>
      </c>
      <c r="K69" s="159">
        <v>1105.4850000000001</v>
      </c>
      <c r="L69" s="159"/>
      <c r="M69" s="136" t="s">
        <v>964</v>
      </c>
    </row>
    <row r="70" spans="1:13" x14ac:dyDescent="0.2">
      <c r="A70" s="136" t="s">
        <v>770</v>
      </c>
      <c r="B70" s="159">
        <v>1574.9</v>
      </c>
      <c r="C70" s="160">
        <f t="shared" si="0"/>
        <v>7.6006189178820918E-2</v>
      </c>
      <c r="D70" s="159">
        <v>1525.15</v>
      </c>
      <c r="E70" s="160">
        <f t="shared" si="1"/>
        <v>7.7686771907134897E-2</v>
      </c>
      <c r="F70" s="159">
        <v>655.77700000000004</v>
      </c>
      <c r="G70" s="160">
        <f t="shared" si="2"/>
        <v>3.6998917241012244E-2</v>
      </c>
      <c r="H70" s="159">
        <v>1019.244</v>
      </c>
      <c r="I70" s="160">
        <f t="shared" si="3"/>
        <v>6.5142495729368963E-2</v>
      </c>
      <c r="J70" s="159">
        <v>-919.12300000000005</v>
      </c>
      <c r="K70" s="159">
        <v>-505.90600000000006</v>
      </c>
      <c r="L70" s="159"/>
      <c r="M70" s="136" t="s">
        <v>965</v>
      </c>
    </row>
    <row r="71" spans="1:13" x14ac:dyDescent="0.2">
      <c r="A71" s="136" t="s">
        <v>739</v>
      </c>
      <c r="B71" s="159">
        <v>720.66200000000003</v>
      </c>
      <c r="C71" s="160">
        <f t="shared" si="0"/>
        <v>3.47798414540526E-2</v>
      </c>
      <c r="D71" s="159">
        <v>683.72900000000004</v>
      </c>
      <c r="E71" s="160">
        <f t="shared" si="1"/>
        <v>3.482719658347929E-2</v>
      </c>
      <c r="F71" s="159">
        <v>23921.914000000001</v>
      </c>
      <c r="G71" s="160">
        <f t="shared" si="2"/>
        <v>1.3496736182156621</v>
      </c>
      <c r="H71" s="159">
        <v>35265.468000000001</v>
      </c>
      <c r="I71" s="160">
        <f t="shared" si="3"/>
        <v>2.2539064233728117</v>
      </c>
      <c r="J71" s="159">
        <v>23201.252</v>
      </c>
      <c r="K71" s="159">
        <v>34581.739000000001</v>
      </c>
      <c r="L71" s="159"/>
      <c r="M71" s="136" t="s">
        <v>966</v>
      </c>
    </row>
    <row r="72" spans="1:13" x14ac:dyDescent="0.2">
      <c r="A72" s="136" t="s">
        <v>771</v>
      </c>
      <c r="B72" s="159">
        <v>0.53400000000000003</v>
      </c>
      <c r="C72" s="160">
        <f t="shared" si="0"/>
        <v>2.5771353750390737E-5</v>
      </c>
      <c r="D72" s="159" t="s">
        <v>730</v>
      </c>
      <c r="E72" s="160" t="str">
        <f t="shared" si="1"/>
        <v>x</v>
      </c>
      <c r="F72" s="159" t="s">
        <v>728</v>
      </c>
      <c r="G72" s="160" t="str">
        <f t="shared" si="2"/>
        <v>x</v>
      </c>
      <c r="H72" s="159">
        <v>16.843</v>
      </c>
      <c r="I72" s="160">
        <f t="shared" si="3"/>
        <v>1.0764792881486295E-3</v>
      </c>
      <c r="J72" s="159">
        <v>-0.53400000000000003</v>
      </c>
      <c r="K72" s="159">
        <v>16.477</v>
      </c>
      <c r="L72" s="159"/>
      <c r="M72" s="136" t="s">
        <v>967</v>
      </c>
    </row>
    <row r="73" spans="1:13" x14ac:dyDescent="0.2">
      <c r="A73" s="136" t="s">
        <v>725</v>
      </c>
      <c r="B73" s="159">
        <v>26375.848000000002</v>
      </c>
      <c r="C73" s="160">
        <f t="shared" si="0"/>
        <v>1.2729238001395806</v>
      </c>
      <c r="D73" s="159">
        <v>78478.244000000006</v>
      </c>
      <c r="E73" s="160">
        <f t="shared" si="1"/>
        <v>3.9974569329577276</v>
      </c>
      <c r="F73" s="159">
        <v>25231.988000000001</v>
      </c>
      <c r="G73" s="160">
        <f t="shared" si="2"/>
        <v>1.4235879511453042</v>
      </c>
      <c r="H73" s="159">
        <v>11801.462</v>
      </c>
      <c r="I73" s="160">
        <f t="shared" si="3"/>
        <v>0.75426167623779017</v>
      </c>
      <c r="J73" s="159">
        <v>-1143.8600000000006</v>
      </c>
      <c r="K73" s="159">
        <v>-66676.782000000007</v>
      </c>
      <c r="L73" s="159"/>
      <c r="M73" s="136" t="s">
        <v>924</v>
      </c>
    </row>
    <row r="74" spans="1:13" x14ac:dyDescent="0.2">
      <c r="A74" s="136" t="s">
        <v>772</v>
      </c>
      <c r="B74" s="159">
        <v>15270.558000000001</v>
      </c>
      <c r="C74" s="160">
        <f t="shared" si="0"/>
        <v>0.73697182056902488</v>
      </c>
      <c r="D74" s="159">
        <v>5193.1729999999998</v>
      </c>
      <c r="E74" s="160">
        <f t="shared" si="1"/>
        <v>0.26452535575208436</v>
      </c>
      <c r="F74" s="159">
        <v>18938.034</v>
      </c>
      <c r="G74" s="160">
        <f t="shared" si="2"/>
        <v>1.068483268967158</v>
      </c>
      <c r="H74" s="159">
        <v>24735.608</v>
      </c>
      <c r="I74" s="160">
        <f t="shared" si="3"/>
        <v>1.5809160892812173</v>
      </c>
      <c r="J74" s="159">
        <v>3667.4759999999987</v>
      </c>
      <c r="K74" s="159">
        <v>19542.435000000001</v>
      </c>
      <c r="L74" s="159"/>
      <c r="M74" s="136" t="s">
        <v>968</v>
      </c>
    </row>
    <row r="75" spans="1:13" x14ac:dyDescent="0.2">
      <c r="A75" s="136" t="s">
        <v>773</v>
      </c>
      <c r="B75" s="159">
        <v>1184.722</v>
      </c>
      <c r="C75" s="160">
        <f t="shared" si="0"/>
        <v>5.7175823516611261E-2</v>
      </c>
      <c r="D75" s="159">
        <v>854.41099999999994</v>
      </c>
      <c r="E75" s="160">
        <f t="shared" si="1"/>
        <v>4.3521248711239573E-2</v>
      </c>
      <c r="F75" s="159">
        <v>7.0529999999999999</v>
      </c>
      <c r="G75" s="160">
        <f t="shared" si="2"/>
        <v>3.9793003307657843E-4</v>
      </c>
      <c r="H75" s="159">
        <v>33.69</v>
      </c>
      <c r="I75" s="160">
        <f t="shared" si="3"/>
        <v>2.1532142265467745E-3</v>
      </c>
      <c r="J75" s="159">
        <v>-1177.6689999999999</v>
      </c>
      <c r="K75" s="159">
        <v>-820.721</v>
      </c>
      <c r="L75" s="159"/>
      <c r="M75" s="136" t="s">
        <v>969</v>
      </c>
    </row>
    <row r="76" spans="1:13" x14ac:dyDescent="0.2">
      <c r="A76" s="136" t="s">
        <v>726</v>
      </c>
      <c r="B76" s="159">
        <v>240.173</v>
      </c>
      <c r="C76" s="160">
        <f t="shared" si="0"/>
        <v>1.159098004549175E-2</v>
      </c>
      <c r="D76" s="159">
        <v>310.87599999999998</v>
      </c>
      <c r="E76" s="160">
        <f t="shared" si="1"/>
        <v>1.5835132874407413E-2</v>
      </c>
      <c r="F76" s="159">
        <v>1345.328</v>
      </c>
      <c r="G76" s="160">
        <f t="shared" si="2"/>
        <v>7.5903362475378849E-2</v>
      </c>
      <c r="H76" s="159">
        <v>884.58199999999999</v>
      </c>
      <c r="I76" s="160">
        <f t="shared" si="3"/>
        <v>5.6535902254295015E-2</v>
      </c>
      <c r="J76" s="159">
        <v>1105.155</v>
      </c>
      <c r="K76" s="159">
        <v>573.70600000000002</v>
      </c>
      <c r="L76" s="159"/>
      <c r="M76" s="136" t="s">
        <v>925</v>
      </c>
    </row>
    <row r="77" spans="1:13" x14ac:dyDescent="0.2">
      <c r="A77" s="136" t="s">
        <v>774</v>
      </c>
      <c r="B77" s="159">
        <v>62.442</v>
      </c>
      <c r="C77" s="160">
        <f t="shared" si="0"/>
        <v>3.0135109941608579E-3</v>
      </c>
      <c r="D77" s="159">
        <v>137.62200000000001</v>
      </c>
      <c r="E77" s="160">
        <f t="shared" si="1"/>
        <v>7.0100704346482108E-3</v>
      </c>
      <c r="F77" s="159">
        <v>908.70100000000002</v>
      </c>
      <c r="G77" s="160">
        <f t="shared" si="2"/>
        <v>5.1268881183428316E-2</v>
      </c>
      <c r="H77" s="159">
        <v>680.79</v>
      </c>
      <c r="I77" s="160">
        <f t="shared" si="3"/>
        <v>4.3511033341964343E-2</v>
      </c>
      <c r="J77" s="159">
        <v>846.25900000000001</v>
      </c>
      <c r="K77" s="159">
        <v>543.16799999999989</v>
      </c>
      <c r="L77" s="159"/>
      <c r="M77" s="136" t="s">
        <v>970</v>
      </c>
    </row>
    <row r="78" spans="1:13" x14ac:dyDescent="0.2">
      <c r="A78" s="136" t="s">
        <v>775</v>
      </c>
      <c r="B78" s="159">
        <v>652.08100000000002</v>
      </c>
      <c r="C78" s="160">
        <f t="shared" ref="C78:C141" si="4">IF(B78=0,0,IF(OR(B78="x",B78="Ə"),"x",B78/$B$12*100))</f>
        <v>3.1470056413686408E-2</v>
      </c>
      <c r="D78" s="159">
        <v>118.687</v>
      </c>
      <c r="E78" s="160">
        <f t="shared" ref="E78:E141" si="5">IF(D78=0,0,IF(OR(D78="x",D78="Ə"),"x",D78/$D$12*100))</f>
        <v>6.0455757776888301E-3</v>
      </c>
      <c r="F78" s="159">
        <v>54.667000000000002</v>
      </c>
      <c r="G78" s="160">
        <f t="shared" ref="G78:G141" si="6">IF(F78=0,0,IF(OR(F78="x",F78="Ə"),"x",F78/$F$12*100))</f>
        <v>3.0843103811423953E-3</v>
      </c>
      <c r="H78" s="159">
        <v>55.192999999999998</v>
      </c>
      <c r="I78" s="160">
        <f t="shared" ref="I78:I141" si="7">IF(H78=0,0,IF(OR(H78="x",H78="Ə"),"x",H78/$H$12*100))</f>
        <v>3.5275260553813042E-3</v>
      </c>
      <c r="J78" s="159">
        <v>-597.41399999999999</v>
      </c>
      <c r="K78" s="159">
        <v>-63.494</v>
      </c>
      <c r="L78" s="159"/>
      <c r="M78" s="136" t="s">
        <v>971</v>
      </c>
    </row>
    <row r="79" spans="1:13" x14ac:dyDescent="0.2">
      <c r="A79" s="136" t="s">
        <v>776</v>
      </c>
      <c r="B79" s="159">
        <v>58.725000000000001</v>
      </c>
      <c r="C79" s="160">
        <f t="shared" si="4"/>
        <v>2.8341249981117902E-3</v>
      </c>
      <c r="D79" s="159">
        <v>110.63</v>
      </c>
      <c r="E79" s="160">
        <f t="shared" si="5"/>
        <v>5.6351752785538034E-3</v>
      </c>
      <c r="F79" s="159">
        <v>2392.7559999999999</v>
      </c>
      <c r="G79" s="160">
        <f t="shared" si="6"/>
        <v>0.13499921653540073</v>
      </c>
      <c r="H79" s="159">
        <v>3358.3110000000001</v>
      </c>
      <c r="I79" s="160">
        <f t="shared" si="7"/>
        <v>0.21463826127540889</v>
      </c>
      <c r="J79" s="159">
        <v>2334.0309999999999</v>
      </c>
      <c r="K79" s="159">
        <v>3247.681</v>
      </c>
      <c r="L79" s="159"/>
      <c r="M79" s="136" t="s">
        <v>972</v>
      </c>
    </row>
    <row r="80" spans="1:13" x14ac:dyDescent="0.2">
      <c r="A80" s="136" t="s">
        <v>727</v>
      </c>
      <c r="B80" s="159" t="s">
        <v>728</v>
      </c>
      <c r="C80" s="160" t="str">
        <f t="shared" si="4"/>
        <v>x</v>
      </c>
      <c r="D80" s="159" t="s">
        <v>728</v>
      </c>
      <c r="E80" s="160" t="str">
        <f t="shared" si="5"/>
        <v>x</v>
      </c>
      <c r="F80" s="159">
        <v>496.49299999999999</v>
      </c>
      <c r="G80" s="160">
        <f t="shared" si="6"/>
        <v>2.8012119085820169E-2</v>
      </c>
      <c r="H80" s="159">
        <v>612.79200000000003</v>
      </c>
      <c r="I80" s="160">
        <f t="shared" si="7"/>
        <v>3.9165106925320603E-2</v>
      </c>
      <c r="J80" s="159">
        <v>496.49299999999999</v>
      </c>
      <c r="K80" s="159">
        <v>612.79200000000003</v>
      </c>
      <c r="L80" s="159"/>
      <c r="M80" s="136" t="s">
        <v>926</v>
      </c>
    </row>
    <row r="81" spans="1:13" x14ac:dyDescent="0.2">
      <c r="A81" s="136" t="s">
        <v>740</v>
      </c>
      <c r="B81" s="159" t="s">
        <v>728</v>
      </c>
      <c r="C81" s="160" t="str">
        <f t="shared" si="4"/>
        <v>x</v>
      </c>
      <c r="D81" s="159" t="s">
        <v>728</v>
      </c>
      <c r="E81" s="160" t="str">
        <f t="shared" si="5"/>
        <v>x</v>
      </c>
      <c r="F81" s="159">
        <v>5345.2330000000002</v>
      </c>
      <c r="G81" s="160">
        <f t="shared" si="6"/>
        <v>0.30157787388232221</v>
      </c>
      <c r="H81" s="159">
        <v>8778.4290000000001</v>
      </c>
      <c r="I81" s="160">
        <f t="shared" si="7"/>
        <v>0.56105189105167041</v>
      </c>
      <c r="J81" s="159">
        <v>5345.2330000000002</v>
      </c>
      <c r="K81" s="159">
        <v>8778.4290000000001</v>
      </c>
      <c r="L81" s="159"/>
      <c r="M81" s="136" t="s">
        <v>936</v>
      </c>
    </row>
    <row r="82" spans="1:13" x14ac:dyDescent="0.2">
      <c r="A82" s="136" t="s">
        <v>777</v>
      </c>
      <c r="B82" s="159">
        <v>1624.3219999999999</v>
      </c>
      <c r="C82" s="160">
        <f t="shared" si="4"/>
        <v>7.8391342446708201E-2</v>
      </c>
      <c r="D82" s="159">
        <v>2080.8200000000002</v>
      </c>
      <c r="E82" s="160">
        <f t="shared" si="5"/>
        <v>0.1059910098808671</v>
      </c>
      <c r="F82" s="159">
        <v>1541.27</v>
      </c>
      <c r="G82" s="160">
        <f t="shared" si="6"/>
        <v>8.6958403811135399E-2</v>
      </c>
      <c r="H82" s="159">
        <v>388.49099999999999</v>
      </c>
      <c r="I82" s="160">
        <f t="shared" si="7"/>
        <v>2.4829455271160074E-2</v>
      </c>
      <c r="J82" s="159">
        <v>-83.051999999999907</v>
      </c>
      <c r="K82" s="159">
        <v>-1692.3290000000002</v>
      </c>
      <c r="L82" s="159"/>
      <c r="M82" s="136" t="s">
        <v>973</v>
      </c>
    </row>
    <row r="83" spans="1:13" x14ac:dyDescent="0.2">
      <c r="A83" s="136" t="s">
        <v>778</v>
      </c>
      <c r="B83" s="159">
        <v>9.0269999999999992</v>
      </c>
      <c r="C83" s="160">
        <f t="shared" si="4"/>
        <v>4.3565170469059392E-4</v>
      </c>
      <c r="D83" s="159">
        <v>8.5510000000000002</v>
      </c>
      <c r="E83" s="160">
        <f t="shared" si="5"/>
        <v>4.3556344397463237E-4</v>
      </c>
      <c r="F83" s="159">
        <v>87.575999999999993</v>
      </c>
      <c r="G83" s="160">
        <f t="shared" si="6"/>
        <v>4.9410351023272975E-3</v>
      </c>
      <c r="H83" s="159">
        <v>125.747</v>
      </c>
      <c r="I83" s="160">
        <f t="shared" si="7"/>
        <v>8.0368129814656353E-3</v>
      </c>
      <c r="J83" s="159">
        <v>78.548999999999992</v>
      </c>
      <c r="K83" s="159">
        <v>117.196</v>
      </c>
      <c r="L83" s="159"/>
      <c r="M83" s="136" t="s">
        <v>974</v>
      </c>
    </row>
    <row r="84" spans="1:13" x14ac:dyDescent="0.2">
      <c r="A84" s="136" t="s">
        <v>733</v>
      </c>
      <c r="B84" s="159">
        <v>5115.2979999999998</v>
      </c>
      <c r="C84" s="160">
        <f t="shared" si="4"/>
        <v>0.24686920280274574</v>
      </c>
      <c r="D84" s="159" t="s">
        <v>728</v>
      </c>
      <c r="E84" s="160" t="str">
        <f t="shared" si="5"/>
        <v>x</v>
      </c>
      <c r="F84" s="159">
        <v>3770.2190000000001</v>
      </c>
      <c r="G84" s="160">
        <f t="shared" si="6"/>
        <v>0.21271563467686719</v>
      </c>
      <c r="H84" s="159">
        <v>1469.4760000000001</v>
      </c>
      <c r="I84" s="160">
        <f t="shared" si="7"/>
        <v>9.3917976514367715E-2</v>
      </c>
      <c r="J84" s="159">
        <v>-1345.0789999999997</v>
      </c>
      <c r="K84" s="159">
        <v>1469.4760000000001</v>
      </c>
      <c r="L84" s="159"/>
      <c r="M84" s="136" t="s">
        <v>930</v>
      </c>
    </row>
    <row r="85" spans="1:13" x14ac:dyDescent="0.2">
      <c r="A85" s="136" t="s">
        <v>779</v>
      </c>
      <c r="B85" s="159">
        <v>31358.376</v>
      </c>
      <c r="C85" s="160">
        <f t="shared" si="4"/>
        <v>1.5133853950070464</v>
      </c>
      <c r="D85" s="159">
        <v>47299.43</v>
      </c>
      <c r="E85" s="160">
        <f t="shared" si="5"/>
        <v>2.4092974656574722</v>
      </c>
      <c r="F85" s="159">
        <v>79754.111000000004</v>
      </c>
      <c r="G85" s="160">
        <f t="shared" si="6"/>
        <v>4.4997243766089756</v>
      </c>
      <c r="H85" s="159">
        <v>95394.255000000005</v>
      </c>
      <c r="I85" s="160">
        <f t="shared" si="7"/>
        <v>6.0968912732808187</v>
      </c>
      <c r="J85" s="159">
        <v>48395.735000000001</v>
      </c>
      <c r="K85" s="159">
        <v>48094.825000000004</v>
      </c>
      <c r="L85" s="159"/>
      <c r="M85" s="136" t="s">
        <v>975</v>
      </c>
    </row>
    <row r="86" spans="1:13" x14ac:dyDescent="0.2">
      <c r="A86" s="136" t="s">
        <v>780</v>
      </c>
      <c r="B86" s="159">
        <v>724.89300000000003</v>
      </c>
      <c r="C86" s="160">
        <f t="shared" si="4"/>
        <v>3.4984033584610469E-2</v>
      </c>
      <c r="D86" s="159">
        <v>860.10199999999998</v>
      </c>
      <c r="E86" s="160">
        <f t="shared" si="5"/>
        <v>4.3811131948248067E-2</v>
      </c>
      <c r="F86" s="159">
        <v>225.58799999999999</v>
      </c>
      <c r="G86" s="160">
        <f t="shared" si="6"/>
        <v>1.2727667701925302E-2</v>
      </c>
      <c r="H86" s="159">
        <v>185.50899999999999</v>
      </c>
      <c r="I86" s="160">
        <f t="shared" si="7"/>
        <v>1.1856355534356355E-2</v>
      </c>
      <c r="J86" s="159">
        <v>-499.30500000000006</v>
      </c>
      <c r="K86" s="159">
        <v>-674.59299999999996</v>
      </c>
      <c r="L86" s="159"/>
      <c r="M86" s="136" t="s">
        <v>976</v>
      </c>
    </row>
    <row r="87" spans="1:13" x14ac:dyDescent="0.2">
      <c r="A87" s="136" t="s">
        <v>781</v>
      </c>
      <c r="B87" s="159">
        <v>45.808</v>
      </c>
      <c r="C87" s="160">
        <f t="shared" si="4"/>
        <v>2.2107381509323945E-3</v>
      </c>
      <c r="D87" s="159">
        <v>190.63399999999999</v>
      </c>
      <c r="E87" s="160">
        <f t="shared" si="5"/>
        <v>9.7103498513226583E-3</v>
      </c>
      <c r="F87" s="159">
        <v>94.555000000000007</v>
      </c>
      <c r="G87" s="160">
        <f t="shared" si="6"/>
        <v>5.3347900577847543E-3</v>
      </c>
      <c r="H87" s="159">
        <v>116.081</v>
      </c>
      <c r="I87" s="160">
        <f t="shared" si="7"/>
        <v>7.4190341535107195E-3</v>
      </c>
      <c r="J87" s="159">
        <v>48.747000000000007</v>
      </c>
      <c r="K87" s="159">
        <v>-74.552999999999983</v>
      </c>
      <c r="L87" s="159"/>
      <c r="M87" s="136" t="s">
        <v>977</v>
      </c>
    </row>
    <row r="88" spans="1:13" x14ac:dyDescent="0.2">
      <c r="A88" s="136" t="s">
        <v>782</v>
      </c>
      <c r="B88" s="159">
        <v>24.553999999999998</v>
      </c>
      <c r="C88" s="160">
        <f t="shared" si="4"/>
        <v>1.1849996628971798E-3</v>
      </c>
      <c r="D88" s="159" t="s">
        <v>728</v>
      </c>
      <c r="E88" s="160" t="str">
        <f t="shared" si="5"/>
        <v>x</v>
      </c>
      <c r="F88" s="159">
        <v>783.76800000000003</v>
      </c>
      <c r="G88" s="160">
        <f t="shared" si="6"/>
        <v>4.4220165343026183E-2</v>
      </c>
      <c r="H88" s="159">
        <v>679.86800000000005</v>
      </c>
      <c r="I88" s="160">
        <f t="shared" si="7"/>
        <v>4.3452105959450954E-2</v>
      </c>
      <c r="J88" s="159">
        <v>759.21400000000006</v>
      </c>
      <c r="K88" s="159">
        <v>679.86800000000005</v>
      </c>
      <c r="L88" s="159"/>
      <c r="M88" s="136" t="s">
        <v>978</v>
      </c>
    </row>
    <row r="89" spans="1:13" x14ac:dyDescent="0.2">
      <c r="A89" s="136" t="s">
        <v>783</v>
      </c>
      <c r="B89" s="159">
        <v>1760.7460000000001</v>
      </c>
      <c r="C89" s="160">
        <f t="shared" si="4"/>
        <v>8.4975295937426004E-2</v>
      </c>
      <c r="D89" s="159">
        <v>369.78100000000001</v>
      </c>
      <c r="E89" s="160">
        <f t="shared" si="5"/>
        <v>1.883558482942153E-2</v>
      </c>
      <c r="F89" s="159">
        <v>1012.198</v>
      </c>
      <c r="G89" s="160">
        <f t="shared" si="6"/>
        <v>5.7108178593512901E-2</v>
      </c>
      <c r="H89" s="159">
        <v>874.09</v>
      </c>
      <c r="I89" s="160">
        <f t="shared" si="7"/>
        <v>5.5865331649815081E-2</v>
      </c>
      <c r="J89" s="159">
        <v>-748.54800000000012</v>
      </c>
      <c r="K89" s="159">
        <v>504.30900000000003</v>
      </c>
      <c r="L89" s="159"/>
      <c r="M89" s="136" t="s">
        <v>979</v>
      </c>
    </row>
    <row r="90" spans="1:13" x14ac:dyDescent="0.2">
      <c r="A90" s="136" t="s">
        <v>784</v>
      </c>
      <c r="B90" s="159">
        <v>3671.7660000000001</v>
      </c>
      <c r="C90" s="160">
        <f t="shared" si="4"/>
        <v>0.17720295969036928</v>
      </c>
      <c r="D90" s="159">
        <v>3217.884</v>
      </c>
      <c r="E90" s="160">
        <f t="shared" si="5"/>
        <v>0.16390979269686184</v>
      </c>
      <c r="F90" s="159">
        <v>48.006999999999998</v>
      </c>
      <c r="G90" s="160">
        <f t="shared" si="6"/>
        <v>2.7085533954214233E-3</v>
      </c>
      <c r="H90" s="159">
        <v>3.3479999999999999</v>
      </c>
      <c r="I90" s="160">
        <f t="shared" si="7"/>
        <v>2.1397925884471952E-4</v>
      </c>
      <c r="J90" s="159">
        <v>-3623.759</v>
      </c>
      <c r="K90" s="159">
        <v>-3214.5360000000001</v>
      </c>
      <c r="L90" s="159"/>
      <c r="M90" s="136" t="s">
        <v>980</v>
      </c>
    </row>
    <row r="91" spans="1:13" x14ac:dyDescent="0.2">
      <c r="A91" s="136" t="s">
        <v>741</v>
      </c>
      <c r="B91" s="159">
        <v>3307.0219999999999</v>
      </c>
      <c r="C91" s="160">
        <f t="shared" si="4"/>
        <v>0.15960006333768664</v>
      </c>
      <c r="D91" s="159">
        <v>3034.047</v>
      </c>
      <c r="E91" s="160">
        <f t="shared" si="5"/>
        <v>0.15454566255419264</v>
      </c>
      <c r="F91" s="159">
        <v>10925.954</v>
      </c>
      <c r="G91" s="160">
        <f t="shared" si="6"/>
        <v>0.61644197314804683</v>
      </c>
      <c r="H91" s="159">
        <v>9092.4310000000005</v>
      </c>
      <c r="I91" s="160">
        <f t="shared" si="7"/>
        <v>0.58112056346378504</v>
      </c>
      <c r="J91" s="159">
        <v>7618.9319999999998</v>
      </c>
      <c r="K91" s="159">
        <v>6058.384</v>
      </c>
      <c r="L91" s="159"/>
      <c r="M91" s="136" t="s">
        <v>937</v>
      </c>
    </row>
    <row r="92" spans="1:13" x14ac:dyDescent="0.2">
      <c r="A92" s="136" t="s">
        <v>785</v>
      </c>
      <c r="B92" s="159">
        <v>1085.48</v>
      </c>
      <c r="C92" s="160">
        <f t="shared" si="4"/>
        <v>5.2386309117929096E-2</v>
      </c>
      <c r="D92" s="159">
        <v>442.42700000000002</v>
      </c>
      <c r="E92" s="160">
        <f t="shared" si="5"/>
        <v>2.2535963960632049E-2</v>
      </c>
      <c r="F92" s="159">
        <v>83.081000000000003</v>
      </c>
      <c r="G92" s="160">
        <f t="shared" si="6"/>
        <v>4.6874273469495551E-3</v>
      </c>
      <c r="H92" s="159">
        <v>184.364</v>
      </c>
      <c r="I92" s="160">
        <f t="shared" si="7"/>
        <v>1.178317565043246E-2</v>
      </c>
      <c r="J92" s="159">
        <v>-1002.399</v>
      </c>
      <c r="K92" s="159">
        <v>-258.06299999999999</v>
      </c>
      <c r="L92" s="159"/>
      <c r="M92" s="136" t="s">
        <v>981</v>
      </c>
    </row>
    <row r="93" spans="1:13" x14ac:dyDescent="0.2">
      <c r="A93" s="136" t="s">
        <v>786</v>
      </c>
      <c r="B93" s="159" t="s">
        <v>730</v>
      </c>
      <c r="C93" s="160" t="str">
        <f t="shared" si="4"/>
        <v>x</v>
      </c>
      <c r="D93" s="159" t="s">
        <v>728</v>
      </c>
      <c r="E93" s="160" t="str">
        <f t="shared" si="5"/>
        <v>x</v>
      </c>
      <c r="F93" s="159">
        <v>417.74400000000003</v>
      </c>
      <c r="G93" s="160">
        <f t="shared" si="6"/>
        <v>2.3569103039492723E-2</v>
      </c>
      <c r="H93" s="159">
        <v>77.474999999999994</v>
      </c>
      <c r="I93" s="160">
        <f t="shared" si="7"/>
        <v>4.9516257703090339E-3</v>
      </c>
      <c r="J93" s="159">
        <v>417.44400000000002</v>
      </c>
      <c r="K93" s="159">
        <v>77.474999999999994</v>
      </c>
      <c r="L93" s="159"/>
      <c r="M93" s="136" t="s">
        <v>982</v>
      </c>
    </row>
    <row r="94" spans="1:13" x14ac:dyDescent="0.2">
      <c r="A94" s="136" t="s">
        <v>734</v>
      </c>
      <c r="B94" s="159">
        <v>55028.57</v>
      </c>
      <c r="C94" s="160">
        <f t="shared" si="4"/>
        <v>2.6557317300526946</v>
      </c>
      <c r="D94" s="159">
        <v>21500.668000000001</v>
      </c>
      <c r="E94" s="160">
        <f t="shared" si="5"/>
        <v>1.0951824350175619</v>
      </c>
      <c r="F94" s="159">
        <v>2955.5709999999999</v>
      </c>
      <c r="G94" s="160">
        <f t="shared" si="6"/>
        <v>0.166753220727375</v>
      </c>
      <c r="H94" s="159">
        <v>1466.4970000000001</v>
      </c>
      <c r="I94" s="160">
        <f t="shared" si="7"/>
        <v>9.3727580991040824E-2</v>
      </c>
      <c r="J94" s="159">
        <v>-52072.998999999996</v>
      </c>
      <c r="K94" s="159">
        <v>-20034.171000000002</v>
      </c>
      <c r="L94" s="159"/>
      <c r="M94" s="136" t="s">
        <v>931</v>
      </c>
    </row>
    <row r="95" spans="1:13" x14ac:dyDescent="0.2">
      <c r="A95" s="136" t="s">
        <v>787</v>
      </c>
      <c r="B95" s="159" t="s">
        <v>730</v>
      </c>
      <c r="C95" s="160" t="str">
        <f t="shared" si="4"/>
        <v>x</v>
      </c>
      <c r="D95" s="159" t="s">
        <v>728</v>
      </c>
      <c r="E95" s="160" t="str">
        <f t="shared" si="5"/>
        <v>x</v>
      </c>
      <c r="F95" s="159">
        <v>558.95600000000002</v>
      </c>
      <c r="G95" s="160">
        <f t="shared" si="6"/>
        <v>3.1536279536133839E-2</v>
      </c>
      <c r="H95" s="159">
        <v>832.14499999999998</v>
      </c>
      <c r="I95" s="160">
        <f t="shared" si="7"/>
        <v>5.318451922083009E-2</v>
      </c>
      <c r="J95" s="159">
        <v>558.899</v>
      </c>
      <c r="K95" s="159">
        <v>832.14499999999998</v>
      </c>
      <c r="L95" s="159"/>
      <c r="M95" s="136" t="s">
        <v>983</v>
      </c>
    </row>
    <row r="96" spans="1:13" x14ac:dyDescent="0.2">
      <c r="A96" s="136" t="s">
        <v>788</v>
      </c>
      <c r="B96" s="159">
        <v>631.35299999999995</v>
      </c>
      <c r="C96" s="160">
        <f t="shared" si="4"/>
        <v>3.0469703191704944E-2</v>
      </c>
      <c r="D96" s="159">
        <v>337.95100000000002</v>
      </c>
      <c r="E96" s="160">
        <f t="shared" si="5"/>
        <v>1.7214255812731959E-2</v>
      </c>
      <c r="F96" s="159">
        <v>257.80200000000002</v>
      </c>
      <c r="G96" s="160">
        <f t="shared" si="6"/>
        <v>1.4545180545471157E-2</v>
      </c>
      <c r="H96" s="159">
        <v>7.3339999999999996</v>
      </c>
      <c r="I96" s="160">
        <f t="shared" si="7"/>
        <v>4.6873473248720815E-4</v>
      </c>
      <c r="J96" s="159">
        <v>-373.55099999999993</v>
      </c>
      <c r="K96" s="159">
        <v>-330.61700000000002</v>
      </c>
      <c r="L96" s="159"/>
      <c r="M96" s="136" t="s">
        <v>984</v>
      </c>
    </row>
    <row r="97" spans="1:14" x14ac:dyDescent="0.2">
      <c r="A97" s="136" t="s">
        <v>789</v>
      </c>
      <c r="B97" s="159" t="s">
        <v>728</v>
      </c>
      <c r="C97" s="160" t="str">
        <f t="shared" si="4"/>
        <v>x</v>
      </c>
      <c r="D97" s="159" t="s">
        <v>728</v>
      </c>
      <c r="E97" s="160" t="str">
        <f t="shared" si="5"/>
        <v>x</v>
      </c>
      <c r="F97" s="159">
        <v>10.542</v>
      </c>
      <c r="G97" s="160">
        <f t="shared" si="6"/>
        <v>5.9477930082139365E-4</v>
      </c>
      <c r="H97" s="159">
        <v>117.88500000000001</v>
      </c>
      <c r="I97" s="160">
        <f t="shared" si="7"/>
        <v>7.5343324160423424E-3</v>
      </c>
      <c r="J97" s="159">
        <v>10.542</v>
      </c>
      <c r="K97" s="159">
        <v>117.88500000000001</v>
      </c>
      <c r="L97" s="159"/>
      <c r="M97" s="136" t="s">
        <v>985</v>
      </c>
    </row>
    <row r="98" spans="1:14" x14ac:dyDescent="0.2">
      <c r="A98" s="136" t="s">
        <v>790</v>
      </c>
      <c r="B98" s="159">
        <v>164.65600000000001</v>
      </c>
      <c r="C98" s="160">
        <f t="shared" si="4"/>
        <v>7.946456972142954E-3</v>
      </c>
      <c r="D98" s="159">
        <v>3.1</v>
      </c>
      <c r="E98" s="160">
        <f t="shared" si="5"/>
        <v>1.5790511943882121E-4</v>
      </c>
      <c r="F98" s="159">
        <v>43.414000000000001</v>
      </c>
      <c r="G98" s="160">
        <f t="shared" si="6"/>
        <v>2.4494164831967355E-3</v>
      </c>
      <c r="H98" s="159">
        <v>17.495999999999999</v>
      </c>
      <c r="I98" s="160">
        <f t="shared" si="7"/>
        <v>1.1182141913820827E-3</v>
      </c>
      <c r="J98" s="159">
        <v>-121.242</v>
      </c>
      <c r="K98" s="159">
        <v>14.395999999999999</v>
      </c>
      <c r="L98" s="159"/>
      <c r="M98" s="136" t="s">
        <v>986</v>
      </c>
    </row>
    <row r="99" spans="1:14" x14ac:dyDescent="0.2">
      <c r="A99" s="136" t="s">
        <v>791</v>
      </c>
      <c r="B99" s="159">
        <v>1013.6660000000001</v>
      </c>
      <c r="C99" s="160">
        <f t="shared" si="4"/>
        <v>4.8920496387160256E-2</v>
      </c>
      <c r="D99" s="159">
        <v>1070.8340000000001</v>
      </c>
      <c r="E99" s="160">
        <f t="shared" si="5"/>
        <v>5.4545216344887314E-2</v>
      </c>
      <c r="F99" s="159">
        <v>3437.1489999999999</v>
      </c>
      <c r="G99" s="160">
        <f t="shared" si="6"/>
        <v>0.19392383599307078</v>
      </c>
      <c r="H99" s="159">
        <v>3085.82</v>
      </c>
      <c r="I99" s="160">
        <f t="shared" si="7"/>
        <v>0.19722266324020682</v>
      </c>
      <c r="J99" s="159">
        <v>2423.4829999999997</v>
      </c>
      <c r="K99" s="159">
        <v>2014.9860000000001</v>
      </c>
      <c r="L99" s="159"/>
      <c r="M99" s="136" t="s">
        <v>987</v>
      </c>
    </row>
    <row r="100" spans="1:14" x14ac:dyDescent="0.2">
      <c r="A100" s="136" t="s">
        <v>792</v>
      </c>
      <c r="B100" s="159" t="s">
        <v>730</v>
      </c>
      <c r="C100" s="160" t="str">
        <f t="shared" si="4"/>
        <v>x</v>
      </c>
      <c r="D100" s="159" t="s">
        <v>728</v>
      </c>
      <c r="E100" s="160" t="str">
        <f t="shared" si="5"/>
        <v>x</v>
      </c>
      <c r="F100" s="159">
        <v>42.072000000000003</v>
      </c>
      <c r="G100" s="160">
        <f t="shared" si="6"/>
        <v>2.3737008863742816E-3</v>
      </c>
      <c r="H100" s="159">
        <v>6.1139999999999999</v>
      </c>
      <c r="I100" s="160">
        <f t="shared" si="7"/>
        <v>3.9076140638489101E-4</v>
      </c>
      <c r="J100" s="159">
        <v>42.058</v>
      </c>
      <c r="K100" s="159">
        <v>6.1139999999999999</v>
      </c>
      <c r="L100" s="159"/>
      <c r="M100" s="136" t="s">
        <v>988</v>
      </c>
    </row>
    <row r="101" spans="1:14" x14ac:dyDescent="0.2">
      <c r="A101" s="136" t="s">
        <v>793</v>
      </c>
      <c r="B101" s="159" t="s">
        <v>728</v>
      </c>
      <c r="C101" s="160" t="str">
        <f t="shared" si="4"/>
        <v>x</v>
      </c>
      <c r="D101" s="159" t="s">
        <v>728</v>
      </c>
      <c r="E101" s="160" t="str">
        <f t="shared" si="5"/>
        <v>x</v>
      </c>
      <c r="F101" s="159" t="s">
        <v>730</v>
      </c>
      <c r="G101" s="160" t="str">
        <f t="shared" si="6"/>
        <v>x</v>
      </c>
      <c r="H101" s="159" t="s">
        <v>728</v>
      </c>
      <c r="I101" s="160" t="str">
        <f t="shared" si="7"/>
        <v>x</v>
      </c>
      <c r="J101" s="159" t="s">
        <v>730</v>
      </c>
      <c r="K101" s="159" t="s">
        <v>728</v>
      </c>
      <c r="L101" s="159"/>
      <c r="M101" s="136" t="s">
        <v>989</v>
      </c>
    </row>
    <row r="102" spans="1:14" x14ac:dyDescent="0.2">
      <c r="A102" s="136" t="s">
        <v>742</v>
      </c>
      <c r="B102" s="159">
        <v>51.415999999999997</v>
      </c>
      <c r="C102" s="160">
        <f t="shared" si="4"/>
        <v>2.4813856262735764E-3</v>
      </c>
      <c r="D102" s="159">
        <v>8.5519999999999996</v>
      </c>
      <c r="E102" s="160">
        <f t="shared" si="5"/>
        <v>4.3561438110993513E-4</v>
      </c>
      <c r="F102" s="159">
        <v>6485.2060000000001</v>
      </c>
      <c r="G102" s="160">
        <f t="shared" si="6"/>
        <v>0.36589511386479867</v>
      </c>
      <c r="H102" s="159">
        <v>7223.7349999999997</v>
      </c>
      <c r="I102" s="160">
        <f t="shared" si="7"/>
        <v>0.46168741379649347</v>
      </c>
      <c r="J102" s="159">
        <v>6433.79</v>
      </c>
      <c r="K102" s="159">
        <v>7215.183</v>
      </c>
      <c r="L102" s="159"/>
      <c r="M102" s="136" t="s">
        <v>938</v>
      </c>
    </row>
    <row r="103" spans="1:14" x14ac:dyDescent="0.2">
      <c r="A103" s="136" t="s">
        <v>794</v>
      </c>
      <c r="B103" s="159">
        <v>24.943999999999999</v>
      </c>
      <c r="C103" s="160">
        <f t="shared" si="4"/>
        <v>1.2038214381081395E-3</v>
      </c>
      <c r="D103" s="159">
        <v>0.55300000000000005</v>
      </c>
      <c r="E103" s="160">
        <f t="shared" si="5"/>
        <v>2.8168235822473594E-5</v>
      </c>
      <c r="F103" s="159">
        <v>47.569000000000003</v>
      </c>
      <c r="G103" s="160">
        <f t="shared" si="6"/>
        <v>2.6838414495136478E-3</v>
      </c>
      <c r="H103" s="159">
        <v>105.896</v>
      </c>
      <c r="I103" s="160">
        <f t="shared" si="7"/>
        <v>6.7680847056811296E-3</v>
      </c>
      <c r="J103" s="159">
        <v>22.625000000000004</v>
      </c>
      <c r="K103" s="159">
        <v>105.343</v>
      </c>
      <c r="L103" s="159"/>
      <c r="M103" s="136" t="s">
        <v>990</v>
      </c>
      <c r="N103" s="65"/>
    </row>
    <row r="104" spans="1:14" x14ac:dyDescent="0.2">
      <c r="A104" s="136" t="s">
        <v>795</v>
      </c>
      <c r="B104" s="159" t="s">
        <v>728</v>
      </c>
      <c r="C104" s="160" t="str">
        <f t="shared" si="4"/>
        <v>x</v>
      </c>
      <c r="D104" s="159" t="s">
        <v>728</v>
      </c>
      <c r="E104" s="160" t="str">
        <f t="shared" si="5"/>
        <v>x</v>
      </c>
      <c r="F104" s="159">
        <v>31.742999999999999</v>
      </c>
      <c r="G104" s="160">
        <f t="shared" si="6"/>
        <v>1.7909390386998197E-3</v>
      </c>
      <c r="H104" s="159">
        <v>1.379</v>
      </c>
      <c r="I104" s="160">
        <f t="shared" si="7"/>
        <v>8.8135423520569969E-5</v>
      </c>
      <c r="J104" s="159">
        <v>31.742999999999999</v>
      </c>
      <c r="K104" s="159">
        <v>1.379</v>
      </c>
      <c r="L104" s="159"/>
      <c r="M104" s="136" t="s">
        <v>991</v>
      </c>
    </row>
    <row r="105" spans="1:14" x14ac:dyDescent="0.2">
      <c r="A105" s="136" t="s">
        <v>796</v>
      </c>
      <c r="B105" s="159">
        <v>6.19</v>
      </c>
      <c r="C105" s="160">
        <f t="shared" si="4"/>
        <v>2.9873535527138323E-4</v>
      </c>
      <c r="D105" s="159" t="s">
        <v>730</v>
      </c>
      <c r="E105" s="160" t="str">
        <f t="shared" si="5"/>
        <v>x</v>
      </c>
      <c r="F105" s="159">
        <v>1053.01</v>
      </c>
      <c r="G105" s="160">
        <f t="shared" si="6"/>
        <v>5.9410790320426461E-2</v>
      </c>
      <c r="H105" s="159">
        <v>177.68799999999999</v>
      </c>
      <c r="I105" s="160">
        <f t="shared" si="7"/>
        <v>1.1356495383990599E-2</v>
      </c>
      <c r="J105" s="159">
        <v>1046.82</v>
      </c>
      <c r="K105" s="159">
        <v>177.55599999999998</v>
      </c>
      <c r="L105" s="159"/>
      <c r="M105" s="136" t="s">
        <v>992</v>
      </c>
    </row>
    <row r="106" spans="1:14" x14ac:dyDescent="0.2">
      <c r="A106" s="136" t="s">
        <v>797</v>
      </c>
      <c r="B106" s="159">
        <v>5460.8119999999999</v>
      </c>
      <c r="C106" s="160">
        <f t="shared" si="4"/>
        <v>0.26354404085464184</v>
      </c>
      <c r="D106" s="159">
        <v>10472.189</v>
      </c>
      <c r="E106" s="160">
        <f t="shared" si="5"/>
        <v>0.53342330800997084</v>
      </c>
      <c r="F106" s="159">
        <v>9603.1919999999991</v>
      </c>
      <c r="G106" s="160">
        <f t="shared" si="6"/>
        <v>0.54181178366662874</v>
      </c>
      <c r="H106" s="159">
        <v>10591.01</v>
      </c>
      <c r="I106" s="160">
        <f t="shared" si="7"/>
        <v>0.67689858728106722</v>
      </c>
      <c r="J106" s="159">
        <v>4142.3799999999992</v>
      </c>
      <c r="K106" s="159">
        <v>118.82099999999991</v>
      </c>
      <c r="L106" s="159"/>
      <c r="M106" s="136" t="s">
        <v>993</v>
      </c>
    </row>
    <row r="107" spans="1:14" x14ac:dyDescent="0.2">
      <c r="A107" s="136" t="s">
        <v>798</v>
      </c>
      <c r="B107" s="159">
        <v>4560.29</v>
      </c>
      <c r="C107" s="160">
        <f t="shared" si="4"/>
        <v>0.22008398276099134</v>
      </c>
      <c r="D107" s="159">
        <v>2701.442</v>
      </c>
      <c r="E107" s="160">
        <f t="shared" si="5"/>
        <v>0.13760371666678969</v>
      </c>
      <c r="F107" s="159">
        <v>159.86199999999999</v>
      </c>
      <c r="G107" s="160">
        <f t="shared" si="6"/>
        <v>9.0194088965954884E-3</v>
      </c>
      <c r="H107" s="159">
        <v>116.69199999999999</v>
      </c>
      <c r="I107" s="160">
        <f t="shared" si="7"/>
        <v>7.458084729124256E-3</v>
      </c>
      <c r="J107" s="159">
        <v>-4400.4279999999999</v>
      </c>
      <c r="K107" s="159">
        <v>-2584.75</v>
      </c>
      <c r="L107" s="159"/>
      <c r="M107" s="136" t="s">
        <v>994</v>
      </c>
    </row>
    <row r="108" spans="1:14" x14ac:dyDescent="0.2">
      <c r="A108" s="136" t="s">
        <v>799</v>
      </c>
      <c r="B108" s="159">
        <v>5025.3810000000003</v>
      </c>
      <c r="C108" s="160">
        <f t="shared" si="4"/>
        <v>0.24252972187545382</v>
      </c>
      <c r="D108" s="159">
        <v>4850.1610000000001</v>
      </c>
      <c r="E108" s="160">
        <f t="shared" si="5"/>
        <v>0.24705330709758466</v>
      </c>
      <c r="F108" s="159">
        <v>148.042</v>
      </c>
      <c r="G108" s="160">
        <f t="shared" si="6"/>
        <v>8.3525248768925031E-3</v>
      </c>
      <c r="H108" s="159">
        <v>538.68399999999997</v>
      </c>
      <c r="I108" s="160">
        <f t="shared" si="7"/>
        <v>3.4428674752541487E-2</v>
      </c>
      <c r="J108" s="159">
        <v>-4877.3389999999999</v>
      </c>
      <c r="K108" s="159">
        <v>-4311.4769999999999</v>
      </c>
      <c r="L108" s="159"/>
      <c r="M108" s="136" t="s">
        <v>995</v>
      </c>
    </row>
    <row r="109" spans="1:14" x14ac:dyDescent="0.2">
      <c r="A109" s="136" t="s">
        <v>800</v>
      </c>
      <c r="B109" s="159" t="s">
        <v>728</v>
      </c>
      <c r="C109" s="160" t="str">
        <f t="shared" si="4"/>
        <v>x</v>
      </c>
      <c r="D109" s="159" t="s">
        <v>728</v>
      </c>
      <c r="E109" s="160" t="str">
        <f t="shared" si="5"/>
        <v>x</v>
      </c>
      <c r="F109" s="159">
        <v>36.334000000000003</v>
      </c>
      <c r="G109" s="160">
        <f t="shared" si="6"/>
        <v>2.0499631109888558E-3</v>
      </c>
      <c r="H109" s="159">
        <v>170.72900000000001</v>
      </c>
      <c r="I109" s="160">
        <f t="shared" si="7"/>
        <v>1.0911727862395497E-2</v>
      </c>
      <c r="J109" s="159">
        <v>36.334000000000003</v>
      </c>
      <c r="K109" s="159">
        <v>170.72900000000001</v>
      </c>
      <c r="L109" s="159"/>
      <c r="M109" s="136" t="s">
        <v>996</v>
      </c>
    </row>
    <row r="110" spans="1:14" x14ac:dyDescent="0.2">
      <c r="A110" s="136" t="s">
        <v>801</v>
      </c>
      <c r="B110" s="159" t="s">
        <v>728</v>
      </c>
      <c r="C110" s="160" t="str">
        <f t="shared" si="4"/>
        <v>x</v>
      </c>
      <c r="D110" s="159" t="s">
        <v>728</v>
      </c>
      <c r="E110" s="160" t="str">
        <f t="shared" si="5"/>
        <v>x</v>
      </c>
      <c r="F110" s="159" t="s">
        <v>728</v>
      </c>
      <c r="G110" s="160" t="str">
        <f t="shared" si="6"/>
        <v>x</v>
      </c>
      <c r="H110" s="159">
        <v>3.3130000000000002</v>
      </c>
      <c r="I110" s="160">
        <f t="shared" si="7"/>
        <v>2.1174231916145636E-4</v>
      </c>
      <c r="J110" s="159" t="s">
        <v>728</v>
      </c>
      <c r="K110" s="159">
        <v>3.3130000000000002</v>
      </c>
      <c r="L110" s="159"/>
      <c r="M110" s="136" t="s">
        <v>997</v>
      </c>
    </row>
    <row r="111" spans="1:14" x14ac:dyDescent="0.2">
      <c r="A111" s="136" t="s">
        <v>802</v>
      </c>
      <c r="B111" s="159">
        <v>8574.3279999999995</v>
      </c>
      <c r="C111" s="160">
        <f t="shared" si="4"/>
        <v>0.41380531846419527</v>
      </c>
      <c r="D111" s="159">
        <v>19440.123</v>
      </c>
      <c r="E111" s="160">
        <f t="shared" si="5"/>
        <v>0.99022417555495978</v>
      </c>
      <c r="F111" s="159">
        <v>15958.016</v>
      </c>
      <c r="G111" s="160">
        <f t="shared" si="6"/>
        <v>0.90035074928634162</v>
      </c>
      <c r="H111" s="159">
        <v>18839.769</v>
      </c>
      <c r="I111" s="160">
        <f t="shared" si="7"/>
        <v>1.2040979114174799</v>
      </c>
      <c r="J111" s="159">
        <v>7383.6880000000001</v>
      </c>
      <c r="K111" s="159">
        <v>-600.35399999999936</v>
      </c>
      <c r="L111" s="159"/>
      <c r="M111" s="136" t="s">
        <v>998</v>
      </c>
    </row>
    <row r="112" spans="1:14" x14ac:dyDescent="0.2">
      <c r="A112" s="136" t="s">
        <v>803</v>
      </c>
      <c r="B112" s="159" t="s">
        <v>728</v>
      </c>
      <c r="C112" s="160" t="str">
        <f t="shared" si="4"/>
        <v>x</v>
      </c>
      <c r="D112" s="159" t="s">
        <v>730</v>
      </c>
      <c r="E112" s="160" t="str">
        <f t="shared" si="5"/>
        <v>x</v>
      </c>
      <c r="F112" s="159">
        <v>51.051000000000002</v>
      </c>
      <c r="G112" s="160">
        <f t="shared" si="6"/>
        <v>2.8802957774836813E-3</v>
      </c>
      <c r="H112" s="159">
        <v>465.62700000000001</v>
      </c>
      <c r="I112" s="160">
        <f t="shared" si="7"/>
        <v>2.9759414682822647E-2</v>
      </c>
      <c r="J112" s="159">
        <v>51.051000000000002</v>
      </c>
      <c r="K112" s="159">
        <v>465.55500000000001</v>
      </c>
      <c r="L112" s="159"/>
      <c r="M112" s="136" t="s">
        <v>999</v>
      </c>
    </row>
    <row r="113" spans="1:13" x14ac:dyDescent="0.2">
      <c r="A113" s="136" t="s">
        <v>804</v>
      </c>
      <c r="B113" s="159">
        <v>28.745000000000001</v>
      </c>
      <c r="C113" s="160">
        <f t="shared" si="4"/>
        <v>1.387261354971876E-3</v>
      </c>
      <c r="D113" s="159">
        <v>1.1020000000000001</v>
      </c>
      <c r="E113" s="160">
        <f t="shared" si="5"/>
        <v>5.6132723103735802E-5</v>
      </c>
      <c r="F113" s="159">
        <v>5.3239999999999998</v>
      </c>
      <c r="G113" s="160">
        <f t="shared" si="6"/>
        <v>3.0037990870547331E-4</v>
      </c>
      <c r="H113" s="159">
        <v>346.80799999999999</v>
      </c>
      <c r="I113" s="160">
        <f t="shared" si="7"/>
        <v>2.2165387933518368E-2</v>
      </c>
      <c r="J113" s="159">
        <v>-23.420999999999999</v>
      </c>
      <c r="K113" s="159">
        <v>345.70600000000002</v>
      </c>
      <c r="L113" s="159"/>
      <c r="M113" s="136" t="s">
        <v>1000</v>
      </c>
    </row>
    <row r="114" spans="1:13" x14ac:dyDescent="0.2">
      <c r="A114" s="136" t="s">
        <v>805</v>
      </c>
      <c r="B114" s="159">
        <v>509742.54</v>
      </c>
      <c r="C114" s="160">
        <f t="shared" si="4"/>
        <v>24.600665393188574</v>
      </c>
      <c r="D114" s="159">
        <v>549481.37299999991</v>
      </c>
      <c r="E114" s="160">
        <f t="shared" si="5"/>
        <v>27.989007042894336</v>
      </c>
      <c r="F114" s="159">
        <v>522893.8170000001</v>
      </c>
      <c r="G114" s="160">
        <f t="shared" si="6"/>
        <v>29.501652331539539</v>
      </c>
      <c r="H114" s="159">
        <v>482962.41700000007</v>
      </c>
      <c r="I114" s="160">
        <f t="shared" si="7"/>
        <v>30.867365603200238</v>
      </c>
      <c r="J114" s="159">
        <v>13151.277000000118</v>
      </c>
      <c r="K114" s="159">
        <v>-66518.955999999831</v>
      </c>
      <c r="L114" s="159"/>
      <c r="M114" s="136" t="s">
        <v>805</v>
      </c>
    </row>
    <row r="115" spans="1:13" x14ac:dyDescent="0.2">
      <c r="A115" s="136" t="s">
        <v>806</v>
      </c>
      <c r="B115" s="159">
        <v>0.55900000000000005</v>
      </c>
      <c r="C115" s="160">
        <f t="shared" si="4"/>
        <v>2.6977877802375322E-5</v>
      </c>
      <c r="D115" s="159" t="s">
        <v>728</v>
      </c>
      <c r="E115" s="160" t="str">
        <f t="shared" si="5"/>
        <v>x</v>
      </c>
      <c r="F115" s="159">
        <v>179.70400000000001</v>
      </c>
      <c r="G115" s="160">
        <f t="shared" si="6"/>
        <v>1.013889389819842E-2</v>
      </c>
      <c r="H115" s="159">
        <v>22.416</v>
      </c>
      <c r="I115" s="160">
        <f t="shared" si="7"/>
        <v>1.4326639982865093E-3</v>
      </c>
      <c r="J115" s="159">
        <v>179.14500000000001</v>
      </c>
      <c r="K115" s="159">
        <v>22.416</v>
      </c>
      <c r="L115" s="159"/>
      <c r="M115" s="136" t="s">
        <v>1001</v>
      </c>
    </row>
    <row r="116" spans="1:13" x14ac:dyDescent="0.2">
      <c r="A116" s="136" t="s">
        <v>807</v>
      </c>
      <c r="B116" s="159" t="s">
        <v>728</v>
      </c>
      <c r="C116" s="160" t="str">
        <f t="shared" si="4"/>
        <v>x</v>
      </c>
      <c r="D116" s="159" t="s">
        <v>728</v>
      </c>
      <c r="E116" s="160" t="str">
        <f t="shared" si="5"/>
        <v>x</v>
      </c>
      <c r="F116" s="159">
        <v>2.073</v>
      </c>
      <c r="G116" s="160">
        <f t="shared" si="6"/>
        <v>1.1695859330323934E-4</v>
      </c>
      <c r="H116" s="159">
        <v>2.9929999999999999</v>
      </c>
      <c r="I116" s="160">
        <f t="shared" si="7"/>
        <v>1.912902992001928E-4</v>
      </c>
      <c r="J116" s="159">
        <v>2.073</v>
      </c>
      <c r="K116" s="159">
        <v>2.9929999999999999</v>
      </c>
      <c r="L116" s="159"/>
      <c r="M116" s="136" t="s">
        <v>1002</v>
      </c>
    </row>
    <row r="117" spans="1:13" x14ac:dyDescent="0.2">
      <c r="A117" s="136" t="s">
        <v>808</v>
      </c>
      <c r="B117" s="159">
        <v>16621.375</v>
      </c>
      <c r="C117" s="160">
        <f t="shared" si="4"/>
        <v>0.80216354858221128</v>
      </c>
      <c r="D117" s="159">
        <v>21521.744999999999</v>
      </c>
      <c r="E117" s="160">
        <f t="shared" si="5"/>
        <v>1.0962560370183398</v>
      </c>
      <c r="F117" s="159">
        <v>2661.8890000000001</v>
      </c>
      <c r="G117" s="160">
        <f t="shared" si="6"/>
        <v>0.15018369173630799</v>
      </c>
      <c r="H117" s="159">
        <v>1751.2460000000001</v>
      </c>
      <c r="I117" s="160">
        <f t="shared" si="7"/>
        <v>0.11192661921588404</v>
      </c>
      <c r="J117" s="159">
        <v>-13959.486000000001</v>
      </c>
      <c r="K117" s="159">
        <v>-19770.499</v>
      </c>
      <c r="L117" s="159"/>
      <c r="M117" s="136" t="s">
        <v>1003</v>
      </c>
    </row>
    <row r="118" spans="1:13" x14ac:dyDescent="0.2">
      <c r="A118" s="136" t="s">
        <v>809</v>
      </c>
      <c r="B118" s="159" t="s">
        <v>728</v>
      </c>
      <c r="C118" s="160" t="str">
        <f t="shared" si="4"/>
        <v>x</v>
      </c>
      <c r="D118" s="159">
        <v>0.86299999999999999</v>
      </c>
      <c r="E118" s="160">
        <f t="shared" si="5"/>
        <v>4.3958747766355714E-5</v>
      </c>
      <c r="F118" s="159">
        <v>295.86099999999999</v>
      </c>
      <c r="G118" s="160">
        <f t="shared" si="6"/>
        <v>1.6692468100959812E-2</v>
      </c>
      <c r="H118" s="159">
        <v>121.07599999999999</v>
      </c>
      <c r="I118" s="160">
        <f t="shared" si="7"/>
        <v>7.738277402593567E-3</v>
      </c>
      <c r="J118" s="159">
        <v>295.86099999999999</v>
      </c>
      <c r="K118" s="159">
        <v>120.21299999999999</v>
      </c>
      <c r="L118" s="159"/>
      <c r="M118" s="136" t="s">
        <v>1004</v>
      </c>
    </row>
    <row r="119" spans="1:13" x14ac:dyDescent="0.2">
      <c r="A119" s="136" t="s">
        <v>810</v>
      </c>
      <c r="B119" s="159" t="s">
        <v>728</v>
      </c>
      <c r="C119" s="160" t="str">
        <f t="shared" si="4"/>
        <v>x</v>
      </c>
      <c r="D119" s="159" t="s">
        <v>728</v>
      </c>
      <c r="E119" s="160" t="str">
        <f t="shared" si="5"/>
        <v>x</v>
      </c>
      <c r="F119" s="159">
        <v>652.83299999999997</v>
      </c>
      <c r="G119" s="160">
        <f t="shared" si="6"/>
        <v>3.6832816855732579E-2</v>
      </c>
      <c r="H119" s="159">
        <v>48.756999999999998</v>
      </c>
      <c r="I119" s="160">
        <f t="shared" si="7"/>
        <v>3.1161848039103915E-3</v>
      </c>
      <c r="J119" s="159">
        <v>652.83299999999997</v>
      </c>
      <c r="K119" s="159">
        <v>48.756999999999998</v>
      </c>
      <c r="L119" s="159"/>
      <c r="M119" s="136" t="s">
        <v>1005</v>
      </c>
    </row>
    <row r="120" spans="1:13" x14ac:dyDescent="0.2">
      <c r="A120" s="136" t="s">
        <v>811</v>
      </c>
      <c r="B120" s="159" t="s">
        <v>728</v>
      </c>
      <c r="C120" s="160" t="str">
        <f t="shared" si="4"/>
        <v>x</v>
      </c>
      <c r="D120" s="159">
        <v>1.1200000000000001</v>
      </c>
      <c r="E120" s="160">
        <f t="shared" si="5"/>
        <v>5.7049591539187027E-5</v>
      </c>
      <c r="F120" s="159">
        <v>190.983</v>
      </c>
      <c r="G120" s="160">
        <f t="shared" si="6"/>
        <v>1.0775254715307553E-2</v>
      </c>
      <c r="H120" s="159">
        <v>231.79599999999999</v>
      </c>
      <c r="I120" s="160">
        <f t="shared" si="7"/>
        <v>1.4814676309190745E-2</v>
      </c>
      <c r="J120" s="159">
        <v>190.983</v>
      </c>
      <c r="K120" s="159">
        <v>230.67599999999999</v>
      </c>
      <c r="L120" s="159"/>
      <c r="M120" s="136" t="s">
        <v>1006</v>
      </c>
    </row>
    <row r="121" spans="1:13" x14ac:dyDescent="0.2">
      <c r="A121" s="136" t="s">
        <v>812</v>
      </c>
      <c r="B121" s="159">
        <v>1.974</v>
      </c>
      <c r="C121" s="160">
        <f t="shared" si="4"/>
        <v>9.5267139144702834E-5</v>
      </c>
      <c r="D121" s="159" t="s">
        <v>728</v>
      </c>
      <c r="E121" s="160" t="str">
        <f t="shared" si="5"/>
        <v>x</v>
      </c>
      <c r="F121" s="159">
        <v>86.667000000000002</v>
      </c>
      <c r="G121" s="160">
        <f t="shared" si="6"/>
        <v>4.8897493515734896E-3</v>
      </c>
      <c r="H121" s="159">
        <v>88.156000000000006</v>
      </c>
      <c r="I121" s="160">
        <f t="shared" si="7"/>
        <v>5.6342758490785837E-3</v>
      </c>
      <c r="J121" s="159">
        <v>84.692999999999998</v>
      </c>
      <c r="K121" s="159">
        <v>88.156000000000006</v>
      </c>
      <c r="L121" s="159"/>
      <c r="M121" s="136" t="s">
        <v>1007</v>
      </c>
    </row>
    <row r="122" spans="1:13" x14ac:dyDescent="0.2">
      <c r="A122" s="136" t="s">
        <v>813</v>
      </c>
      <c r="B122" s="159">
        <v>105.10899999999999</v>
      </c>
      <c r="C122" s="160">
        <f t="shared" si="4"/>
        <v>5.0726614632019091E-3</v>
      </c>
      <c r="D122" s="159">
        <v>45.853000000000002</v>
      </c>
      <c r="E122" s="160">
        <f t="shared" si="5"/>
        <v>2.335620465041377E-3</v>
      </c>
      <c r="F122" s="159">
        <v>544.59299999999996</v>
      </c>
      <c r="G122" s="160">
        <f t="shared" si="6"/>
        <v>3.0725919538249404E-2</v>
      </c>
      <c r="H122" s="159">
        <v>367.77600000000001</v>
      </c>
      <c r="I122" s="160">
        <f t="shared" si="7"/>
        <v>2.3505506541480162E-2</v>
      </c>
      <c r="J122" s="159">
        <v>439.48399999999998</v>
      </c>
      <c r="K122" s="159">
        <v>321.923</v>
      </c>
      <c r="L122" s="159"/>
      <c r="M122" s="136" t="s">
        <v>1008</v>
      </c>
    </row>
    <row r="123" spans="1:13" x14ac:dyDescent="0.2">
      <c r="A123" s="136" t="s">
        <v>814</v>
      </c>
      <c r="B123" s="159" t="s">
        <v>728</v>
      </c>
      <c r="C123" s="160" t="str">
        <f t="shared" si="4"/>
        <v>x</v>
      </c>
      <c r="D123" s="159" t="s">
        <v>728</v>
      </c>
      <c r="E123" s="160" t="str">
        <f t="shared" si="5"/>
        <v>x</v>
      </c>
      <c r="F123" s="159">
        <v>90.391000000000005</v>
      </c>
      <c r="G123" s="160">
        <f t="shared" si="6"/>
        <v>5.0998573117574083E-3</v>
      </c>
      <c r="H123" s="159">
        <v>41.97</v>
      </c>
      <c r="I123" s="160">
        <f t="shared" si="7"/>
        <v>2.6824102430444679E-3</v>
      </c>
      <c r="J123" s="159">
        <v>90.391000000000005</v>
      </c>
      <c r="K123" s="159">
        <v>41.97</v>
      </c>
      <c r="L123" s="159"/>
      <c r="M123" s="136" t="s">
        <v>1009</v>
      </c>
    </row>
    <row r="124" spans="1:13" x14ac:dyDescent="0.2">
      <c r="A124" s="136" t="s">
        <v>815</v>
      </c>
      <c r="B124" s="159">
        <v>268499.87599999999</v>
      </c>
      <c r="C124" s="160">
        <f t="shared" si="4"/>
        <v>12.958062333955144</v>
      </c>
      <c r="D124" s="159">
        <v>313742.62</v>
      </c>
      <c r="E124" s="160">
        <f t="shared" si="5"/>
        <v>15.981150285209257</v>
      </c>
      <c r="F124" s="159">
        <v>86820.862999999998</v>
      </c>
      <c r="G124" s="160">
        <f t="shared" si="6"/>
        <v>4.8984302970830962</v>
      </c>
      <c r="H124" s="159">
        <v>96479.028000000006</v>
      </c>
      <c r="I124" s="160">
        <f t="shared" si="7"/>
        <v>6.1662218953103176</v>
      </c>
      <c r="J124" s="159">
        <v>-181679.01299999998</v>
      </c>
      <c r="K124" s="159">
        <v>-217263.592</v>
      </c>
      <c r="L124" s="159"/>
      <c r="M124" s="136" t="s">
        <v>1010</v>
      </c>
    </row>
    <row r="125" spans="1:13" x14ac:dyDescent="0.2">
      <c r="A125" s="136" t="s">
        <v>816</v>
      </c>
      <c r="B125" s="159" t="s">
        <v>730</v>
      </c>
      <c r="C125" s="160" t="str">
        <f t="shared" si="4"/>
        <v>x</v>
      </c>
      <c r="D125" s="159">
        <v>21.792999999999999</v>
      </c>
      <c r="E125" s="160">
        <f t="shared" si="5"/>
        <v>1.1100729896549131E-3</v>
      </c>
      <c r="F125" s="159">
        <v>23.478999999999999</v>
      </c>
      <c r="G125" s="160">
        <f t="shared" si="6"/>
        <v>1.3246844245859896E-3</v>
      </c>
      <c r="H125" s="159">
        <v>2338.4180000000001</v>
      </c>
      <c r="I125" s="160">
        <f t="shared" si="7"/>
        <v>0.14945428629305596</v>
      </c>
      <c r="J125" s="159">
        <v>23.172999999999998</v>
      </c>
      <c r="K125" s="159">
        <v>2316.625</v>
      </c>
      <c r="L125" s="159"/>
      <c r="M125" s="136" t="s">
        <v>1011</v>
      </c>
    </row>
    <row r="126" spans="1:13" x14ac:dyDescent="0.2">
      <c r="A126" s="136" t="s">
        <v>817</v>
      </c>
      <c r="B126" s="159">
        <v>125.22</v>
      </c>
      <c r="C126" s="160">
        <f t="shared" si="4"/>
        <v>6.0432376715803893E-3</v>
      </c>
      <c r="D126" s="159">
        <v>150.26</v>
      </c>
      <c r="E126" s="160">
        <f t="shared" si="5"/>
        <v>7.6538139506055723E-3</v>
      </c>
      <c r="F126" s="159" t="s">
        <v>728</v>
      </c>
      <c r="G126" s="160" t="str">
        <f t="shared" si="6"/>
        <v>x</v>
      </c>
      <c r="H126" s="159" t="s">
        <v>728</v>
      </c>
      <c r="I126" s="160" t="str">
        <f t="shared" si="7"/>
        <v>x</v>
      </c>
      <c r="J126" s="159">
        <v>-125.22</v>
      </c>
      <c r="K126" s="159">
        <v>-150.26</v>
      </c>
      <c r="L126" s="159"/>
      <c r="M126" s="136" t="s">
        <v>1012</v>
      </c>
    </row>
    <row r="127" spans="1:13" x14ac:dyDescent="0.2">
      <c r="A127" s="136" t="s">
        <v>818</v>
      </c>
      <c r="B127" s="159">
        <v>39391.137000000002</v>
      </c>
      <c r="C127" s="160">
        <f t="shared" si="4"/>
        <v>1.9010541690207963</v>
      </c>
      <c r="D127" s="159">
        <v>26126.077000000001</v>
      </c>
      <c r="E127" s="160">
        <f t="shared" si="5"/>
        <v>1.3307875190815612</v>
      </c>
      <c r="F127" s="159">
        <v>28132.493999999999</v>
      </c>
      <c r="G127" s="160">
        <f t="shared" si="6"/>
        <v>1.5872344063443418</v>
      </c>
      <c r="H127" s="159">
        <v>33260.146000000001</v>
      </c>
      <c r="I127" s="160">
        <f t="shared" si="7"/>
        <v>2.1257411559579342</v>
      </c>
      <c r="J127" s="159">
        <v>-11258.643000000004</v>
      </c>
      <c r="K127" s="159">
        <v>7134.0689999999995</v>
      </c>
      <c r="L127" s="159"/>
      <c r="M127" s="136" t="s">
        <v>1013</v>
      </c>
    </row>
    <row r="128" spans="1:13" x14ac:dyDescent="0.2">
      <c r="A128" s="136" t="s">
        <v>819</v>
      </c>
      <c r="B128" s="159">
        <v>3577.9270000000001</v>
      </c>
      <c r="C128" s="160">
        <f t="shared" si="4"/>
        <v>0.17267419926980201</v>
      </c>
      <c r="D128" s="159">
        <v>2410.703</v>
      </c>
      <c r="E128" s="160">
        <f t="shared" si="5"/>
        <v>0.12279430488597567</v>
      </c>
      <c r="F128" s="159">
        <v>4720.6729999999998</v>
      </c>
      <c r="G128" s="160">
        <f t="shared" si="6"/>
        <v>0.26634021877693326</v>
      </c>
      <c r="H128" s="159">
        <v>4364.8710000000001</v>
      </c>
      <c r="I128" s="160">
        <f t="shared" si="7"/>
        <v>0.27897009006356327</v>
      </c>
      <c r="J128" s="159">
        <v>1142.7459999999996</v>
      </c>
      <c r="K128" s="159">
        <v>1954.1680000000001</v>
      </c>
      <c r="L128" s="159"/>
      <c r="M128" s="136" t="s">
        <v>1014</v>
      </c>
    </row>
    <row r="129" spans="1:13" x14ac:dyDescent="0.2">
      <c r="A129" s="136" t="s">
        <v>820</v>
      </c>
      <c r="B129" s="159">
        <v>5377.0079999999998</v>
      </c>
      <c r="C129" s="160">
        <f t="shared" si="4"/>
        <v>0.25949957918854116</v>
      </c>
      <c r="D129" s="159">
        <v>4979.4750000000004</v>
      </c>
      <c r="E129" s="160">
        <f t="shared" si="5"/>
        <v>0.25364019181213687</v>
      </c>
      <c r="F129" s="159">
        <v>4647.5389999999998</v>
      </c>
      <c r="G129" s="160">
        <f t="shared" si="6"/>
        <v>0.26221400084994867</v>
      </c>
      <c r="H129" s="159">
        <v>5105.0219999999999</v>
      </c>
      <c r="I129" s="160">
        <f t="shared" si="7"/>
        <v>0.32627503702090438</v>
      </c>
      <c r="J129" s="159">
        <v>-729.46900000000005</v>
      </c>
      <c r="K129" s="159">
        <v>125.54699999999957</v>
      </c>
      <c r="L129" s="159"/>
      <c r="M129" s="136" t="s">
        <v>1015</v>
      </c>
    </row>
    <row r="130" spans="1:13" x14ac:dyDescent="0.2">
      <c r="A130" s="136" t="s">
        <v>821</v>
      </c>
      <c r="B130" s="159">
        <v>5659.241</v>
      </c>
      <c r="C130" s="160">
        <f t="shared" si="4"/>
        <v>0.27312041529909176</v>
      </c>
      <c r="D130" s="159">
        <v>5427.0050000000001</v>
      </c>
      <c r="E130" s="160">
        <f t="shared" si="5"/>
        <v>0.27643608797421931</v>
      </c>
      <c r="F130" s="159">
        <v>1165.32</v>
      </c>
      <c r="G130" s="160">
        <f t="shared" si="6"/>
        <v>6.5747316906961339E-2</v>
      </c>
      <c r="H130" s="159">
        <v>934.697</v>
      </c>
      <c r="I130" s="160">
        <f t="shared" si="7"/>
        <v>5.9738880317916014E-2</v>
      </c>
      <c r="J130" s="159">
        <v>-4493.9210000000003</v>
      </c>
      <c r="K130" s="159">
        <v>-4492.308</v>
      </c>
      <c r="L130" s="159"/>
      <c r="M130" s="136" t="s">
        <v>1016</v>
      </c>
    </row>
    <row r="131" spans="1:13" x14ac:dyDescent="0.2">
      <c r="A131" s="136" t="s">
        <v>822</v>
      </c>
      <c r="B131" s="159">
        <v>411.72800000000001</v>
      </c>
      <c r="C131" s="160">
        <f t="shared" si="4"/>
        <v>1.9870389395020369E-2</v>
      </c>
      <c r="D131" s="159">
        <v>690.22900000000004</v>
      </c>
      <c r="E131" s="160">
        <f t="shared" si="5"/>
        <v>3.5158287962947787E-2</v>
      </c>
      <c r="F131" s="159">
        <v>1457.5409999999999</v>
      </c>
      <c r="G131" s="160">
        <f t="shared" si="6"/>
        <v>8.2234416325034615E-2</v>
      </c>
      <c r="H131" s="159">
        <v>2842.569</v>
      </c>
      <c r="I131" s="160">
        <f t="shared" si="7"/>
        <v>0.18167586852896522</v>
      </c>
      <c r="J131" s="159">
        <v>1045.8129999999999</v>
      </c>
      <c r="K131" s="159">
        <v>2152.34</v>
      </c>
      <c r="L131" s="159"/>
      <c r="M131" s="136" t="s">
        <v>1017</v>
      </c>
    </row>
    <row r="132" spans="1:13" x14ac:dyDescent="0.2">
      <c r="A132" s="136" t="s">
        <v>823</v>
      </c>
      <c r="B132" s="159" t="s">
        <v>730</v>
      </c>
      <c r="C132" s="160" t="str">
        <f t="shared" si="4"/>
        <v>x</v>
      </c>
      <c r="D132" s="159" t="s">
        <v>728</v>
      </c>
      <c r="E132" s="160" t="str">
        <f t="shared" si="5"/>
        <v>x</v>
      </c>
      <c r="F132" s="159">
        <v>59.923000000000002</v>
      </c>
      <c r="G132" s="160">
        <f t="shared" si="6"/>
        <v>3.3808537320357025E-3</v>
      </c>
      <c r="H132" s="159">
        <v>222.249</v>
      </c>
      <c r="I132" s="160">
        <f t="shared" si="7"/>
        <v>1.4204503076158923E-2</v>
      </c>
      <c r="J132" s="159">
        <v>59.819000000000003</v>
      </c>
      <c r="K132" s="159">
        <v>222.249</v>
      </c>
      <c r="L132" s="159"/>
      <c r="M132" s="136" t="s">
        <v>1018</v>
      </c>
    </row>
    <row r="133" spans="1:13" x14ac:dyDescent="0.2">
      <c r="A133" s="136" t="s">
        <v>824</v>
      </c>
      <c r="B133" s="159" t="s">
        <v>728</v>
      </c>
      <c r="C133" s="160" t="str">
        <f t="shared" si="4"/>
        <v>x</v>
      </c>
      <c r="D133" s="159" t="s">
        <v>728</v>
      </c>
      <c r="E133" s="160" t="str">
        <f t="shared" si="5"/>
        <v>x</v>
      </c>
      <c r="F133" s="159" t="s">
        <v>728</v>
      </c>
      <c r="G133" s="160" t="str">
        <f t="shared" si="6"/>
        <v>x</v>
      </c>
      <c r="H133" s="159" t="s">
        <v>730</v>
      </c>
      <c r="I133" s="160" t="str">
        <f t="shared" si="7"/>
        <v>x</v>
      </c>
      <c r="J133" s="159" t="s">
        <v>728</v>
      </c>
      <c r="K133" s="159" t="s">
        <v>730</v>
      </c>
      <c r="L133" s="159"/>
      <c r="M133" s="136" t="s">
        <v>1019</v>
      </c>
    </row>
    <row r="134" spans="1:13" x14ac:dyDescent="0.2">
      <c r="A134" s="136" t="s">
        <v>825</v>
      </c>
      <c r="B134" s="159">
        <v>327.05</v>
      </c>
      <c r="C134" s="160">
        <f t="shared" si="4"/>
        <v>1.5783747648062341E-2</v>
      </c>
      <c r="D134" s="159">
        <v>215.01400000000001</v>
      </c>
      <c r="E134" s="160">
        <f t="shared" si="5"/>
        <v>1.0952197210006034E-2</v>
      </c>
      <c r="F134" s="159">
        <v>1869.809</v>
      </c>
      <c r="G134" s="160">
        <f t="shared" si="6"/>
        <v>0.1054945636207123</v>
      </c>
      <c r="H134" s="159">
        <v>2121.73</v>
      </c>
      <c r="I134" s="160">
        <f t="shared" si="7"/>
        <v>0.13560520097628637</v>
      </c>
      <c r="J134" s="159">
        <v>1542.759</v>
      </c>
      <c r="K134" s="159">
        <v>1906.7159999999999</v>
      </c>
      <c r="L134" s="159"/>
      <c r="M134" s="136" t="s">
        <v>1020</v>
      </c>
    </row>
    <row r="135" spans="1:13" x14ac:dyDescent="0.2">
      <c r="A135" s="136" t="s">
        <v>826</v>
      </c>
      <c r="B135" s="159">
        <v>11226.272000000001</v>
      </c>
      <c r="C135" s="160">
        <f t="shared" si="4"/>
        <v>0.5417906872848437</v>
      </c>
      <c r="D135" s="159">
        <v>4235.4660000000003</v>
      </c>
      <c r="E135" s="160">
        <f t="shared" si="5"/>
        <v>0.21574250471260206</v>
      </c>
      <c r="F135" s="159">
        <v>1001.034</v>
      </c>
      <c r="G135" s="160">
        <f t="shared" si="6"/>
        <v>5.6478306072703759E-2</v>
      </c>
      <c r="H135" s="159">
        <v>1333.9280000000001</v>
      </c>
      <c r="I135" s="160">
        <f t="shared" si="7"/>
        <v>8.5254756509026003E-2</v>
      </c>
      <c r="J135" s="159">
        <v>-10225.238000000001</v>
      </c>
      <c r="K135" s="159">
        <v>-2901.5380000000005</v>
      </c>
      <c r="L135" s="159"/>
      <c r="M135" s="136" t="s">
        <v>1021</v>
      </c>
    </row>
    <row r="136" spans="1:13" x14ac:dyDescent="0.2">
      <c r="A136" s="136" t="s">
        <v>827</v>
      </c>
      <c r="B136" s="159" t="s">
        <v>728</v>
      </c>
      <c r="C136" s="160" t="str">
        <f t="shared" si="4"/>
        <v>x</v>
      </c>
      <c r="D136" s="159">
        <v>273.17599999999999</v>
      </c>
      <c r="E136" s="160">
        <f t="shared" si="5"/>
        <v>1.3914802873490135E-2</v>
      </c>
      <c r="F136" s="159" t="s">
        <v>728</v>
      </c>
      <c r="G136" s="160" t="str">
        <f t="shared" si="6"/>
        <v>x</v>
      </c>
      <c r="H136" s="159" t="s">
        <v>728</v>
      </c>
      <c r="I136" s="160" t="str">
        <f t="shared" si="7"/>
        <v>x</v>
      </c>
      <c r="J136" s="159" t="s">
        <v>728</v>
      </c>
      <c r="K136" s="159">
        <v>-273.17599999999999</v>
      </c>
      <c r="L136" s="159"/>
      <c r="M136" s="136" t="s">
        <v>1022</v>
      </c>
    </row>
    <row r="137" spans="1:13" x14ac:dyDescent="0.2">
      <c r="A137" s="136" t="s">
        <v>828</v>
      </c>
      <c r="B137" s="159" t="s">
        <v>728</v>
      </c>
      <c r="C137" s="160" t="str">
        <f t="shared" si="4"/>
        <v>x</v>
      </c>
      <c r="D137" s="159" t="s">
        <v>728</v>
      </c>
      <c r="E137" s="160" t="str">
        <f t="shared" si="5"/>
        <v>x</v>
      </c>
      <c r="F137" s="159" t="s">
        <v>728</v>
      </c>
      <c r="G137" s="160" t="str">
        <f t="shared" si="6"/>
        <v>x</v>
      </c>
      <c r="H137" s="159">
        <v>14.021000000000001</v>
      </c>
      <c r="I137" s="160">
        <f t="shared" si="7"/>
        <v>8.9611803711523688E-4</v>
      </c>
      <c r="J137" s="159" t="s">
        <v>728</v>
      </c>
      <c r="K137" s="159">
        <v>14.021000000000001</v>
      </c>
      <c r="L137" s="159"/>
      <c r="M137" s="136" t="s">
        <v>1023</v>
      </c>
    </row>
    <row r="138" spans="1:13" x14ac:dyDescent="0.2">
      <c r="A138" s="136" t="s">
        <v>829</v>
      </c>
      <c r="B138" s="159">
        <v>822.04899999999998</v>
      </c>
      <c r="C138" s="160">
        <f t="shared" si="4"/>
        <v>3.9672875616395042E-2</v>
      </c>
      <c r="D138" s="159">
        <v>233.995</v>
      </c>
      <c r="E138" s="160">
        <f t="shared" si="5"/>
        <v>1.1919034975189344E-2</v>
      </c>
      <c r="F138" s="159">
        <v>7.5380000000000003</v>
      </c>
      <c r="G138" s="160">
        <f t="shared" si="6"/>
        <v>4.2529371747217464E-4</v>
      </c>
      <c r="H138" s="159">
        <v>67.369</v>
      </c>
      <c r="I138" s="160">
        <f t="shared" si="7"/>
        <v>4.3057254149073809E-3</v>
      </c>
      <c r="J138" s="159">
        <v>-814.51099999999997</v>
      </c>
      <c r="K138" s="159">
        <v>-166.626</v>
      </c>
      <c r="L138" s="159"/>
      <c r="M138" s="136" t="s">
        <v>1024</v>
      </c>
    </row>
    <row r="139" spans="1:13" x14ac:dyDescent="0.2">
      <c r="A139" s="136" t="s">
        <v>830</v>
      </c>
      <c r="B139" s="159">
        <v>64.700999999999993</v>
      </c>
      <c r="C139" s="160">
        <f t="shared" si="4"/>
        <v>3.1225325074981844E-3</v>
      </c>
      <c r="D139" s="159">
        <v>187.54900000000001</v>
      </c>
      <c r="E139" s="160">
        <f t="shared" si="5"/>
        <v>9.5532087889133796E-3</v>
      </c>
      <c r="F139" s="159">
        <v>967.22799999999995</v>
      </c>
      <c r="G139" s="160">
        <f t="shared" si="6"/>
        <v>5.4570972640378954E-2</v>
      </c>
      <c r="H139" s="159">
        <v>1254.201</v>
      </c>
      <c r="I139" s="160">
        <f t="shared" si="7"/>
        <v>8.0159199648239574E-2</v>
      </c>
      <c r="J139" s="159">
        <v>902.52699999999993</v>
      </c>
      <c r="K139" s="159">
        <v>1066.652</v>
      </c>
      <c r="L139" s="159"/>
      <c r="M139" s="136" t="s">
        <v>1025</v>
      </c>
    </row>
    <row r="140" spans="1:13" x14ac:dyDescent="0.2">
      <c r="A140" s="136" t="s">
        <v>831</v>
      </c>
      <c r="B140" s="159">
        <v>5727.9549999999999</v>
      </c>
      <c r="C140" s="160">
        <f t="shared" si="4"/>
        <v>0.27643661904741457</v>
      </c>
      <c r="D140" s="159">
        <v>2000.712</v>
      </c>
      <c r="E140" s="160">
        <f t="shared" si="5"/>
        <v>0.10191053784602672</v>
      </c>
      <c r="F140" s="159">
        <v>40.798000000000002</v>
      </c>
      <c r="G140" s="160">
        <f t="shared" si="6"/>
        <v>2.3018218473639935E-3</v>
      </c>
      <c r="H140" s="159">
        <v>139.11699999999999</v>
      </c>
      <c r="I140" s="160">
        <f t="shared" si="7"/>
        <v>8.8913239404721754E-3</v>
      </c>
      <c r="J140" s="159">
        <v>-5687.1570000000002</v>
      </c>
      <c r="K140" s="159">
        <v>-1861.595</v>
      </c>
      <c r="L140" s="159"/>
      <c r="M140" s="136" t="s">
        <v>1026</v>
      </c>
    </row>
    <row r="141" spans="1:13" x14ac:dyDescent="0.2">
      <c r="A141" s="136" t="s">
        <v>832</v>
      </c>
      <c r="B141" s="159">
        <v>1273.6579999999999</v>
      </c>
      <c r="C141" s="160">
        <f t="shared" si="4"/>
        <v>6.1467960440103296E-2</v>
      </c>
      <c r="D141" s="159">
        <v>4.8339999999999996</v>
      </c>
      <c r="E141" s="160">
        <f t="shared" si="5"/>
        <v>2.4623011205395537E-4</v>
      </c>
      <c r="F141" s="159">
        <v>2140.5169999999998</v>
      </c>
      <c r="G141" s="160">
        <f t="shared" si="6"/>
        <v>0.12076790027094546</v>
      </c>
      <c r="H141" s="159">
        <v>504.78100000000001</v>
      </c>
      <c r="I141" s="160">
        <f t="shared" si="7"/>
        <v>3.2261847150208002E-2</v>
      </c>
      <c r="J141" s="159">
        <v>866.85899999999992</v>
      </c>
      <c r="K141" s="159">
        <v>499.947</v>
      </c>
      <c r="L141" s="159"/>
      <c r="M141" s="136" t="s">
        <v>1027</v>
      </c>
    </row>
    <row r="142" spans="1:13" x14ac:dyDescent="0.2">
      <c r="A142" s="136" t="s">
        <v>833</v>
      </c>
      <c r="B142" s="159">
        <v>3.379</v>
      </c>
      <c r="C142" s="160">
        <f t="shared" ref="C142:C205" si="8">IF(B142=0,0,IF(OR(B142="x",B142="Ə"),"x",B142/$B$12*100))</f>
        <v>1.630737908662365E-4</v>
      </c>
      <c r="D142" s="159" t="s">
        <v>730</v>
      </c>
      <c r="E142" s="160" t="str">
        <f t="shared" ref="E142:E205" si="9">IF(D142=0,0,IF(OR(D142="x",D142="Ə"),"x",D142/$D$12*100))</f>
        <v>x</v>
      </c>
      <c r="F142" s="159">
        <v>91.367000000000004</v>
      </c>
      <c r="G142" s="160">
        <f t="shared" ref="G142:G205" si="10">IF(F142=0,0,IF(OR(F142="x",F142="Ə"),"x",F142/$F$12*100))</f>
        <v>5.1549232003555564E-3</v>
      </c>
      <c r="H142" s="159" t="s">
        <v>728</v>
      </c>
      <c r="I142" s="160" t="str">
        <f t="shared" ref="I142:I205" si="11">IF(H142=0,0,IF(OR(H142="x",H142="Ə"),"x",H142/$H$12*100))</f>
        <v>x</v>
      </c>
      <c r="J142" s="159">
        <v>87.988</v>
      </c>
      <c r="K142" s="159" t="s">
        <v>730</v>
      </c>
      <c r="L142" s="159"/>
      <c r="M142" s="136" t="s">
        <v>1028</v>
      </c>
    </row>
    <row r="143" spans="1:13" x14ac:dyDescent="0.2">
      <c r="A143" s="136" t="s">
        <v>834</v>
      </c>
      <c r="B143" s="159" t="s">
        <v>730</v>
      </c>
      <c r="C143" s="160" t="str">
        <f t="shared" si="8"/>
        <v>x</v>
      </c>
      <c r="D143" s="159">
        <v>0.88400000000000001</v>
      </c>
      <c r="E143" s="160">
        <f t="shared" si="9"/>
        <v>4.5028427607715468E-5</v>
      </c>
      <c r="F143" s="159">
        <v>197.86099999999999</v>
      </c>
      <c r="G143" s="160">
        <f t="shared" si="10"/>
        <v>1.1163311254014586E-2</v>
      </c>
      <c r="H143" s="159">
        <v>113.05</v>
      </c>
      <c r="I143" s="160">
        <f t="shared" si="11"/>
        <v>7.2253151769401261E-3</v>
      </c>
      <c r="J143" s="159">
        <v>197.84</v>
      </c>
      <c r="K143" s="159">
        <v>112.166</v>
      </c>
      <c r="L143" s="159"/>
      <c r="M143" s="136" t="s">
        <v>1029</v>
      </c>
    </row>
    <row r="144" spans="1:13" x14ac:dyDescent="0.2">
      <c r="A144" s="136" t="s">
        <v>835</v>
      </c>
      <c r="B144" s="159" t="s">
        <v>728</v>
      </c>
      <c r="C144" s="160" t="str">
        <f t="shared" si="8"/>
        <v>x</v>
      </c>
      <c r="D144" s="159" t="s">
        <v>730</v>
      </c>
      <c r="E144" s="160" t="str">
        <f t="shared" si="9"/>
        <v>x</v>
      </c>
      <c r="F144" s="159" t="s">
        <v>728</v>
      </c>
      <c r="G144" s="160" t="str">
        <f t="shared" si="10"/>
        <v>x</v>
      </c>
      <c r="H144" s="159">
        <v>4.0679999999999996</v>
      </c>
      <c r="I144" s="160">
        <f t="shared" si="11"/>
        <v>2.5999630375756242E-4</v>
      </c>
      <c r="J144" s="159" t="s">
        <v>728</v>
      </c>
      <c r="K144" s="159">
        <v>4.0459999999999994</v>
      </c>
      <c r="L144" s="159"/>
      <c r="M144" s="136" t="s">
        <v>1030</v>
      </c>
    </row>
    <row r="145" spans="1:13" x14ac:dyDescent="0.2">
      <c r="A145" s="136" t="s">
        <v>836</v>
      </c>
      <c r="B145" s="159" t="s">
        <v>730</v>
      </c>
      <c r="C145" s="160" t="str">
        <f t="shared" si="8"/>
        <v>x</v>
      </c>
      <c r="D145" s="159">
        <v>8.4510000000000005</v>
      </c>
      <c r="E145" s="160">
        <f t="shared" si="9"/>
        <v>4.3046973044434775E-4</v>
      </c>
      <c r="F145" s="159">
        <v>10.904999999999999</v>
      </c>
      <c r="G145" s="160">
        <f t="shared" si="10"/>
        <v>6.1525974914222129E-4</v>
      </c>
      <c r="H145" s="159">
        <v>463.68599999999998</v>
      </c>
      <c r="I145" s="160">
        <f t="shared" si="11"/>
        <v>2.9635360399245105E-2</v>
      </c>
      <c r="J145" s="159">
        <v>10.798</v>
      </c>
      <c r="K145" s="159">
        <v>455.23499999999996</v>
      </c>
      <c r="L145" s="159"/>
      <c r="M145" s="136" t="s">
        <v>1031</v>
      </c>
    </row>
    <row r="146" spans="1:13" x14ac:dyDescent="0.2">
      <c r="A146" s="136" t="s">
        <v>837</v>
      </c>
      <c r="B146" s="159" t="s">
        <v>728</v>
      </c>
      <c r="C146" s="160" t="str">
        <f t="shared" si="8"/>
        <v>x</v>
      </c>
      <c r="D146" s="159" t="s">
        <v>730</v>
      </c>
      <c r="E146" s="160" t="str">
        <f t="shared" si="9"/>
        <v>x</v>
      </c>
      <c r="F146" s="159">
        <v>79.040000000000006</v>
      </c>
      <c r="G146" s="160">
        <f t="shared" si="10"/>
        <v>4.4594342569648036E-3</v>
      </c>
      <c r="H146" s="159" t="s">
        <v>728</v>
      </c>
      <c r="I146" s="160" t="str">
        <f t="shared" si="11"/>
        <v>x</v>
      </c>
      <c r="J146" s="159">
        <v>79.040000000000006</v>
      </c>
      <c r="K146" s="159" t="s">
        <v>730</v>
      </c>
      <c r="L146" s="159"/>
      <c r="M146" s="136" t="s">
        <v>1032</v>
      </c>
    </row>
    <row r="147" spans="1:13" x14ac:dyDescent="0.2">
      <c r="A147" s="136" t="s">
        <v>838</v>
      </c>
      <c r="B147" s="159" t="s">
        <v>728</v>
      </c>
      <c r="C147" s="160" t="str">
        <f t="shared" si="8"/>
        <v>x</v>
      </c>
      <c r="D147" s="159" t="s">
        <v>728</v>
      </c>
      <c r="E147" s="160" t="str">
        <f t="shared" si="9"/>
        <v>x</v>
      </c>
      <c r="F147" s="159" t="s">
        <v>730</v>
      </c>
      <c r="G147" s="160" t="str">
        <f t="shared" si="10"/>
        <v>x</v>
      </c>
      <c r="H147" s="159" t="s">
        <v>730</v>
      </c>
      <c r="I147" s="160" t="str">
        <f t="shared" si="11"/>
        <v>x</v>
      </c>
      <c r="J147" s="159" t="s">
        <v>730</v>
      </c>
      <c r="K147" s="159" t="s">
        <v>730</v>
      </c>
      <c r="L147" s="159"/>
      <c r="M147" s="136" t="s">
        <v>1033</v>
      </c>
    </row>
    <row r="148" spans="1:13" x14ac:dyDescent="0.2">
      <c r="A148" s="136" t="s">
        <v>839</v>
      </c>
      <c r="B148" s="159">
        <v>4852.1409999999996</v>
      </c>
      <c r="C148" s="160">
        <f t="shared" si="8"/>
        <v>0.23416899280482142</v>
      </c>
      <c r="D148" s="159">
        <v>6527.9129999999996</v>
      </c>
      <c r="E148" s="160">
        <f t="shared" si="9"/>
        <v>0.33251318772620442</v>
      </c>
      <c r="F148" s="159">
        <v>26687.471000000001</v>
      </c>
      <c r="G148" s="160">
        <f t="shared" si="10"/>
        <v>1.5057062551765528</v>
      </c>
      <c r="H148" s="159">
        <v>28211.591</v>
      </c>
      <c r="I148" s="160">
        <f t="shared" si="11"/>
        <v>1.8030750695968818</v>
      </c>
      <c r="J148" s="159">
        <v>21835.33</v>
      </c>
      <c r="K148" s="159">
        <v>21683.678</v>
      </c>
      <c r="L148" s="159"/>
      <c r="M148" s="136" t="s">
        <v>1034</v>
      </c>
    </row>
    <row r="149" spans="1:13" x14ac:dyDescent="0.2">
      <c r="A149" s="136" t="s">
        <v>840</v>
      </c>
      <c r="B149" s="159">
        <v>301.928</v>
      </c>
      <c r="C149" s="160">
        <f t="shared" si="8"/>
        <v>1.4571335758704071E-2</v>
      </c>
      <c r="D149" s="159">
        <v>738.9</v>
      </c>
      <c r="E149" s="160">
        <f t="shared" si="9"/>
        <v>3.7637449275272579E-2</v>
      </c>
      <c r="F149" s="159">
        <v>228.22800000000001</v>
      </c>
      <c r="G149" s="160">
        <f t="shared" si="10"/>
        <v>1.287661641698587E-2</v>
      </c>
      <c r="H149" s="159">
        <v>465.495</v>
      </c>
      <c r="I149" s="160">
        <f t="shared" si="11"/>
        <v>2.975097822458863E-2</v>
      </c>
      <c r="J149" s="159">
        <v>-73.699999999999989</v>
      </c>
      <c r="K149" s="159">
        <v>-273.40499999999997</v>
      </c>
      <c r="L149" s="159"/>
      <c r="M149" s="136" t="s">
        <v>1035</v>
      </c>
    </row>
    <row r="150" spans="1:13" x14ac:dyDescent="0.2">
      <c r="A150" s="136" t="s">
        <v>841</v>
      </c>
      <c r="B150" s="159">
        <v>14.986000000000001</v>
      </c>
      <c r="C150" s="160">
        <f t="shared" si="8"/>
        <v>7.2323877772163966E-4</v>
      </c>
      <c r="D150" s="159">
        <v>27.838999999999999</v>
      </c>
      <c r="E150" s="160">
        <f t="shared" si="9"/>
        <v>1.4180389096959173E-3</v>
      </c>
      <c r="F150" s="159">
        <v>23639.401999999998</v>
      </c>
      <c r="G150" s="160">
        <f t="shared" si="10"/>
        <v>1.3337343002652109</v>
      </c>
      <c r="H150" s="159">
        <v>1004.73</v>
      </c>
      <c r="I150" s="160">
        <f t="shared" si="11"/>
        <v>6.4214868799000915E-2</v>
      </c>
      <c r="J150" s="159">
        <v>23624.415999999997</v>
      </c>
      <c r="K150" s="159">
        <v>976.89100000000008</v>
      </c>
      <c r="L150" s="159"/>
      <c r="M150" s="136" t="s">
        <v>1036</v>
      </c>
    </row>
    <row r="151" spans="1:13" x14ac:dyDescent="0.2">
      <c r="A151" s="136" t="s">
        <v>842</v>
      </c>
      <c r="B151" s="159">
        <v>3449.1770000000001</v>
      </c>
      <c r="C151" s="160">
        <f t="shared" si="8"/>
        <v>0.16646060040208138</v>
      </c>
      <c r="D151" s="159">
        <v>4160.7550000000001</v>
      </c>
      <c r="E151" s="160">
        <f t="shared" si="9"/>
        <v>0.21193694039699115</v>
      </c>
      <c r="F151" s="159">
        <v>2314.7199999999998</v>
      </c>
      <c r="G151" s="160">
        <f t="shared" si="10"/>
        <v>0.13059642792613321</v>
      </c>
      <c r="H151" s="159">
        <v>1746.68</v>
      </c>
      <c r="I151" s="160">
        <f t="shared" si="11"/>
        <v>0.11163479445606174</v>
      </c>
      <c r="J151" s="159">
        <v>-1134.4570000000003</v>
      </c>
      <c r="K151" s="159">
        <v>-2414.0749999999998</v>
      </c>
      <c r="L151" s="159"/>
      <c r="M151" s="136" t="s">
        <v>1037</v>
      </c>
    </row>
    <row r="152" spans="1:13" x14ac:dyDescent="0.2">
      <c r="A152" s="136" t="s">
        <v>843</v>
      </c>
      <c r="B152" s="159">
        <v>1391.502</v>
      </c>
      <c r="C152" s="160">
        <f t="shared" si="8"/>
        <v>6.7155225255386156E-2</v>
      </c>
      <c r="D152" s="159">
        <v>611.98199999999997</v>
      </c>
      <c r="E152" s="160">
        <f t="shared" si="9"/>
        <v>3.1172609936906025E-2</v>
      </c>
      <c r="F152" s="159">
        <v>466.01900000000001</v>
      </c>
      <c r="G152" s="160">
        <f t="shared" si="10"/>
        <v>2.6292776986291504E-2</v>
      </c>
      <c r="H152" s="159">
        <v>1121.741</v>
      </c>
      <c r="I152" s="160">
        <f t="shared" si="11"/>
        <v>7.1693341635524058E-2</v>
      </c>
      <c r="J152" s="159">
        <v>-925.48299999999995</v>
      </c>
      <c r="K152" s="159">
        <v>509.75900000000001</v>
      </c>
      <c r="L152" s="159"/>
      <c r="M152" s="136" t="s">
        <v>1038</v>
      </c>
    </row>
    <row r="153" spans="1:13" x14ac:dyDescent="0.2">
      <c r="A153" s="136" t="s">
        <v>844</v>
      </c>
      <c r="B153" s="159" t="s">
        <v>728</v>
      </c>
      <c r="C153" s="160" t="str">
        <f t="shared" si="8"/>
        <v>x</v>
      </c>
      <c r="D153" s="159" t="s">
        <v>728</v>
      </c>
      <c r="E153" s="160" t="str">
        <f t="shared" si="9"/>
        <v>x</v>
      </c>
      <c r="F153" s="159">
        <v>47.362000000000002</v>
      </c>
      <c r="G153" s="160">
        <f t="shared" si="10"/>
        <v>2.6721625161736716E-3</v>
      </c>
      <c r="H153" s="159">
        <v>78.894000000000005</v>
      </c>
      <c r="I153" s="160">
        <f t="shared" si="11"/>
        <v>5.0423176963247628E-3</v>
      </c>
      <c r="J153" s="159">
        <v>47.362000000000002</v>
      </c>
      <c r="K153" s="159">
        <v>78.894000000000005</v>
      </c>
      <c r="L153" s="159"/>
      <c r="M153" s="136" t="s">
        <v>1039</v>
      </c>
    </row>
    <row r="154" spans="1:13" x14ac:dyDescent="0.2">
      <c r="A154" s="136" t="s">
        <v>845</v>
      </c>
      <c r="B154" s="159">
        <v>159.08600000000001</v>
      </c>
      <c r="C154" s="160">
        <f t="shared" si="8"/>
        <v>7.6776434133607871E-3</v>
      </c>
      <c r="D154" s="159">
        <v>1149.4680000000001</v>
      </c>
      <c r="E154" s="160">
        <f t="shared" si="9"/>
        <v>5.8550607042291279E-2</v>
      </c>
      <c r="F154" s="159">
        <v>549.79100000000005</v>
      </c>
      <c r="G154" s="160">
        <f t="shared" si="10"/>
        <v>3.1019190531008808E-2</v>
      </c>
      <c r="H154" s="159">
        <v>289.916</v>
      </c>
      <c r="I154" s="160">
        <f t="shared" si="11"/>
        <v>1.852927443465523E-2</v>
      </c>
      <c r="J154" s="159">
        <v>390.70500000000004</v>
      </c>
      <c r="K154" s="159">
        <v>-859.55200000000013</v>
      </c>
      <c r="L154" s="159"/>
      <c r="M154" s="136" t="s">
        <v>1040</v>
      </c>
    </row>
    <row r="155" spans="1:13" x14ac:dyDescent="0.2">
      <c r="A155" s="136" t="s">
        <v>846</v>
      </c>
      <c r="B155" s="159" t="s">
        <v>728</v>
      </c>
      <c r="C155" s="160" t="str">
        <f t="shared" si="8"/>
        <v>x</v>
      </c>
      <c r="D155" s="159" t="s">
        <v>728</v>
      </c>
      <c r="E155" s="160" t="str">
        <f t="shared" si="9"/>
        <v>x</v>
      </c>
      <c r="F155" s="159">
        <v>21.433</v>
      </c>
      <c r="G155" s="160">
        <f t="shared" si="10"/>
        <v>1.2092491704140513E-3</v>
      </c>
      <c r="H155" s="159">
        <v>40.847000000000001</v>
      </c>
      <c r="I155" s="160">
        <f t="shared" si="11"/>
        <v>2.6106364354929086E-3</v>
      </c>
      <c r="J155" s="159">
        <v>21.433</v>
      </c>
      <c r="K155" s="159">
        <v>40.847000000000001</v>
      </c>
      <c r="L155" s="159"/>
      <c r="M155" s="136" t="s">
        <v>1041</v>
      </c>
    </row>
    <row r="156" spans="1:13" x14ac:dyDescent="0.2">
      <c r="A156" s="136" t="s">
        <v>847</v>
      </c>
      <c r="B156" s="159" t="s">
        <v>728</v>
      </c>
      <c r="C156" s="160" t="str">
        <f t="shared" si="8"/>
        <v>x</v>
      </c>
      <c r="D156" s="159" t="s">
        <v>728</v>
      </c>
      <c r="E156" s="160" t="str">
        <f t="shared" si="9"/>
        <v>x</v>
      </c>
      <c r="F156" s="159">
        <v>4.0640000000000001</v>
      </c>
      <c r="G156" s="160">
        <f t="shared" si="10"/>
        <v>2.2929074924474897E-4</v>
      </c>
      <c r="H156" s="159">
        <v>16.66</v>
      </c>
      <c r="I156" s="160">
        <f t="shared" si="11"/>
        <v>1.0647832892332818E-3</v>
      </c>
      <c r="J156" s="159">
        <v>4.0640000000000001</v>
      </c>
      <c r="K156" s="159">
        <v>16.66</v>
      </c>
      <c r="L156" s="159"/>
      <c r="M156" s="136" t="s">
        <v>1042</v>
      </c>
    </row>
    <row r="157" spans="1:13" x14ac:dyDescent="0.2">
      <c r="A157" s="136" t="s">
        <v>848</v>
      </c>
      <c r="B157" s="159">
        <v>2599.4259999999999</v>
      </c>
      <c r="C157" s="160">
        <f t="shared" si="8"/>
        <v>0.12545079961416328</v>
      </c>
      <c r="D157" s="159">
        <v>845.59500000000003</v>
      </c>
      <c r="E157" s="160">
        <f t="shared" si="9"/>
        <v>4.3072186926409683E-2</v>
      </c>
      <c r="F157" s="159">
        <v>510.81400000000002</v>
      </c>
      <c r="G157" s="160">
        <f t="shared" si="10"/>
        <v>2.8820109445055912E-2</v>
      </c>
      <c r="H157" s="159">
        <v>8280.7690000000002</v>
      </c>
      <c r="I157" s="160">
        <f t="shared" si="11"/>
        <v>0.5292451652581629</v>
      </c>
      <c r="J157" s="159">
        <v>-2088.6120000000001</v>
      </c>
      <c r="K157" s="159">
        <v>7435.174</v>
      </c>
      <c r="L157" s="159"/>
      <c r="M157" s="136" t="s">
        <v>1043</v>
      </c>
    </row>
    <row r="158" spans="1:13" x14ac:dyDescent="0.2">
      <c r="A158" s="136" t="s">
        <v>849</v>
      </c>
      <c r="B158" s="159">
        <v>130050.948</v>
      </c>
      <c r="C158" s="160">
        <f t="shared" si="8"/>
        <v>6.2763838698158629</v>
      </c>
      <c r="D158" s="159">
        <v>137066.11600000001</v>
      </c>
      <c r="E158" s="160">
        <f t="shared" si="9"/>
        <v>6.9817552961275249</v>
      </c>
      <c r="F158" s="159">
        <v>329025.30300000001</v>
      </c>
      <c r="G158" s="160">
        <f t="shared" si="10"/>
        <v>18.563597009190591</v>
      </c>
      <c r="H158" s="159">
        <v>286271.446</v>
      </c>
      <c r="I158" s="160">
        <f t="shared" si="11"/>
        <v>18.296341649786783</v>
      </c>
      <c r="J158" s="159">
        <v>198974.35500000001</v>
      </c>
      <c r="K158" s="159">
        <v>149205.32999999999</v>
      </c>
      <c r="L158" s="159"/>
      <c r="M158" s="136" t="s">
        <v>1044</v>
      </c>
    </row>
    <row r="159" spans="1:13" x14ac:dyDescent="0.2">
      <c r="A159" s="136" t="s">
        <v>850</v>
      </c>
      <c r="B159" s="159">
        <v>7611.3360000000002</v>
      </c>
      <c r="C159" s="160">
        <f t="shared" si="8"/>
        <v>0.36733039806944573</v>
      </c>
      <c r="D159" s="159">
        <v>16074.13</v>
      </c>
      <c r="E159" s="160">
        <f t="shared" si="9"/>
        <v>0.81877013468552884</v>
      </c>
      <c r="F159" s="159">
        <v>890.54399999999998</v>
      </c>
      <c r="G159" s="160">
        <f t="shared" si="10"/>
        <v>5.0244463827612142E-2</v>
      </c>
      <c r="H159" s="159">
        <v>1060.663</v>
      </c>
      <c r="I159" s="160">
        <f t="shared" si="11"/>
        <v>6.7789690150542634E-2</v>
      </c>
      <c r="J159" s="159">
        <v>-6720.7920000000004</v>
      </c>
      <c r="K159" s="159">
        <v>-15013.466999999999</v>
      </c>
      <c r="L159" s="159"/>
      <c r="M159" s="136" t="s">
        <v>1045</v>
      </c>
    </row>
    <row r="160" spans="1:13" x14ac:dyDescent="0.2">
      <c r="A160" s="136" t="s">
        <v>851</v>
      </c>
      <c r="B160" s="159" t="s">
        <v>728</v>
      </c>
      <c r="C160" s="160" t="str">
        <f t="shared" si="8"/>
        <v>x</v>
      </c>
      <c r="D160" s="159" t="s">
        <v>728</v>
      </c>
      <c r="E160" s="160" t="str">
        <f t="shared" si="9"/>
        <v>x</v>
      </c>
      <c r="F160" s="159" t="s">
        <v>728</v>
      </c>
      <c r="G160" s="160" t="str">
        <f t="shared" si="10"/>
        <v>x</v>
      </c>
      <c r="H160" s="159" t="s">
        <v>730</v>
      </c>
      <c r="I160" s="160" t="str">
        <f t="shared" si="11"/>
        <v>x</v>
      </c>
      <c r="J160" s="159" t="s">
        <v>728</v>
      </c>
      <c r="K160" s="159" t="s">
        <v>730</v>
      </c>
      <c r="L160" s="159"/>
      <c r="M160" s="136" t="s">
        <v>1046</v>
      </c>
    </row>
    <row r="161" spans="1:13" x14ac:dyDescent="0.2">
      <c r="A161" s="136" t="s">
        <v>736</v>
      </c>
      <c r="B161" s="159">
        <v>95.254000000000005</v>
      </c>
      <c r="C161" s="160">
        <f t="shared" si="8"/>
        <v>4.5970496819095858E-3</v>
      </c>
      <c r="D161" s="159" t="s">
        <v>730</v>
      </c>
      <c r="E161" s="160" t="str">
        <f t="shared" si="9"/>
        <v>x</v>
      </c>
      <c r="F161" s="159">
        <v>368.464</v>
      </c>
      <c r="G161" s="160">
        <f t="shared" si="10"/>
        <v>2.0788727025028837E-2</v>
      </c>
      <c r="H161" s="159">
        <v>122.74299999999999</v>
      </c>
      <c r="I161" s="160">
        <f t="shared" si="11"/>
        <v>7.8448196440792737E-3</v>
      </c>
      <c r="J161" s="159">
        <v>273.20999999999998</v>
      </c>
      <c r="K161" s="159">
        <v>122.324</v>
      </c>
      <c r="L161" s="159"/>
      <c r="M161" s="136" t="s">
        <v>933</v>
      </c>
    </row>
    <row r="162" spans="1:13" x14ac:dyDescent="0.2">
      <c r="A162" s="136" t="s">
        <v>852</v>
      </c>
      <c r="B162" s="159" t="s">
        <v>728</v>
      </c>
      <c r="C162" s="160" t="str">
        <f t="shared" si="8"/>
        <v>x</v>
      </c>
      <c r="D162" s="159" t="s">
        <v>730</v>
      </c>
      <c r="E162" s="160" t="str">
        <f t="shared" si="9"/>
        <v>x</v>
      </c>
      <c r="F162" s="159" t="s">
        <v>728</v>
      </c>
      <c r="G162" s="160" t="str">
        <f t="shared" si="10"/>
        <v>x</v>
      </c>
      <c r="H162" s="159">
        <v>10.477</v>
      </c>
      <c r="I162" s="160">
        <f t="shared" si="11"/>
        <v>6.6961191604424336E-4</v>
      </c>
      <c r="J162" s="159" t="s">
        <v>728</v>
      </c>
      <c r="K162" s="159">
        <v>10.391999999999999</v>
      </c>
      <c r="L162" s="159"/>
      <c r="M162" s="136" t="s">
        <v>1047</v>
      </c>
    </row>
    <row r="163" spans="1:13" x14ac:dyDescent="0.2">
      <c r="A163" s="136" t="s">
        <v>853</v>
      </c>
      <c r="B163" s="159" t="s">
        <v>728</v>
      </c>
      <c r="C163" s="160" t="str">
        <f t="shared" si="8"/>
        <v>x</v>
      </c>
      <c r="D163" s="159" t="s">
        <v>730</v>
      </c>
      <c r="E163" s="160" t="str">
        <f t="shared" si="9"/>
        <v>x</v>
      </c>
      <c r="F163" s="159">
        <v>1.167</v>
      </c>
      <c r="G163" s="160">
        <f t="shared" si="10"/>
        <v>6.5842102452908974E-5</v>
      </c>
      <c r="H163" s="159" t="s">
        <v>728</v>
      </c>
      <c r="I163" s="160" t="str">
        <f t="shared" si="11"/>
        <v>x</v>
      </c>
      <c r="J163" s="159">
        <v>1.167</v>
      </c>
      <c r="K163" s="159" t="s">
        <v>730</v>
      </c>
      <c r="L163" s="159"/>
      <c r="M163" s="136" t="s">
        <v>1048</v>
      </c>
    </row>
    <row r="164" spans="1:13" x14ac:dyDescent="0.2">
      <c r="A164" s="136" t="s">
        <v>854</v>
      </c>
      <c r="B164" s="159">
        <v>988131.44000000018</v>
      </c>
      <c r="C164" s="160">
        <f t="shared" si="8"/>
        <v>47.688173955286523</v>
      </c>
      <c r="D164" s="159">
        <v>883674.29700000014</v>
      </c>
      <c r="E164" s="160">
        <f t="shared" si="9"/>
        <v>45.011837229935928</v>
      </c>
      <c r="F164" s="159">
        <v>263188.212</v>
      </c>
      <c r="G164" s="160">
        <f t="shared" si="10"/>
        <v>14.849070453215019</v>
      </c>
      <c r="H164" s="159">
        <v>246335.55199999991</v>
      </c>
      <c r="I164" s="160">
        <f t="shared" si="11"/>
        <v>15.743936333352703</v>
      </c>
      <c r="J164" s="159">
        <v>-724943.22800000012</v>
      </c>
      <c r="K164" s="159">
        <v>-637338.74500000023</v>
      </c>
      <c r="L164" s="159"/>
      <c r="M164" s="136" t="s">
        <v>854</v>
      </c>
    </row>
    <row r="165" spans="1:13" x14ac:dyDescent="0.2">
      <c r="A165" s="136" t="s">
        <v>723</v>
      </c>
      <c r="B165" s="159">
        <v>3617.1880000000001</v>
      </c>
      <c r="C165" s="160">
        <f t="shared" si="8"/>
        <v>0.17456897290200069</v>
      </c>
      <c r="D165" s="159">
        <v>3771.0160000000001</v>
      </c>
      <c r="E165" s="160">
        <f t="shared" si="9"/>
        <v>0.19208475222119542</v>
      </c>
      <c r="F165" s="159">
        <v>13534.894</v>
      </c>
      <c r="G165" s="160">
        <f t="shared" si="10"/>
        <v>0.76363828400793743</v>
      </c>
      <c r="H165" s="159">
        <v>12244.216</v>
      </c>
      <c r="I165" s="160">
        <f t="shared" si="11"/>
        <v>0.78255921888131919</v>
      </c>
      <c r="J165" s="159">
        <v>9917.7060000000001</v>
      </c>
      <c r="K165" s="159">
        <v>8473.2000000000007</v>
      </c>
      <c r="L165" s="159"/>
      <c r="M165" s="136" t="s">
        <v>922</v>
      </c>
    </row>
    <row r="166" spans="1:13" x14ac:dyDescent="0.2">
      <c r="A166" s="136" t="s">
        <v>855</v>
      </c>
      <c r="B166" s="159">
        <v>0.73699999999999999</v>
      </c>
      <c r="C166" s="160">
        <f t="shared" si="8"/>
        <v>3.5568329052505562E-5</v>
      </c>
      <c r="D166" s="159">
        <v>2.298</v>
      </c>
      <c r="E166" s="160">
        <f t="shared" si="9"/>
        <v>1.1705353692593909E-4</v>
      </c>
      <c r="F166" s="159">
        <v>9.3330000000000002</v>
      </c>
      <c r="G166" s="160">
        <f t="shared" si="10"/>
        <v>5.2656755971979387E-4</v>
      </c>
      <c r="H166" s="159">
        <v>389.65699999999998</v>
      </c>
      <c r="I166" s="160">
        <f t="shared" si="11"/>
        <v>2.4903977318893929E-2</v>
      </c>
      <c r="J166" s="159">
        <v>8.5960000000000001</v>
      </c>
      <c r="K166" s="159">
        <v>387.35899999999998</v>
      </c>
      <c r="L166" s="159"/>
      <c r="M166" s="136" t="s">
        <v>1049</v>
      </c>
    </row>
    <row r="167" spans="1:13" x14ac:dyDescent="0.2">
      <c r="A167" s="136" t="s">
        <v>856</v>
      </c>
      <c r="B167" s="159">
        <v>42.838999999999999</v>
      </c>
      <c r="C167" s="160">
        <f t="shared" si="8"/>
        <v>2.0674513545187053E-3</v>
      </c>
      <c r="D167" s="159">
        <v>7.2839999999999998</v>
      </c>
      <c r="E167" s="160">
        <f t="shared" si="9"/>
        <v>3.7102609354592697E-4</v>
      </c>
      <c r="F167" s="159">
        <v>203.727</v>
      </c>
      <c r="G167" s="160">
        <f t="shared" si="10"/>
        <v>1.1494270785281736E-2</v>
      </c>
      <c r="H167" s="159">
        <v>748.67</v>
      </c>
      <c r="I167" s="160">
        <f t="shared" si="11"/>
        <v>4.784941807624736E-2</v>
      </c>
      <c r="J167" s="159">
        <v>160.88800000000001</v>
      </c>
      <c r="K167" s="159">
        <v>741.38599999999997</v>
      </c>
      <c r="L167" s="159"/>
      <c r="M167" s="136" t="s">
        <v>1050</v>
      </c>
    </row>
    <row r="168" spans="1:13" x14ac:dyDescent="0.2">
      <c r="A168" s="136" t="s">
        <v>857</v>
      </c>
      <c r="B168" s="159">
        <v>82486.180999999997</v>
      </c>
      <c r="C168" s="160">
        <f t="shared" si="8"/>
        <v>3.9808624533141552</v>
      </c>
      <c r="D168" s="159">
        <v>40821.49</v>
      </c>
      <c r="E168" s="160">
        <f t="shared" si="9"/>
        <v>2.0793297593937563</v>
      </c>
      <c r="F168" s="159">
        <v>746.73599999999999</v>
      </c>
      <c r="G168" s="160">
        <f t="shared" si="10"/>
        <v>4.2130821094494807E-2</v>
      </c>
      <c r="H168" s="159">
        <v>419.12299999999999</v>
      </c>
      <c r="I168" s="160">
        <f t="shared" si="11"/>
        <v>2.6787224881952027E-2</v>
      </c>
      <c r="J168" s="159">
        <v>-81739.444999999992</v>
      </c>
      <c r="K168" s="159">
        <v>-40402.366999999998</v>
      </c>
      <c r="L168" s="159"/>
      <c r="M168" s="136" t="s">
        <v>1051</v>
      </c>
    </row>
    <row r="169" spans="1:13" x14ac:dyDescent="0.2">
      <c r="A169" s="136" t="s">
        <v>858</v>
      </c>
      <c r="B169" s="159">
        <v>11177.362999999999</v>
      </c>
      <c r="C169" s="160">
        <f t="shared" si="8"/>
        <v>0.53943029189050307</v>
      </c>
      <c r="D169" s="159">
        <v>9857.2489999999998</v>
      </c>
      <c r="E169" s="160">
        <f t="shared" si="9"/>
        <v>0.50210002602683901</v>
      </c>
      <c r="F169" s="159">
        <v>348.24799999999999</v>
      </c>
      <c r="G169" s="160">
        <f t="shared" si="10"/>
        <v>1.9648140955458991E-2</v>
      </c>
      <c r="H169" s="159">
        <v>1941.549</v>
      </c>
      <c r="I169" s="160">
        <f t="shared" si="11"/>
        <v>0.12408937157428505</v>
      </c>
      <c r="J169" s="159">
        <v>-10829.115</v>
      </c>
      <c r="K169" s="159">
        <v>-7915.7</v>
      </c>
      <c r="L169" s="159"/>
      <c r="M169" s="136" t="s">
        <v>1052</v>
      </c>
    </row>
    <row r="170" spans="1:13" x14ac:dyDescent="0.2">
      <c r="A170" s="136" t="s">
        <v>859</v>
      </c>
      <c r="B170" s="159">
        <v>109.574</v>
      </c>
      <c r="C170" s="160">
        <f t="shared" si="8"/>
        <v>5.2881466588863566E-3</v>
      </c>
      <c r="D170" s="159">
        <v>7.3819999999999997</v>
      </c>
      <c r="E170" s="160">
        <f t="shared" si="9"/>
        <v>3.7601793280560584E-4</v>
      </c>
      <c r="F170" s="159">
        <v>452.834</v>
      </c>
      <c r="G170" s="160">
        <f t="shared" si="10"/>
        <v>2.5548879710506067E-2</v>
      </c>
      <c r="H170" s="159">
        <v>323.84199999999998</v>
      </c>
      <c r="I170" s="160">
        <f t="shared" si="11"/>
        <v>2.0697572025923434E-2</v>
      </c>
      <c r="J170" s="159">
        <v>343.26</v>
      </c>
      <c r="K170" s="159">
        <v>316.45999999999998</v>
      </c>
      <c r="L170" s="159"/>
      <c r="M170" s="136" t="s">
        <v>1053</v>
      </c>
    </row>
    <row r="171" spans="1:13" x14ac:dyDescent="0.2">
      <c r="A171" s="136" t="s">
        <v>860</v>
      </c>
      <c r="B171" s="159" t="s">
        <v>730</v>
      </c>
      <c r="C171" s="160" t="str">
        <f t="shared" si="8"/>
        <v>x</v>
      </c>
      <c r="D171" s="159">
        <v>1.373</v>
      </c>
      <c r="E171" s="160">
        <f t="shared" si="9"/>
        <v>6.9936686770806947E-5</v>
      </c>
      <c r="F171" s="159">
        <v>3.6539999999999999</v>
      </c>
      <c r="G171" s="160">
        <f t="shared" si="10"/>
        <v>2.0615856243610058E-4</v>
      </c>
      <c r="H171" s="159">
        <v>7.0259999999999998</v>
      </c>
      <c r="I171" s="160">
        <f t="shared" si="11"/>
        <v>4.4904966327449205E-4</v>
      </c>
      <c r="J171" s="159">
        <v>3.5749999999999997</v>
      </c>
      <c r="K171" s="159">
        <v>5.6529999999999996</v>
      </c>
      <c r="L171" s="159"/>
      <c r="M171" s="136" t="s">
        <v>1054</v>
      </c>
    </row>
    <row r="172" spans="1:13" x14ac:dyDescent="0.2">
      <c r="A172" s="136" t="s">
        <v>861</v>
      </c>
      <c r="B172" s="159">
        <v>441224.19</v>
      </c>
      <c r="C172" s="160">
        <f t="shared" si="8"/>
        <v>21.293903902096655</v>
      </c>
      <c r="D172" s="159">
        <v>428214.95699999999</v>
      </c>
      <c r="E172" s="160">
        <f t="shared" si="9"/>
        <v>21.812043203411193</v>
      </c>
      <c r="F172" s="159">
        <v>48898.798000000003</v>
      </c>
      <c r="G172" s="160">
        <f t="shared" si="10"/>
        <v>2.7588686098886894</v>
      </c>
      <c r="H172" s="159">
        <v>100456.507</v>
      </c>
      <c r="I172" s="160">
        <f t="shared" si="11"/>
        <v>6.4204327700087758</v>
      </c>
      <c r="J172" s="159">
        <v>-392325.39199999999</v>
      </c>
      <c r="K172" s="159">
        <v>-327758.45</v>
      </c>
      <c r="L172" s="159"/>
      <c r="M172" s="136" t="s">
        <v>1055</v>
      </c>
    </row>
    <row r="173" spans="1:13" x14ac:dyDescent="0.2">
      <c r="A173" s="136" t="s">
        <v>862</v>
      </c>
      <c r="B173" s="159">
        <v>131.226</v>
      </c>
      <c r="C173" s="160">
        <f t="shared" si="8"/>
        <v>6.3330930098291658E-3</v>
      </c>
      <c r="D173" s="159">
        <v>86.778000000000006</v>
      </c>
      <c r="E173" s="160">
        <f t="shared" si="9"/>
        <v>4.4202227273103314E-3</v>
      </c>
      <c r="F173" s="159">
        <v>609.08900000000006</v>
      </c>
      <c r="G173" s="160">
        <f t="shared" si="10"/>
        <v>3.4364781783153275E-2</v>
      </c>
      <c r="H173" s="159">
        <v>1602.2860000000001</v>
      </c>
      <c r="I173" s="160">
        <f t="shared" si="11"/>
        <v>0.10240620392391586</v>
      </c>
      <c r="J173" s="159">
        <v>477.86300000000006</v>
      </c>
      <c r="K173" s="159">
        <v>1515.508</v>
      </c>
      <c r="L173" s="159"/>
      <c r="M173" s="136" t="s">
        <v>1056</v>
      </c>
    </row>
    <row r="174" spans="1:13" x14ac:dyDescent="0.2">
      <c r="A174" s="136" t="s">
        <v>863</v>
      </c>
      <c r="B174" s="159">
        <v>7566.915</v>
      </c>
      <c r="C174" s="160">
        <f t="shared" si="8"/>
        <v>0.36518659787291741</v>
      </c>
      <c r="D174" s="159">
        <v>7368.5230000000001</v>
      </c>
      <c r="E174" s="160">
        <f t="shared" si="9"/>
        <v>0.37533145303312943</v>
      </c>
      <c r="F174" s="159">
        <v>5304.2820000000002</v>
      </c>
      <c r="G174" s="160">
        <f t="shared" si="10"/>
        <v>0.29926741977988086</v>
      </c>
      <c r="H174" s="159">
        <v>9008.634</v>
      </c>
      <c r="I174" s="160">
        <f t="shared" si="11"/>
        <v>0.57576488247411628</v>
      </c>
      <c r="J174" s="159">
        <v>-2262.6329999999998</v>
      </c>
      <c r="K174" s="159">
        <v>1640.1109999999999</v>
      </c>
      <c r="L174" s="159"/>
      <c r="M174" s="136" t="s">
        <v>1057</v>
      </c>
    </row>
    <row r="175" spans="1:13" x14ac:dyDescent="0.2">
      <c r="A175" s="136" t="s">
        <v>864</v>
      </c>
      <c r="B175" s="159">
        <v>8146.89</v>
      </c>
      <c r="C175" s="160">
        <f t="shared" si="8"/>
        <v>0.39317674935490782</v>
      </c>
      <c r="D175" s="159">
        <v>8907.0120000000006</v>
      </c>
      <c r="E175" s="160">
        <f t="shared" si="9"/>
        <v>0.45369767538806904</v>
      </c>
      <c r="F175" s="159">
        <v>1015.874</v>
      </c>
      <c r="G175" s="160">
        <f t="shared" si="10"/>
        <v>5.7315578395241179E-2</v>
      </c>
      <c r="H175" s="159">
        <v>1908.049</v>
      </c>
      <c r="I175" s="160">
        <f t="shared" si="11"/>
        <v>0.12194830073459029</v>
      </c>
      <c r="J175" s="159">
        <v>-7131.0160000000005</v>
      </c>
      <c r="K175" s="159">
        <v>-6998.9630000000006</v>
      </c>
      <c r="L175" s="159"/>
      <c r="M175" s="136" t="s">
        <v>1058</v>
      </c>
    </row>
    <row r="176" spans="1:13" x14ac:dyDescent="0.2">
      <c r="A176" s="136" t="s">
        <v>865</v>
      </c>
      <c r="B176" s="159">
        <v>5316.4040000000005</v>
      </c>
      <c r="C176" s="160">
        <f t="shared" si="8"/>
        <v>0.25657477184268224</v>
      </c>
      <c r="D176" s="159">
        <v>4264.8459999999995</v>
      </c>
      <c r="E176" s="160">
        <f t="shared" si="9"/>
        <v>0.2172390377477996</v>
      </c>
      <c r="F176" s="159">
        <v>49692.313000000002</v>
      </c>
      <c r="G176" s="160">
        <f t="shared" si="10"/>
        <v>2.8036387006581154</v>
      </c>
      <c r="H176" s="159">
        <v>15723.484</v>
      </c>
      <c r="I176" s="160">
        <f t="shared" si="11"/>
        <v>1.0049281519643984</v>
      </c>
      <c r="J176" s="159">
        <v>44375.909</v>
      </c>
      <c r="K176" s="159">
        <v>11458.638000000001</v>
      </c>
      <c r="L176" s="159"/>
      <c r="M176" s="136" t="s">
        <v>1059</v>
      </c>
    </row>
    <row r="177" spans="1:13" x14ac:dyDescent="0.2">
      <c r="A177" s="136" t="s">
        <v>866</v>
      </c>
      <c r="B177" s="159">
        <v>72870.063999999998</v>
      </c>
      <c r="C177" s="160">
        <f t="shared" si="8"/>
        <v>3.5167793954262416</v>
      </c>
      <c r="D177" s="159">
        <v>90163.395000000004</v>
      </c>
      <c r="E177" s="160">
        <f t="shared" si="9"/>
        <v>4.5926650504789084</v>
      </c>
      <c r="F177" s="159">
        <v>15216.444</v>
      </c>
      <c r="G177" s="160">
        <f t="shared" si="10"/>
        <v>0.85851128090570006</v>
      </c>
      <c r="H177" s="159">
        <v>15638.547</v>
      </c>
      <c r="I177" s="160">
        <f t="shared" si="11"/>
        <v>0.99949961065361781</v>
      </c>
      <c r="J177" s="159">
        <v>-57653.619999999995</v>
      </c>
      <c r="K177" s="159">
        <v>-74524.847999999998</v>
      </c>
      <c r="L177" s="159"/>
      <c r="M177" s="136" t="s">
        <v>1060</v>
      </c>
    </row>
    <row r="178" spans="1:13" x14ac:dyDescent="0.2">
      <c r="A178" s="136" t="s">
        <v>729</v>
      </c>
      <c r="B178" s="159">
        <v>1.383</v>
      </c>
      <c r="C178" s="160">
        <f t="shared" si="8"/>
        <v>6.6744910555787247E-5</v>
      </c>
      <c r="D178" s="159" t="s">
        <v>730</v>
      </c>
      <c r="E178" s="160" t="str">
        <f t="shared" si="9"/>
        <v>x</v>
      </c>
      <c r="F178" s="159">
        <v>3375.2310000000002</v>
      </c>
      <c r="G178" s="160">
        <f t="shared" si="10"/>
        <v>0.19043042442522229</v>
      </c>
      <c r="H178" s="159">
        <v>1175.116</v>
      </c>
      <c r="I178" s="160">
        <f t="shared" si="11"/>
        <v>7.5104674652500425E-2</v>
      </c>
      <c r="J178" s="159">
        <v>3373.8480000000004</v>
      </c>
      <c r="K178" s="159">
        <v>1174.722</v>
      </c>
      <c r="L178" s="159"/>
      <c r="M178" s="136" t="s">
        <v>927</v>
      </c>
    </row>
    <row r="179" spans="1:13" x14ac:dyDescent="0.2">
      <c r="A179" s="136" t="s">
        <v>731</v>
      </c>
      <c r="B179" s="159">
        <v>134.821</v>
      </c>
      <c r="C179" s="160">
        <f t="shared" si="8"/>
        <v>6.5065911685045497E-3</v>
      </c>
      <c r="D179" s="159">
        <v>140.28100000000001</v>
      </c>
      <c r="E179" s="160">
        <f t="shared" si="9"/>
        <v>7.1455122774184768E-3</v>
      </c>
      <c r="F179" s="159">
        <v>137.45500000000001</v>
      </c>
      <c r="G179" s="160">
        <f t="shared" si="10"/>
        <v>7.75520667751894E-3</v>
      </c>
      <c r="H179" s="159">
        <v>782.73900000000003</v>
      </c>
      <c r="I179" s="160">
        <f t="shared" si="11"/>
        <v>5.0026855163935756E-2</v>
      </c>
      <c r="J179" s="159">
        <v>2.6340000000000146</v>
      </c>
      <c r="K179" s="159">
        <v>642.45800000000008</v>
      </c>
      <c r="L179" s="159"/>
      <c r="M179" s="136" t="s">
        <v>928</v>
      </c>
    </row>
    <row r="180" spans="1:13" x14ac:dyDescent="0.2">
      <c r="A180" s="136" t="s">
        <v>867</v>
      </c>
      <c r="B180" s="159">
        <v>365.03300000000002</v>
      </c>
      <c r="C180" s="160">
        <f t="shared" si="8"/>
        <v>1.7616843770723558E-2</v>
      </c>
      <c r="D180" s="159">
        <v>28.678000000000001</v>
      </c>
      <c r="E180" s="160">
        <f t="shared" si="9"/>
        <v>1.4607751662150047E-3</v>
      </c>
      <c r="F180" s="159">
        <v>4260.8</v>
      </c>
      <c r="G180" s="160">
        <f t="shared" si="10"/>
        <v>0.24039419891290023</v>
      </c>
      <c r="H180" s="159">
        <v>3575.1619999999998</v>
      </c>
      <c r="I180" s="160">
        <f t="shared" si="11"/>
        <v>0.22849776433984623</v>
      </c>
      <c r="J180" s="159">
        <v>3895.7670000000003</v>
      </c>
      <c r="K180" s="159">
        <v>3546.4839999999999</v>
      </c>
      <c r="L180" s="159"/>
      <c r="M180" s="136" t="s">
        <v>1061</v>
      </c>
    </row>
    <row r="181" spans="1:13" x14ac:dyDescent="0.2">
      <c r="A181" s="136" t="s">
        <v>868</v>
      </c>
      <c r="B181" s="159">
        <v>41862.095000000001</v>
      </c>
      <c r="C181" s="160">
        <f t="shared" si="8"/>
        <v>2.0203049793585457</v>
      </c>
      <c r="D181" s="159">
        <v>26966.021000000001</v>
      </c>
      <c r="E181" s="160">
        <f t="shared" si="9"/>
        <v>1.3735718602563745</v>
      </c>
      <c r="F181" s="159">
        <v>21497.844000000001</v>
      </c>
      <c r="G181" s="160">
        <f t="shared" si="10"/>
        <v>1.212907666807759</v>
      </c>
      <c r="H181" s="159">
        <v>16883.116999999998</v>
      </c>
      <c r="I181" s="160">
        <f t="shared" si="11"/>
        <v>1.0790432684135856</v>
      </c>
      <c r="J181" s="159">
        <v>-20364.251</v>
      </c>
      <c r="K181" s="159">
        <v>-10082.904000000002</v>
      </c>
      <c r="L181" s="159"/>
      <c r="M181" s="136" t="s">
        <v>1062</v>
      </c>
    </row>
    <row r="182" spans="1:13" x14ac:dyDescent="0.2">
      <c r="A182" s="136" t="s">
        <v>869</v>
      </c>
      <c r="B182" s="159" t="s">
        <v>730</v>
      </c>
      <c r="C182" s="160" t="str">
        <f t="shared" si="8"/>
        <v>x</v>
      </c>
      <c r="D182" s="159">
        <v>4.8920000000000003</v>
      </c>
      <c r="E182" s="160">
        <f t="shared" si="9"/>
        <v>2.4918446590152044E-4</v>
      </c>
      <c r="F182" s="159">
        <v>99.835999999999999</v>
      </c>
      <c r="G182" s="160">
        <f t="shared" si="10"/>
        <v>5.6327439078737102E-3</v>
      </c>
      <c r="H182" s="159">
        <v>416.16899999999998</v>
      </c>
      <c r="I182" s="160">
        <f t="shared" si="11"/>
        <v>2.6598427172684614E-2</v>
      </c>
      <c r="J182" s="159">
        <v>99.795999999999992</v>
      </c>
      <c r="K182" s="159">
        <v>411.27699999999999</v>
      </c>
      <c r="L182" s="159"/>
      <c r="M182" s="136" t="s">
        <v>1063</v>
      </c>
    </row>
    <row r="183" spans="1:13" x14ac:dyDescent="0.2">
      <c r="A183" s="136" t="s">
        <v>870</v>
      </c>
      <c r="B183" s="159">
        <v>1008.617</v>
      </c>
      <c r="C183" s="160">
        <f t="shared" si="8"/>
        <v>4.8676826789621444E-2</v>
      </c>
      <c r="D183" s="159">
        <v>2072.893</v>
      </c>
      <c r="E183" s="160">
        <f t="shared" si="9"/>
        <v>0.10558723120932144</v>
      </c>
      <c r="F183" s="159">
        <v>1378.1310000000001</v>
      </c>
      <c r="G183" s="160">
        <f t="shared" si="10"/>
        <v>7.7754106679974219E-2</v>
      </c>
      <c r="H183" s="159">
        <v>235.17400000000001</v>
      </c>
      <c r="I183" s="160">
        <f t="shared" si="11"/>
        <v>1.5030572944906834E-2</v>
      </c>
      <c r="J183" s="159">
        <v>369.51400000000012</v>
      </c>
      <c r="K183" s="159">
        <v>-1837.7190000000001</v>
      </c>
      <c r="L183" s="159"/>
      <c r="M183" s="136" t="s">
        <v>1064</v>
      </c>
    </row>
    <row r="184" spans="1:13" x14ac:dyDescent="0.2">
      <c r="A184" s="136" t="s">
        <v>871</v>
      </c>
      <c r="B184" s="159" t="s">
        <v>728</v>
      </c>
      <c r="C184" s="160" t="str">
        <f t="shared" si="8"/>
        <v>x</v>
      </c>
      <c r="D184" s="159" t="s">
        <v>730</v>
      </c>
      <c r="E184" s="160" t="str">
        <f t="shared" si="9"/>
        <v>x</v>
      </c>
      <c r="F184" s="159" t="s">
        <v>728</v>
      </c>
      <c r="G184" s="160" t="str">
        <f t="shared" si="10"/>
        <v>x</v>
      </c>
      <c r="H184" s="159" t="s">
        <v>728</v>
      </c>
      <c r="I184" s="160" t="str">
        <f t="shared" si="11"/>
        <v>x</v>
      </c>
      <c r="J184" s="159" t="s">
        <v>728</v>
      </c>
      <c r="K184" s="159" t="s">
        <v>730</v>
      </c>
      <c r="L184" s="159"/>
      <c r="M184" s="136" t="s">
        <v>1065</v>
      </c>
    </row>
    <row r="185" spans="1:13" x14ac:dyDescent="0.2">
      <c r="A185" s="136" t="s">
        <v>872</v>
      </c>
      <c r="B185" s="159">
        <v>55770.466</v>
      </c>
      <c r="C185" s="160">
        <f t="shared" si="8"/>
        <v>2.6915363447755412</v>
      </c>
      <c r="D185" s="159">
        <v>70013.441000000006</v>
      </c>
      <c r="E185" s="160">
        <f t="shared" si="9"/>
        <v>3.5662841172347943</v>
      </c>
      <c r="F185" s="159">
        <v>23424.291000000001</v>
      </c>
      <c r="G185" s="160">
        <f t="shared" si="10"/>
        <v>1.3215977445661986</v>
      </c>
      <c r="H185" s="159">
        <v>8278.1569999999992</v>
      </c>
      <c r="I185" s="160">
        <f t="shared" si="11"/>
        <v>0.52907822564522899</v>
      </c>
      <c r="J185" s="159">
        <v>-32346.174999999999</v>
      </c>
      <c r="K185" s="159">
        <v>-61735.284000000007</v>
      </c>
      <c r="L185" s="159"/>
      <c r="M185" s="136" t="s">
        <v>1066</v>
      </c>
    </row>
    <row r="186" spans="1:13" x14ac:dyDescent="0.2">
      <c r="A186" s="136" t="s">
        <v>732</v>
      </c>
      <c r="B186" s="159">
        <v>504.483</v>
      </c>
      <c r="C186" s="160">
        <f t="shared" si="8"/>
        <v>2.4346834932693576E-2</v>
      </c>
      <c r="D186" s="159">
        <v>373.86500000000001</v>
      </c>
      <c r="E186" s="160">
        <f t="shared" si="9"/>
        <v>1.9043612089998354E-2</v>
      </c>
      <c r="F186" s="159">
        <v>4328.6959999999999</v>
      </c>
      <c r="G186" s="160">
        <f t="shared" si="10"/>
        <v>0.24422488904841236</v>
      </c>
      <c r="H186" s="159">
        <v>3420.1669999999999</v>
      </c>
      <c r="I186" s="160">
        <f t="shared" si="11"/>
        <v>0.21859163673392112</v>
      </c>
      <c r="J186" s="159">
        <v>3824.2129999999997</v>
      </c>
      <c r="K186" s="159">
        <v>3046.3019999999997</v>
      </c>
      <c r="L186" s="159"/>
      <c r="M186" s="136" t="s">
        <v>929</v>
      </c>
    </row>
    <row r="187" spans="1:13" x14ac:dyDescent="0.2">
      <c r="A187" s="136" t="s">
        <v>873</v>
      </c>
      <c r="B187" s="159">
        <v>507.74700000000001</v>
      </c>
      <c r="C187" s="160">
        <f t="shared" si="8"/>
        <v>2.4504358712920681E-2</v>
      </c>
      <c r="D187" s="159">
        <v>555.17499999999995</v>
      </c>
      <c r="E187" s="160">
        <f t="shared" si="9"/>
        <v>2.8279024091757279E-2</v>
      </c>
      <c r="F187" s="159">
        <v>1180.5250000000001</v>
      </c>
      <c r="G187" s="160">
        <f t="shared" si="10"/>
        <v>6.660518251775524E-2</v>
      </c>
      <c r="H187" s="159">
        <v>365.35700000000003</v>
      </c>
      <c r="I187" s="160">
        <f t="shared" si="11"/>
        <v>2.3350902053085484E-2</v>
      </c>
      <c r="J187" s="159">
        <v>672.77800000000002</v>
      </c>
      <c r="K187" s="159">
        <v>-189.81799999999993</v>
      </c>
      <c r="L187" s="159"/>
      <c r="M187" s="136" t="s">
        <v>1067</v>
      </c>
    </row>
    <row r="188" spans="1:13" x14ac:dyDescent="0.2">
      <c r="A188" s="136" t="s">
        <v>874</v>
      </c>
      <c r="B188" s="159">
        <v>1270.981</v>
      </c>
      <c r="C188" s="160">
        <f t="shared" si="8"/>
        <v>6.133876584461679E-2</v>
      </c>
      <c r="D188" s="159">
        <v>304.29599999999999</v>
      </c>
      <c r="E188" s="160">
        <f t="shared" si="9"/>
        <v>1.549996652411469E-2</v>
      </c>
      <c r="F188" s="159">
        <v>72.927000000000007</v>
      </c>
      <c r="G188" s="160">
        <f t="shared" si="10"/>
        <v>4.1145389936446388E-3</v>
      </c>
      <c r="H188" s="159">
        <v>13.478</v>
      </c>
      <c r="I188" s="160">
        <f t="shared" si="11"/>
        <v>8.6141351574346768E-4</v>
      </c>
      <c r="J188" s="159">
        <v>-1198.0540000000001</v>
      </c>
      <c r="K188" s="159">
        <v>-290.81799999999998</v>
      </c>
      <c r="L188" s="159"/>
      <c r="M188" s="136" t="s">
        <v>1068</v>
      </c>
    </row>
    <row r="189" spans="1:13" x14ac:dyDescent="0.2">
      <c r="A189" s="136" t="s">
        <v>875</v>
      </c>
      <c r="B189" s="159">
        <v>675.90700000000004</v>
      </c>
      <c r="C189" s="160">
        <f t="shared" si="8"/>
        <v>3.2619922096189795E-2</v>
      </c>
      <c r="D189" s="159">
        <v>283.62700000000001</v>
      </c>
      <c r="E189" s="160">
        <f t="shared" si="9"/>
        <v>1.4447146874540176E-2</v>
      </c>
      <c r="F189" s="159">
        <v>2986.7280000000001</v>
      </c>
      <c r="G189" s="160">
        <f t="shared" si="10"/>
        <v>0.16851109766492881</v>
      </c>
      <c r="H189" s="159">
        <v>1491.3820000000001</v>
      </c>
      <c r="I189" s="160">
        <f t="shared" si="11"/>
        <v>9.5318045105840951E-2</v>
      </c>
      <c r="J189" s="159">
        <v>2310.8209999999999</v>
      </c>
      <c r="K189" s="159">
        <v>1207.7550000000001</v>
      </c>
      <c r="L189" s="159"/>
      <c r="M189" s="136" t="s">
        <v>1069</v>
      </c>
    </row>
    <row r="190" spans="1:13" x14ac:dyDescent="0.2">
      <c r="A190" s="136" t="s">
        <v>876</v>
      </c>
      <c r="B190" s="159">
        <v>2216.9650000000001</v>
      </c>
      <c r="C190" s="160">
        <f t="shared" si="8"/>
        <v>0.10699286379632021</v>
      </c>
      <c r="D190" s="159">
        <v>693.03099999999995</v>
      </c>
      <c r="E190" s="160">
        <f t="shared" si="9"/>
        <v>3.5301013816066353E-2</v>
      </c>
      <c r="F190" s="159">
        <v>1370.325</v>
      </c>
      <c r="G190" s="160">
        <f t="shared" si="10"/>
        <v>7.7313692411124679E-2</v>
      </c>
      <c r="H190" s="159">
        <v>619.29200000000003</v>
      </c>
      <c r="I190" s="160">
        <f t="shared" si="11"/>
        <v>3.9580538580783767E-2</v>
      </c>
      <c r="J190" s="159">
        <v>-846.6400000000001</v>
      </c>
      <c r="K190" s="159">
        <v>-73.738999999999919</v>
      </c>
      <c r="L190" s="159"/>
      <c r="M190" s="136" t="s">
        <v>1070</v>
      </c>
    </row>
    <row r="191" spans="1:13" x14ac:dyDescent="0.2">
      <c r="A191" s="136" t="s">
        <v>877</v>
      </c>
      <c r="B191" s="159">
        <v>5194.8360000000002</v>
      </c>
      <c r="C191" s="160">
        <f t="shared" si="8"/>
        <v>0.25070778320461573</v>
      </c>
      <c r="D191" s="159">
        <v>3247.636</v>
      </c>
      <c r="E191" s="160">
        <f t="shared" si="9"/>
        <v>0.16542527434639212</v>
      </c>
      <c r="F191" s="159" t="s">
        <v>730</v>
      </c>
      <c r="G191" s="160" t="str">
        <f t="shared" si="10"/>
        <v>x</v>
      </c>
      <c r="H191" s="159">
        <v>3.6150000000000002</v>
      </c>
      <c r="I191" s="160">
        <f t="shared" si="11"/>
        <v>2.310439129998988E-4</v>
      </c>
      <c r="J191" s="159">
        <v>-5194.8010000000004</v>
      </c>
      <c r="K191" s="159">
        <v>-3244.0210000000002</v>
      </c>
      <c r="L191" s="159"/>
      <c r="M191" s="136" t="s">
        <v>1071</v>
      </c>
    </row>
    <row r="192" spans="1:13" x14ac:dyDescent="0.2">
      <c r="A192" s="136" t="s">
        <v>878</v>
      </c>
      <c r="B192" s="159">
        <v>30.332999999999998</v>
      </c>
      <c r="C192" s="160">
        <f t="shared" si="8"/>
        <v>1.4638997627539365E-3</v>
      </c>
      <c r="D192" s="159">
        <v>16.652999999999999</v>
      </c>
      <c r="E192" s="160">
        <f t="shared" si="9"/>
        <v>8.4825611419828682E-4</v>
      </c>
      <c r="F192" s="159">
        <v>163.61199999999999</v>
      </c>
      <c r="G192" s="160">
        <f t="shared" si="10"/>
        <v>9.230983775942881E-3</v>
      </c>
      <c r="H192" s="159">
        <v>25.273</v>
      </c>
      <c r="I192" s="160">
        <f t="shared" si="11"/>
        <v>1.6152621890031652E-3</v>
      </c>
      <c r="J192" s="159">
        <v>133.279</v>
      </c>
      <c r="K192" s="159">
        <v>8.620000000000001</v>
      </c>
      <c r="L192" s="159"/>
      <c r="M192" s="136" t="s">
        <v>1072</v>
      </c>
    </row>
    <row r="193" spans="1:13" x14ac:dyDescent="0.2">
      <c r="A193" s="136" t="s">
        <v>879</v>
      </c>
      <c r="B193" s="159">
        <v>10.728</v>
      </c>
      <c r="C193" s="160">
        <f t="shared" si="8"/>
        <v>5.1774360118762505E-4</v>
      </c>
      <c r="D193" s="159">
        <v>117.839</v>
      </c>
      <c r="E193" s="160">
        <f t="shared" si="9"/>
        <v>6.002381086952017E-3</v>
      </c>
      <c r="F193" s="159">
        <v>2807.8939999999998</v>
      </c>
      <c r="G193" s="160">
        <f t="shared" si="10"/>
        <v>0.15842128913873896</v>
      </c>
      <c r="H193" s="159">
        <v>1424.2360000000001</v>
      </c>
      <c r="I193" s="160">
        <f t="shared" si="11"/>
        <v>9.1026572192344085E-2</v>
      </c>
      <c r="J193" s="159">
        <v>2797.1659999999997</v>
      </c>
      <c r="K193" s="159">
        <v>1306.3970000000002</v>
      </c>
      <c r="L193" s="159"/>
      <c r="M193" s="136" t="s">
        <v>1073</v>
      </c>
    </row>
    <row r="194" spans="1:13" x14ac:dyDescent="0.2">
      <c r="A194" s="136" t="s">
        <v>880</v>
      </c>
      <c r="B194" s="159">
        <v>10.872999999999999</v>
      </c>
      <c r="C194" s="160">
        <f t="shared" si="8"/>
        <v>5.2474144068913558E-4</v>
      </c>
      <c r="D194" s="159">
        <v>7.7830000000000004</v>
      </c>
      <c r="E194" s="160">
        <f t="shared" si="9"/>
        <v>3.9644372406204693E-4</v>
      </c>
      <c r="F194" s="159">
        <v>70.674999999999997</v>
      </c>
      <c r="G194" s="160">
        <f t="shared" si="10"/>
        <v>3.9874812261005499E-3</v>
      </c>
      <c r="H194" s="159">
        <v>35.744</v>
      </c>
      <c r="I194" s="160">
        <f t="shared" si="11"/>
        <v>2.2844906296731349E-3</v>
      </c>
      <c r="J194" s="159">
        <v>59.802</v>
      </c>
      <c r="K194" s="159">
        <v>27.960999999999999</v>
      </c>
      <c r="L194" s="159"/>
      <c r="M194" s="136" t="s">
        <v>1074</v>
      </c>
    </row>
    <row r="195" spans="1:13" x14ac:dyDescent="0.2">
      <c r="A195" s="136" t="s">
        <v>881</v>
      </c>
      <c r="B195" s="159">
        <v>8622.5519999999997</v>
      </c>
      <c r="C195" s="160">
        <f t="shared" si="8"/>
        <v>0.41613265509951147</v>
      </c>
      <c r="D195" s="159">
        <v>6338.2460000000001</v>
      </c>
      <c r="E195" s="160">
        <f t="shared" si="9"/>
        <v>0.3228520940847196</v>
      </c>
      <c r="F195" s="159">
        <v>3668.4740000000002</v>
      </c>
      <c r="G195" s="160">
        <f t="shared" si="10"/>
        <v>0.20697518505041371</v>
      </c>
      <c r="H195" s="159">
        <v>1544.5920000000001</v>
      </c>
      <c r="I195" s="160">
        <f t="shared" si="11"/>
        <v>9.8718832550024796E-2</v>
      </c>
      <c r="J195" s="159">
        <v>-4954.0779999999995</v>
      </c>
      <c r="K195" s="159">
        <v>-4793.6540000000005</v>
      </c>
      <c r="L195" s="159"/>
      <c r="M195" s="136" t="s">
        <v>1075</v>
      </c>
    </row>
    <row r="196" spans="1:13" x14ac:dyDescent="0.2">
      <c r="A196" s="136" t="s">
        <v>882</v>
      </c>
      <c r="B196" s="159">
        <v>21.007000000000001</v>
      </c>
      <c r="C196" s="160">
        <f t="shared" si="8"/>
        <v>1.0138180304016071E-3</v>
      </c>
      <c r="D196" s="159">
        <v>19.641999999999999</v>
      </c>
      <c r="E196" s="160">
        <f t="shared" si="9"/>
        <v>1.0005072116184923E-3</v>
      </c>
      <c r="F196" s="159" t="s">
        <v>730</v>
      </c>
      <c r="G196" s="160" t="str">
        <f t="shared" si="10"/>
        <v>x</v>
      </c>
      <c r="H196" s="159">
        <v>1.2989999999999999</v>
      </c>
      <c r="I196" s="160">
        <f t="shared" si="11"/>
        <v>8.3022418530254079E-5</v>
      </c>
      <c r="J196" s="159">
        <v>-20.969000000000001</v>
      </c>
      <c r="K196" s="159">
        <v>-18.343</v>
      </c>
      <c r="L196" s="159"/>
      <c r="M196" s="136" t="s">
        <v>1076</v>
      </c>
    </row>
    <row r="197" spans="1:13" x14ac:dyDescent="0.2">
      <c r="A197" s="136" t="s">
        <v>883</v>
      </c>
      <c r="B197" s="159">
        <v>775.35299999999995</v>
      </c>
      <c r="C197" s="160">
        <f t="shared" si="8"/>
        <v>3.741928173113615E-2</v>
      </c>
      <c r="D197" s="159">
        <v>1.4490000000000001</v>
      </c>
      <c r="E197" s="160">
        <f t="shared" si="9"/>
        <v>7.3807909053823204E-5</v>
      </c>
      <c r="F197" s="159">
        <v>432.77600000000001</v>
      </c>
      <c r="G197" s="160">
        <f t="shared" si="10"/>
        <v>2.441720799585273E-2</v>
      </c>
      <c r="H197" s="159">
        <v>463.22899999999998</v>
      </c>
      <c r="I197" s="160">
        <f t="shared" si="11"/>
        <v>2.9606152358237929E-2</v>
      </c>
      <c r="J197" s="159">
        <v>-342.57699999999994</v>
      </c>
      <c r="K197" s="159">
        <v>461.78</v>
      </c>
      <c r="L197" s="159"/>
      <c r="M197" s="136" t="s">
        <v>1077</v>
      </c>
    </row>
    <row r="198" spans="1:13" x14ac:dyDescent="0.2">
      <c r="A198" s="136" t="s">
        <v>884</v>
      </c>
      <c r="B198" s="159">
        <v>1801.605</v>
      </c>
      <c r="C198" s="160">
        <f t="shared" si="8"/>
        <v>8.6947190587027531E-2</v>
      </c>
      <c r="D198" s="159">
        <v>2181.6089999999999</v>
      </c>
      <c r="E198" s="160">
        <f t="shared" si="9"/>
        <v>0.11112491281090559</v>
      </c>
      <c r="F198" s="159">
        <v>501.68200000000002</v>
      </c>
      <c r="G198" s="160">
        <f t="shared" si="10"/>
        <v>2.8304882298869134E-2</v>
      </c>
      <c r="H198" s="159">
        <v>1530.7529999999999</v>
      </c>
      <c r="I198" s="160">
        <f t="shared" si="11"/>
        <v>9.7834346599262531E-2</v>
      </c>
      <c r="J198" s="159">
        <v>-1299.923</v>
      </c>
      <c r="K198" s="159">
        <v>-650.85599999999999</v>
      </c>
      <c r="L198" s="159"/>
      <c r="M198" s="136" t="s">
        <v>1078</v>
      </c>
    </row>
    <row r="199" spans="1:13" x14ac:dyDescent="0.2">
      <c r="A199" s="136" t="s">
        <v>885</v>
      </c>
      <c r="B199" s="159">
        <v>15451.823</v>
      </c>
      <c r="C199" s="160">
        <f t="shared" si="8"/>
        <v>0.74571984386034429</v>
      </c>
      <c r="D199" s="159">
        <v>15157.248</v>
      </c>
      <c r="E199" s="160">
        <f t="shared" si="9"/>
        <v>0.77206679219478513</v>
      </c>
      <c r="F199" s="159">
        <v>1883.1679999999999</v>
      </c>
      <c r="G199" s="160">
        <f t="shared" si="10"/>
        <v>0.10624827797089946</v>
      </c>
      <c r="H199" s="159">
        <v>2010.9369999999999</v>
      </c>
      <c r="I199" s="160">
        <f t="shared" si="11"/>
        <v>0.12852413645263552</v>
      </c>
      <c r="J199" s="159">
        <v>-13568.655000000001</v>
      </c>
      <c r="K199" s="159">
        <v>-13146.311</v>
      </c>
      <c r="L199" s="159"/>
      <c r="M199" s="136" t="s">
        <v>1079</v>
      </c>
    </row>
    <row r="200" spans="1:13" x14ac:dyDescent="0.2">
      <c r="A200" s="136" t="s">
        <v>886</v>
      </c>
      <c r="B200" s="159">
        <v>154.30500000000001</v>
      </c>
      <c r="C200" s="160">
        <f t="shared" si="8"/>
        <v>7.4469077536592548E-3</v>
      </c>
      <c r="D200" s="159" t="s">
        <v>728</v>
      </c>
      <c r="E200" s="160" t="str">
        <f t="shared" si="9"/>
        <v>x</v>
      </c>
      <c r="F200" s="159">
        <v>4700.0429999999997</v>
      </c>
      <c r="G200" s="160">
        <f t="shared" si="10"/>
        <v>0.26517627484068351</v>
      </c>
      <c r="H200" s="159">
        <v>2838.8409999999999</v>
      </c>
      <c r="I200" s="160">
        <f t="shared" si="11"/>
        <v>0.18143760249641649</v>
      </c>
      <c r="J200" s="159">
        <v>4545.7379999999994</v>
      </c>
      <c r="K200" s="159">
        <v>2838.8409999999999</v>
      </c>
      <c r="L200" s="159"/>
      <c r="M200" s="136" t="s">
        <v>1080</v>
      </c>
    </row>
    <row r="201" spans="1:13" x14ac:dyDescent="0.2">
      <c r="A201" s="136" t="s">
        <v>887</v>
      </c>
      <c r="B201" s="159">
        <v>1054.615</v>
      </c>
      <c r="C201" s="160">
        <f t="shared" si="8"/>
        <v>5.0896734523348919E-2</v>
      </c>
      <c r="D201" s="159">
        <v>1710.508</v>
      </c>
      <c r="E201" s="160">
        <f t="shared" si="9"/>
        <v>8.7128377432599741E-2</v>
      </c>
      <c r="F201" s="159">
        <v>2609.0940000000001</v>
      </c>
      <c r="G201" s="160">
        <f t="shared" si="10"/>
        <v>0.14720499953493582</v>
      </c>
      <c r="H201" s="159">
        <v>1481.778</v>
      </c>
      <c r="I201" s="160">
        <f t="shared" si="11"/>
        <v>9.4704228856753531E-2</v>
      </c>
      <c r="J201" s="159">
        <v>1554.479</v>
      </c>
      <c r="K201" s="159">
        <v>-228.73000000000002</v>
      </c>
      <c r="L201" s="159"/>
      <c r="M201" s="136" t="s">
        <v>1081</v>
      </c>
    </row>
    <row r="202" spans="1:13" x14ac:dyDescent="0.2">
      <c r="A202" s="136" t="s">
        <v>735</v>
      </c>
      <c r="B202" s="159">
        <v>5141.7960000000003</v>
      </c>
      <c r="C202" s="160">
        <f t="shared" si="8"/>
        <v>0.24814802177592524</v>
      </c>
      <c r="D202" s="159">
        <v>7093.1440000000002</v>
      </c>
      <c r="E202" s="160">
        <f t="shared" si="9"/>
        <v>0.36130443565056708</v>
      </c>
      <c r="F202" s="159">
        <v>18871.025000000001</v>
      </c>
      <c r="G202" s="160">
        <f t="shared" si="10"/>
        <v>1.0647026233431076</v>
      </c>
      <c r="H202" s="159">
        <v>8778.8240000000005</v>
      </c>
      <c r="I202" s="160">
        <f t="shared" si="11"/>
        <v>0.56107713651381008</v>
      </c>
      <c r="J202" s="159">
        <v>13729.229000000001</v>
      </c>
      <c r="K202" s="159">
        <v>1685.6800000000003</v>
      </c>
      <c r="L202" s="159"/>
      <c r="M202" s="136" t="s">
        <v>932</v>
      </c>
    </row>
    <row r="203" spans="1:13" x14ac:dyDescent="0.2">
      <c r="A203" s="136" t="s">
        <v>888</v>
      </c>
      <c r="B203" s="159">
        <v>45970.425000000003</v>
      </c>
      <c r="C203" s="160">
        <f t="shared" si="8"/>
        <v>2.2185769376981388</v>
      </c>
      <c r="D203" s="159">
        <v>12635.231</v>
      </c>
      <c r="E203" s="160">
        <f t="shared" si="9"/>
        <v>0.64360247102970858</v>
      </c>
      <c r="F203" s="159">
        <v>7410.1779999999999</v>
      </c>
      <c r="G203" s="160">
        <f t="shared" si="10"/>
        <v>0.41808200434472326</v>
      </c>
      <c r="H203" s="159">
        <v>5497.9589999999998</v>
      </c>
      <c r="I203" s="160">
        <f t="shared" si="11"/>
        <v>0.35138864754440124</v>
      </c>
      <c r="J203" s="159">
        <v>-38560.247000000003</v>
      </c>
      <c r="K203" s="159">
        <v>-7137.2719999999999</v>
      </c>
      <c r="L203" s="159"/>
      <c r="M203" s="136" t="s">
        <v>1082</v>
      </c>
    </row>
    <row r="204" spans="1:13" x14ac:dyDescent="0.2">
      <c r="A204" s="136" t="s">
        <v>889</v>
      </c>
      <c r="B204" s="159" t="s">
        <v>728</v>
      </c>
      <c r="C204" s="160" t="str">
        <f t="shared" si="8"/>
        <v>x</v>
      </c>
      <c r="D204" s="159" t="s">
        <v>730</v>
      </c>
      <c r="E204" s="160" t="str">
        <f t="shared" si="9"/>
        <v>x</v>
      </c>
      <c r="F204" s="159">
        <v>1140.578</v>
      </c>
      <c r="G204" s="160">
        <f t="shared" si="10"/>
        <v>6.4351374063011141E-2</v>
      </c>
      <c r="H204" s="159">
        <v>668.83500000000004</v>
      </c>
      <c r="I204" s="160">
        <f t="shared" si="11"/>
        <v>4.2746958658724014E-2</v>
      </c>
      <c r="J204" s="159">
        <v>1140.578</v>
      </c>
      <c r="K204" s="159">
        <v>668.65100000000007</v>
      </c>
      <c r="L204" s="159"/>
      <c r="M204" s="136" t="s">
        <v>1083</v>
      </c>
    </row>
    <row r="205" spans="1:13" x14ac:dyDescent="0.2">
      <c r="A205" s="136" t="s">
        <v>890</v>
      </c>
      <c r="B205" s="159">
        <v>13836.449000000001</v>
      </c>
      <c r="C205" s="160">
        <f t="shared" si="8"/>
        <v>0.66776034050232236</v>
      </c>
      <c r="D205" s="159">
        <v>18281.455000000002</v>
      </c>
      <c r="E205" s="160">
        <f t="shared" si="9"/>
        <v>0.93120494686788247</v>
      </c>
      <c r="F205" s="159">
        <v>3052.627</v>
      </c>
      <c r="G205" s="160">
        <f t="shared" si="10"/>
        <v>0.17222911712469249</v>
      </c>
      <c r="H205" s="159">
        <v>4045.569</v>
      </c>
      <c r="I205" s="160">
        <f t="shared" si="11"/>
        <v>0.25856268107084024</v>
      </c>
      <c r="J205" s="159">
        <v>-10783.822</v>
      </c>
      <c r="K205" s="159">
        <v>-14235.886000000002</v>
      </c>
      <c r="L205" s="159"/>
      <c r="M205" s="136" t="s">
        <v>1084</v>
      </c>
    </row>
    <row r="206" spans="1:13" x14ac:dyDescent="0.2">
      <c r="A206" s="136" t="s">
        <v>891</v>
      </c>
      <c r="B206" s="159">
        <v>351.18900000000002</v>
      </c>
      <c r="C206" s="160">
        <f t="shared" ref="C206:C231" si="12">IF(B206=0,0,IF(OR(B206="x",B206="Ə"),"x",B206/$B$12*100))</f>
        <v>1.6948719011696579E-2</v>
      </c>
      <c r="D206" s="159" t="s">
        <v>728</v>
      </c>
      <c r="E206" s="160" t="str">
        <f t="shared" ref="E206:E231" si="13">IF(D206=0,0,IF(OR(D206="x",D206="Ə"),"x",D206/$D$12*100))</f>
        <v>x</v>
      </c>
      <c r="F206" s="159" t="s">
        <v>730</v>
      </c>
      <c r="G206" s="160" t="str">
        <f t="shared" ref="G206:G231" si="14">IF(F206=0,0,IF(OR(F206="x",F206="Ə"),"x",F206/$F$12*100))</f>
        <v>x</v>
      </c>
      <c r="H206" s="159" t="s">
        <v>730</v>
      </c>
      <c r="I206" s="160" t="str">
        <f t="shared" ref="I206:I231" si="15">IF(H206=0,0,IF(OR(H206="x",H206="Ə"),"x",H206/$H$12*100))</f>
        <v>x</v>
      </c>
      <c r="J206" s="159">
        <v>-351.02700000000004</v>
      </c>
      <c r="K206" s="159" t="s">
        <v>730</v>
      </c>
      <c r="L206" s="159"/>
      <c r="M206" s="136" t="s">
        <v>1085</v>
      </c>
    </row>
    <row r="207" spans="1:13" x14ac:dyDescent="0.2">
      <c r="A207" s="136" t="s">
        <v>892</v>
      </c>
      <c r="B207" s="159">
        <v>59.667999999999999</v>
      </c>
      <c r="C207" s="160">
        <f t="shared" si="12"/>
        <v>2.8796350853526487E-3</v>
      </c>
      <c r="D207" s="159" t="s">
        <v>728</v>
      </c>
      <c r="E207" s="160" t="str">
        <f t="shared" si="13"/>
        <v>x</v>
      </c>
      <c r="F207" s="159">
        <v>502.983</v>
      </c>
      <c r="G207" s="160">
        <f t="shared" si="14"/>
        <v>2.8378284677010722E-2</v>
      </c>
      <c r="H207" s="159">
        <v>439.83699999999999</v>
      </c>
      <c r="I207" s="160">
        <f t="shared" si="15"/>
        <v>2.8111109699069565E-2</v>
      </c>
      <c r="J207" s="159">
        <v>443.315</v>
      </c>
      <c r="K207" s="159">
        <v>439.83699999999999</v>
      </c>
      <c r="L207" s="159"/>
      <c r="M207" s="136" t="s">
        <v>1086</v>
      </c>
    </row>
    <row r="208" spans="1:13" x14ac:dyDescent="0.2">
      <c r="A208" s="136" t="s">
        <v>893</v>
      </c>
      <c r="B208" s="159">
        <v>42.761000000000003</v>
      </c>
      <c r="C208" s="160">
        <f t="shared" si="12"/>
        <v>2.0636869994765136E-3</v>
      </c>
      <c r="D208" s="159" t="s">
        <v>728</v>
      </c>
      <c r="E208" s="160" t="str">
        <f t="shared" si="13"/>
        <v>x</v>
      </c>
      <c r="F208" s="159" t="s">
        <v>730</v>
      </c>
      <c r="G208" s="160" t="str">
        <f t="shared" si="14"/>
        <v>x</v>
      </c>
      <c r="H208" s="159">
        <v>70.716999999999999</v>
      </c>
      <c r="I208" s="160">
        <f t="shared" si="15"/>
        <v>4.5197046737521004E-3</v>
      </c>
      <c r="J208" s="159">
        <v>-42.759</v>
      </c>
      <c r="K208" s="159">
        <v>70.716999999999999</v>
      </c>
      <c r="L208" s="159"/>
      <c r="M208" s="136" t="s">
        <v>1087</v>
      </c>
    </row>
    <row r="209" spans="1:13" x14ac:dyDescent="0.2">
      <c r="A209" s="136" t="s">
        <v>894</v>
      </c>
      <c r="B209" s="159">
        <v>84587.413</v>
      </c>
      <c r="C209" s="160">
        <f t="shared" si="12"/>
        <v>4.0822699311861426</v>
      </c>
      <c r="D209" s="159">
        <v>76166.197</v>
      </c>
      <c r="E209" s="160">
        <f t="shared" si="13"/>
        <v>3.8796878820921892</v>
      </c>
      <c r="F209" s="159">
        <v>11906.7</v>
      </c>
      <c r="G209" s="160">
        <f t="shared" si="14"/>
        <v>0.67177563091349723</v>
      </c>
      <c r="H209" s="159">
        <v>11595.145</v>
      </c>
      <c r="I209" s="160">
        <f t="shared" si="15"/>
        <v>0.74107542810545268</v>
      </c>
      <c r="J209" s="159">
        <v>-72680.713000000003</v>
      </c>
      <c r="K209" s="159">
        <v>-64571.051999999996</v>
      </c>
      <c r="L209" s="159"/>
      <c r="M209" s="136" t="s">
        <v>1088</v>
      </c>
    </row>
    <row r="210" spans="1:13" x14ac:dyDescent="0.2">
      <c r="A210" s="136" t="s">
        <v>895</v>
      </c>
      <c r="B210" s="159">
        <v>1971.9459999999999</v>
      </c>
      <c r="C210" s="160">
        <f t="shared" si="12"/>
        <v>9.5168011128591759E-2</v>
      </c>
      <c r="D210" s="159">
        <v>344.69900000000001</v>
      </c>
      <c r="E210" s="160">
        <f t="shared" si="13"/>
        <v>1.755797960175556E-2</v>
      </c>
      <c r="F210" s="159">
        <v>418.81799999999998</v>
      </c>
      <c r="G210" s="160">
        <f t="shared" si="14"/>
        <v>2.3629698084937815E-2</v>
      </c>
      <c r="H210" s="159">
        <v>647.02499999999998</v>
      </c>
      <c r="I210" s="160">
        <f t="shared" si="15"/>
        <v>4.135302567323914E-2</v>
      </c>
      <c r="J210" s="159">
        <v>-1553.1279999999999</v>
      </c>
      <c r="K210" s="159">
        <v>302.32599999999996</v>
      </c>
      <c r="L210" s="159"/>
      <c r="M210" s="136" t="s">
        <v>1089</v>
      </c>
    </row>
    <row r="211" spans="1:13" x14ac:dyDescent="0.2">
      <c r="A211" s="136" t="s">
        <v>896</v>
      </c>
      <c r="B211" s="159">
        <v>66033.574999999997</v>
      </c>
      <c r="C211" s="160">
        <f t="shared" si="12"/>
        <v>3.1868438590411192</v>
      </c>
      <c r="D211" s="159">
        <v>45093.767999999996</v>
      </c>
      <c r="E211" s="160">
        <f t="shared" si="13"/>
        <v>2.2969473619311271</v>
      </c>
      <c r="F211" s="159">
        <v>2870.29</v>
      </c>
      <c r="G211" s="160">
        <f t="shared" si="14"/>
        <v>0.1619416694512083</v>
      </c>
      <c r="H211" s="159">
        <v>4956.2349999999997</v>
      </c>
      <c r="I211" s="160">
        <f t="shared" si="15"/>
        <v>0.31676567860222771</v>
      </c>
      <c r="J211" s="159">
        <v>-63163.284999999996</v>
      </c>
      <c r="K211" s="159">
        <v>-40137.532999999996</v>
      </c>
      <c r="L211" s="159"/>
      <c r="M211" s="136" t="s">
        <v>1090</v>
      </c>
    </row>
    <row r="212" spans="1:13" x14ac:dyDescent="0.2">
      <c r="A212" s="136" t="s">
        <v>897</v>
      </c>
      <c r="B212" s="159" t="s">
        <v>728</v>
      </c>
      <c r="C212" s="160" t="str">
        <f t="shared" si="12"/>
        <v>x</v>
      </c>
      <c r="D212" s="159">
        <v>350.74400000000003</v>
      </c>
      <c r="E212" s="160">
        <f t="shared" si="13"/>
        <v>1.7865894584661261E-2</v>
      </c>
      <c r="F212" s="159">
        <v>28.343</v>
      </c>
      <c r="G212" s="160">
        <f t="shared" si="14"/>
        <v>1.5991111480915159E-3</v>
      </c>
      <c r="H212" s="159">
        <v>607.78</v>
      </c>
      <c r="I212" s="160">
        <f t="shared" si="15"/>
        <v>3.8844777162677313E-2</v>
      </c>
      <c r="J212" s="159">
        <v>28.343</v>
      </c>
      <c r="K212" s="159">
        <v>257.03599999999994</v>
      </c>
      <c r="L212" s="159"/>
      <c r="M212" s="136" t="s">
        <v>1091</v>
      </c>
    </row>
    <row r="213" spans="1:13" x14ac:dyDescent="0.2">
      <c r="A213" s="136" t="s">
        <v>898</v>
      </c>
      <c r="B213" s="159">
        <v>4860.6489999999994</v>
      </c>
      <c r="C213" s="160">
        <f t="shared" si="12"/>
        <v>0.2345795970701928</v>
      </c>
      <c r="D213" s="159">
        <v>7969.9359999999997</v>
      </c>
      <c r="E213" s="160">
        <f t="shared" si="13"/>
        <v>0.40596570838701967</v>
      </c>
      <c r="F213" s="159">
        <v>20432.326000000001</v>
      </c>
      <c r="G213" s="160">
        <f t="shared" si="14"/>
        <v>1.1527911755297651</v>
      </c>
      <c r="H213" s="159">
        <v>7532.3529999999992</v>
      </c>
      <c r="I213" s="160">
        <f t="shared" si="15"/>
        <v>0.48141198097275972</v>
      </c>
      <c r="J213" s="159">
        <v>15571.677000000001</v>
      </c>
      <c r="K213" s="159">
        <v>-437.58300000000054</v>
      </c>
      <c r="L213" s="159"/>
      <c r="M213" s="136" t="s">
        <v>1092</v>
      </c>
    </row>
    <row r="214" spans="1:13" x14ac:dyDescent="0.2">
      <c r="A214" s="136" t="s">
        <v>899</v>
      </c>
      <c r="B214" s="159" t="s">
        <v>730</v>
      </c>
      <c r="C214" s="160" t="str">
        <f t="shared" si="12"/>
        <v>x</v>
      </c>
      <c r="D214" s="159" t="s">
        <v>728</v>
      </c>
      <c r="E214" s="160" t="str">
        <f t="shared" si="13"/>
        <v>x</v>
      </c>
      <c r="F214" s="159" t="s">
        <v>730</v>
      </c>
      <c r="G214" s="160" t="str">
        <f t="shared" si="14"/>
        <v>x</v>
      </c>
      <c r="H214" s="159" t="s">
        <v>728</v>
      </c>
      <c r="I214" s="160" t="str">
        <f t="shared" si="15"/>
        <v>x</v>
      </c>
      <c r="J214" s="159" t="s">
        <v>730</v>
      </c>
      <c r="K214" s="159" t="s">
        <v>728</v>
      </c>
      <c r="L214" s="159"/>
      <c r="M214" s="136" t="s">
        <v>1093</v>
      </c>
    </row>
    <row r="215" spans="1:13" x14ac:dyDescent="0.2">
      <c r="A215" s="136" t="s">
        <v>900</v>
      </c>
      <c r="B215" s="159">
        <v>994.16300000000001</v>
      </c>
      <c r="C215" s="160">
        <f t="shared" si="12"/>
        <v>4.7979262843726042E-2</v>
      </c>
      <c r="D215" s="159">
        <v>1417.4110000000001</v>
      </c>
      <c r="E215" s="160">
        <f t="shared" si="13"/>
        <v>7.2198855886741617E-2</v>
      </c>
      <c r="F215" s="159">
        <v>18351.259999999998</v>
      </c>
      <c r="G215" s="160">
        <f t="shared" si="14"/>
        <v>1.0353774987660413</v>
      </c>
      <c r="H215" s="159">
        <v>5831.7349999999997</v>
      </c>
      <c r="I215" s="160">
        <f t="shared" si="15"/>
        <v>0.37272112696499715</v>
      </c>
      <c r="J215" s="159">
        <v>17357.096999999998</v>
      </c>
      <c r="K215" s="159">
        <v>4414.3239999999996</v>
      </c>
      <c r="L215" s="159"/>
      <c r="M215" s="136" t="s">
        <v>1094</v>
      </c>
    </row>
    <row r="216" spans="1:13" x14ac:dyDescent="0.2">
      <c r="A216" s="136" t="s">
        <v>901</v>
      </c>
      <c r="B216" s="159" t="s">
        <v>728</v>
      </c>
      <c r="C216" s="160" t="str">
        <f t="shared" si="12"/>
        <v>x</v>
      </c>
      <c r="D216" s="159" t="s">
        <v>728</v>
      </c>
      <c r="E216" s="160" t="str">
        <f t="shared" si="13"/>
        <v>x</v>
      </c>
      <c r="F216" s="159" t="s">
        <v>728</v>
      </c>
      <c r="G216" s="160" t="str">
        <f t="shared" si="14"/>
        <v>x</v>
      </c>
      <c r="H216" s="159" t="s">
        <v>730</v>
      </c>
      <c r="I216" s="160" t="str">
        <f t="shared" si="15"/>
        <v>x</v>
      </c>
      <c r="J216" s="159" t="s">
        <v>728</v>
      </c>
      <c r="K216" s="159" t="s">
        <v>730</v>
      </c>
      <c r="L216" s="159"/>
      <c r="M216" s="136" t="s">
        <v>1095</v>
      </c>
    </row>
    <row r="217" spans="1:13" x14ac:dyDescent="0.2">
      <c r="A217" s="136" t="s">
        <v>902</v>
      </c>
      <c r="B217" s="159">
        <v>6.07</v>
      </c>
      <c r="C217" s="160">
        <f t="shared" si="12"/>
        <v>2.9294403982185724E-4</v>
      </c>
      <c r="D217" s="159">
        <v>4877.8549999999996</v>
      </c>
      <c r="E217" s="160">
        <f t="shared" si="13"/>
        <v>0.24846396012266164</v>
      </c>
      <c r="F217" s="159">
        <v>4.0540000000000003</v>
      </c>
      <c r="G217" s="160">
        <f t="shared" si="14"/>
        <v>2.287265495664893E-4</v>
      </c>
      <c r="H217" s="159">
        <v>0.56000000000000005</v>
      </c>
      <c r="I217" s="160">
        <f t="shared" si="15"/>
        <v>3.5791034932211153E-5</v>
      </c>
      <c r="J217" s="159">
        <v>-2.016</v>
      </c>
      <c r="K217" s="159">
        <v>-4877.2949999999992</v>
      </c>
      <c r="L217" s="159"/>
      <c r="M217" s="136" t="s">
        <v>1096</v>
      </c>
    </row>
    <row r="218" spans="1:13" x14ac:dyDescent="0.2">
      <c r="A218" s="136" t="s">
        <v>903</v>
      </c>
      <c r="B218" s="159" t="s">
        <v>728</v>
      </c>
      <c r="C218" s="160" t="str">
        <f t="shared" si="12"/>
        <v>x</v>
      </c>
      <c r="D218" s="159" t="s">
        <v>728</v>
      </c>
      <c r="E218" s="160" t="str">
        <f t="shared" si="13"/>
        <v>x</v>
      </c>
      <c r="F218" s="159">
        <v>1.7370000000000001</v>
      </c>
      <c r="G218" s="160">
        <f t="shared" si="14"/>
        <v>9.8001484113712862E-5</v>
      </c>
      <c r="H218" s="159">
        <v>2.02</v>
      </c>
      <c r="I218" s="160">
        <f t="shared" si="15"/>
        <v>1.2910337600547596E-4</v>
      </c>
      <c r="J218" s="159">
        <v>1.7370000000000001</v>
      </c>
      <c r="K218" s="159">
        <v>2.02</v>
      </c>
      <c r="L218" s="159"/>
      <c r="M218" s="136" t="s">
        <v>1097</v>
      </c>
    </row>
    <row r="219" spans="1:13" x14ac:dyDescent="0.2">
      <c r="A219" s="136" t="s">
        <v>904</v>
      </c>
      <c r="B219" s="159">
        <v>4.7119999999999997</v>
      </c>
      <c r="C219" s="160">
        <f t="shared" si="12"/>
        <v>2.2740565331805457E-4</v>
      </c>
      <c r="D219" s="159">
        <v>0.93500000000000005</v>
      </c>
      <c r="E219" s="160">
        <f t="shared" si="13"/>
        <v>4.7626221508160597E-5</v>
      </c>
      <c r="F219" s="159">
        <v>92.66</v>
      </c>
      <c r="G219" s="160">
        <f t="shared" si="14"/>
        <v>5.2278742187545375E-3</v>
      </c>
      <c r="H219" s="159">
        <v>54.481000000000002</v>
      </c>
      <c r="I219" s="160">
        <f t="shared" si="15"/>
        <v>3.4820203109674928E-3</v>
      </c>
      <c r="J219" s="159">
        <v>87.947999999999993</v>
      </c>
      <c r="K219" s="159">
        <v>53.545999999999999</v>
      </c>
      <c r="L219" s="159"/>
      <c r="M219" s="136" t="s">
        <v>1098</v>
      </c>
    </row>
    <row r="220" spans="1:13" x14ac:dyDescent="0.2">
      <c r="A220" s="136" t="s">
        <v>905</v>
      </c>
      <c r="B220" s="159" t="s">
        <v>728</v>
      </c>
      <c r="C220" s="160" t="str">
        <f t="shared" si="12"/>
        <v>x</v>
      </c>
      <c r="D220" s="159" t="s">
        <v>728</v>
      </c>
      <c r="E220" s="160" t="str">
        <f t="shared" si="13"/>
        <v>x</v>
      </c>
      <c r="F220" s="159" t="s">
        <v>728</v>
      </c>
      <c r="G220" s="160" t="str">
        <f t="shared" si="14"/>
        <v>x</v>
      </c>
      <c r="H220" s="159" t="s">
        <v>730</v>
      </c>
      <c r="I220" s="160" t="str">
        <f t="shared" si="15"/>
        <v>x</v>
      </c>
      <c r="J220" s="159" t="s">
        <v>728</v>
      </c>
      <c r="K220" s="159" t="s">
        <v>730</v>
      </c>
      <c r="L220" s="159"/>
      <c r="M220" s="136" t="s">
        <v>1099</v>
      </c>
    </row>
    <row r="221" spans="1:13" x14ac:dyDescent="0.2">
      <c r="A221" s="136" t="s">
        <v>906</v>
      </c>
      <c r="B221" s="159" t="s">
        <v>728</v>
      </c>
      <c r="C221" s="160" t="str">
        <f t="shared" si="12"/>
        <v>x</v>
      </c>
      <c r="D221" s="159" t="s">
        <v>730</v>
      </c>
      <c r="E221" s="160" t="str">
        <f t="shared" si="13"/>
        <v>x</v>
      </c>
      <c r="F221" s="159">
        <v>349.85599999999999</v>
      </c>
      <c r="G221" s="160">
        <f t="shared" si="14"/>
        <v>1.9738864263723153E-2</v>
      </c>
      <c r="H221" s="159">
        <v>65.849000000000004</v>
      </c>
      <c r="I221" s="160">
        <f t="shared" si="15"/>
        <v>4.2085783200913789E-3</v>
      </c>
      <c r="J221" s="159">
        <v>349.85599999999999</v>
      </c>
      <c r="K221" s="159">
        <v>65.786000000000001</v>
      </c>
      <c r="L221" s="159"/>
      <c r="M221" s="136" t="s">
        <v>1100</v>
      </c>
    </row>
    <row r="222" spans="1:13" x14ac:dyDescent="0.2">
      <c r="A222" s="136" t="s">
        <v>907</v>
      </c>
      <c r="B222" s="159">
        <v>3792.95</v>
      </c>
      <c r="C222" s="160">
        <f t="shared" si="12"/>
        <v>0.18305141611899725</v>
      </c>
      <c r="D222" s="159">
        <v>1342.2339999999999</v>
      </c>
      <c r="E222" s="160">
        <f t="shared" si="13"/>
        <v>6.8369554866079596E-2</v>
      </c>
      <c r="F222" s="159">
        <v>1553.9770000000001</v>
      </c>
      <c r="G222" s="160">
        <f t="shared" si="14"/>
        <v>8.767533234230003E-2</v>
      </c>
      <c r="H222" s="159">
        <v>1381.424</v>
      </c>
      <c r="I222" s="160">
        <f t="shared" si="15"/>
        <v>8.8290347571776534E-2</v>
      </c>
      <c r="J222" s="159">
        <v>-2238.973</v>
      </c>
      <c r="K222" s="159">
        <v>39.190000000000055</v>
      </c>
      <c r="L222" s="159"/>
      <c r="M222" s="136" t="s">
        <v>1101</v>
      </c>
    </row>
    <row r="223" spans="1:13" x14ac:dyDescent="0.2">
      <c r="A223" s="136" t="s">
        <v>908</v>
      </c>
      <c r="B223" s="159" t="s">
        <v>728</v>
      </c>
      <c r="C223" s="160" t="str">
        <f t="shared" si="12"/>
        <v>x</v>
      </c>
      <c r="D223" s="159" t="s">
        <v>730</v>
      </c>
      <c r="E223" s="160" t="str">
        <f t="shared" si="13"/>
        <v>x</v>
      </c>
      <c r="F223" s="159">
        <v>36.491</v>
      </c>
      <c r="G223" s="160">
        <f t="shared" si="14"/>
        <v>2.0588210459375335E-3</v>
      </c>
      <c r="H223" s="159">
        <v>179.928</v>
      </c>
      <c r="I223" s="160">
        <f t="shared" si="15"/>
        <v>1.1499659523719443E-2</v>
      </c>
      <c r="J223" s="159">
        <v>36.491</v>
      </c>
      <c r="K223" s="159">
        <v>179.77</v>
      </c>
      <c r="L223" s="159"/>
      <c r="M223" s="136" t="s">
        <v>1102</v>
      </c>
    </row>
    <row r="224" spans="1:13" x14ac:dyDescent="0.2">
      <c r="A224" s="136" t="s">
        <v>909</v>
      </c>
      <c r="B224" s="159">
        <v>62.715000000000003</v>
      </c>
      <c r="C224" s="160">
        <f t="shared" si="12"/>
        <v>3.02668623680853E-3</v>
      </c>
      <c r="D224" s="159">
        <v>267.62099999999998</v>
      </c>
      <c r="E224" s="160">
        <f t="shared" si="13"/>
        <v>1.363184708688283E-2</v>
      </c>
      <c r="F224" s="159">
        <v>41.88</v>
      </c>
      <c r="G224" s="160">
        <f t="shared" si="14"/>
        <v>2.362868252551695E-3</v>
      </c>
      <c r="H224" s="159" t="s">
        <v>730</v>
      </c>
      <c r="I224" s="160" t="str">
        <f t="shared" si="15"/>
        <v>x</v>
      </c>
      <c r="J224" s="159">
        <v>-20.835000000000001</v>
      </c>
      <c r="K224" s="159">
        <v>-267.589</v>
      </c>
      <c r="L224" s="159"/>
      <c r="M224" s="136" t="s">
        <v>1103</v>
      </c>
    </row>
    <row r="225" spans="1:13" x14ac:dyDescent="0.2">
      <c r="A225" s="136" t="s">
        <v>910</v>
      </c>
      <c r="B225" s="159" t="s">
        <v>728</v>
      </c>
      <c r="C225" s="160" t="str">
        <f t="shared" si="12"/>
        <v>x</v>
      </c>
      <c r="D225" s="159" t="s">
        <v>728</v>
      </c>
      <c r="E225" s="160" t="str">
        <f t="shared" si="13"/>
        <v>x</v>
      </c>
      <c r="F225" s="159" t="s">
        <v>730</v>
      </c>
      <c r="G225" s="160" t="str">
        <f t="shared" si="14"/>
        <v>x</v>
      </c>
      <c r="H225" s="159" t="s">
        <v>730</v>
      </c>
      <c r="I225" s="160" t="str">
        <f t="shared" si="15"/>
        <v>x</v>
      </c>
      <c r="J225" s="159" t="s">
        <v>730</v>
      </c>
      <c r="K225" s="159" t="s">
        <v>730</v>
      </c>
      <c r="L225" s="159"/>
      <c r="M225" s="136" t="s">
        <v>1104</v>
      </c>
    </row>
    <row r="226" spans="1:13" x14ac:dyDescent="0.2">
      <c r="A226" s="136" t="s">
        <v>911</v>
      </c>
      <c r="B226" s="159" t="s">
        <v>730</v>
      </c>
      <c r="C226" s="160" t="str">
        <f t="shared" si="12"/>
        <v>x</v>
      </c>
      <c r="D226" s="159" t="s">
        <v>728</v>
      </c>
      <c r="E226" s="160" t="str">
        <f t="shared" si="13"/>
        <v>x</v>
      </c>
      <c r="F226" s="159" t="s">
        <v>728</v>
      </c>
      <c r="G226" s="160" t="str">
        <f t="shared" si="14"/>
        <v>x</v>
      </c>
      <c r="H226" s="159" t="s">
        <v>728</v>
      </c>
      <c r="I226" s="160" t="str">
        <f t="shared" si="15"/>
        <v>x</v>
      </c>
      <c r="J226" s="159" t="s">
        <v>730</v>
      </c>
      <c r="K226" s="159" t="s">
        <v>728</v>
      </c>
      <c r="L226" s="159"/>
      <c r="M226" s="136" t="s">
        <v>1105</v>
      </c>
    </row>
    <row r="227" spans="1:13" x14ac:dyDescent="0.2">
      <c r="A227" s="136" t="s">
        <v>912</v>
      </c>
      <c r="B227" s="159" t="s">
        <v>728</v>
      </c>
      <c r="C227" s="160" t="str">
        <f t="shared" si="12"/>
        <v>x</v>
      </c>
      <c r="D227" s="159">
        <v>63.658999999999999</v>
      </c>
      <c r="E227" s="160">
        <f t="shared" si="13"/>
        <v>3.2426070962438451E-3</v>
      </c>
      <c r="F227" s="159" t="s">
        <v>728</v>
      </c>
      <c r="G227" s="160" t="str">
        <f t="shared" si="14"/>
        <v>x</v>
      </c>
      <c r="H227" s="159" t="s">
        <v>728</v>
      </c>
      <c r="I227" s="160" t="str">
        <f t="shared" si="15"/>
        <v>x</v>
      </c>
      <c r="J227" s="159" t="s">
        <v>728</v>
      </c>
      <c r="K227" s="159">
        <v>-63.658999999999999</v>
      </c>
      <c r="L227" s="159"/>
      <c r="M227" s="136" t="s">
        <v>1106</v>
      </c>
    </row>
    <row r="228" spans="1:13" x14ac:dyDescent="0.2">
      <c r="A228" s="136" t="s">
        <v>913</v>
      </c>
      <c r="B228" s="159" t="s">
        <v>728</v>
      </c>
      <c r="C228" s="160" t="str">
        <f t="shared" si="12"/>
        <v>x</v>
      </c>
      <c r="D228" s="159" t="s">
        <v>728</v>
      </c>
      <c r="E228" s="160" t="str">
        <f t="shared" si="13"/>
        <v>x</v>
      </c>
      <c r="F228" s="159" t="s">
        <v>728</v>
      </c>
      <c r="G228" s="160" t="str">
        <f t="shared" si="14"/>
        <v>x</v>
      </c>
      <c r="H228" s="159">
        <v>16.07</v>
      </c>
      <c r="I228" s="160">
        <f t="shared" si="15"/>
        <v>1.027074877429702E-3</v>
      </c>
      <c r="J228" s="159" t="s">
        <v>728</v>
      </c>
      <c r="K228" s="159">
        <v>16.07</v>
      </c>
      <c r="L228" s="159"/>
      <c r="M228" s="136" t="s">
        <v>1107</v>
      </c>
    </row>
    <row r="229" spans="1:13" x14ac:dyDescent="0.2">
      <c r="A229" s="136" t="s">
        <v>914</v>
      </c>
      <c r="B229" s="159">
        <v>1994.1079999999999</v>
      </c>
      <c r="C229" s="160">
        <f t="shared" si="12"/>
        <v>9.6237570570195066E-2</v>
      </c>
      <c r="D229" s="159">
        <v>29351.206999999999</v>
      </c>
      <c r="E229" s="160">
        <f t="shared" si="13"/>
        <v>1.4950664022608273</v>
      </c>
      <c r="F229" s="159">
        <v>105900.713</v>
      </c>
      <c r="G229" s="160">
        <f t="shared" si="14"/>
        <v>5.9749148202074629</v>
      </c>
      <c r="H229" s="159">
        <v>78978.394</v>
      </c>
      <c r="I229" s="160">
        <f t="shared" si="15"/>
        <v>5.0477115331141711</v>
      </c>
      <c r="J229" s="159">
        <v>103906.60500000001</v>
      </c>
      <c r="K229" s="159">
        <v>49627.187000000005</v>
      </c>
      <c r="L229" s="159"/>
      <c r="M229" s="136" t="s">
        <v>1108</v>
      </c>
    </row>
    <row r="230" spans="1:13" x14ac:dyDescent="0.2">
      <c r="A230" s="136" t="s">
        <v>915</v>
      </c>
      <c r="B230" s="159" t="s">
        <v>728</v>
      </c>
      <c r="C230" s="160" t="str">
        <f t="shared" si="12"/>
        <v>x</v>
      </c>
      <c r="D230" s="159" t="s">
        <v>728</v>
      </c>
      <c r="E230" s="160" t="str">
        <f t="shared" si="13"/>
        <v>x</v>
      </c>
      <c r="F230" s="159">
        <v>100627.558</v>
      </c>
      <c r="G230" s="160">
        <f t="shared" si="14"/>
        <v>5.6774035847661013</v>
      </c>
      <c r="H230" s="159">
        <v>75120.55</v>
      </c>
      <c r="I230" s="160">
        <f t="shared" si="15"/>
        <v>4.801146837815919</v>
      </c>
      <c r="J230" s="159">
        <v>100627.558</v>
      </c>
      <c r="K230" s="159">
        <v>75120.55</v>
      </c>
      <c r="L230" s="159"/>
      <c r="M230" s="136" t="s">
        <v>1109</v>
      </c>
    </row>
    <row r="231" spans="1:13" x14ac:dyDescent="0.2">
      <c r="A231" s="136" t="s">
        <v>916</v>
      </c>
      <c r="B231" s="159">
        <v>1994.1079999999999</v>
      </c>
      <c r="C231" s="160">
        <f t="shared" si="12"/>
        <v>9.6237570570195066E-2</v>
      </c>
      <c r="D231" s="159">
        <v>29351.206999999999</v>
      </c>
      <c r="E231" s="160">
        <f t="shared" si="13"/>
        <v>1.4950664022608273</v>
      </c>
      <c r="F231" s="159">
        <v>5273.1549999999997</v>
      </c>
      <c r="G231" s="160">
        <f t="shared" si="14"/>
        <v>0.29751123544136177</v>
      </c>
      <c r="H231" s="159">
        <v>3857.8440000000001</v>
      </c>
      <c r="I231" s="160">
        <f t="shared" si="15"/>
        <v>0.24656469529825217</v>
      </c>
      <c r="J231" s="159">
        <v>3279.0469999999996</v>
      </c>
      <c r="K231" s="159">
        <v>-25493.362999999998</v>
      </c>
      <c r="L231" s="159"/>
      <c r="M231" s="136" t="s">
        <v>1110</v>
      </c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66" t="s">
        <v>1</v>
      </c>
      <c r="B2" s="267"/>
      <c r="C2" s="267"/>
      <c r="D2" s="267"/>
      <c r="E2" s="267"/>
      <c r="F2" s="268"/>
    </row>
    <row r="3" spans="1:9" ht="18" customHeight="1" thickBot="1" x14ac:dyDescent="0.25">
      <c r="A3" s="266" t="s">
        <v>2</v>
      </c>
      <c r="B3" s="268"/>
      <c r="C3" s="266" t="s">
        <v>2</v>
      </c>
      <c r="D3" s="268"/>
      <c r="E3" s="266" t="s">
        <v>2</v>
      </c>
      <c r="F3" s="268"/>
      <c r="H3" s="265" t="s">
        <v>189</v>
      </c>
      <c r="I3" s="265"/>
    </row>
    <row r="4" spans="1:9" ht="18" customHeight="1" thickBot="1" x14ac:dyDescent="0.25">
      <c r="A4" s="6" t="s">
        <v>3</v>
      </c>
      <c r="B4" s="6" t="s">
        <v>4</v>
      </c>
      <c r="C4" s="6" t="s">
        <v>3</v>
      </c>
      <c r="D4" s="6" t="s">
        <v>4</v>
      </c>
      <c r="E4" s="6" t="s">
        <v>3</v>
      </c>
      <c r="F4" s="6" t="s">
        <v>4</v>
      </c>
    </row>
    <row r="5" spans="1:9" ht="9.75" customHeight="1" x14ac:dyDescent="0.2">
      <c r="A5" s="1" t="s">
        <v>5</v>
      </c>
      <c r="B5" s="2" t="s">
        <v>6</v>
      </c>
      <c r="C5" s="1">
        <v>35</v>
      </c>
      <c r="D5" s="2" t="s">
        <v>312</v>
      </c>
      <c r="E5" s="1">
        <v>67</v>
      </c>
      <c r="F5" s="2" t="s">
        <v>7</v>
      </c>
    </row>
    <row r="6" spans="1:9" ht="9.75" customHeight="1" x14ac:dyDescent="0.2">
      <c r="A6" s="1" t="s">
        <v>8</v>
      </c>
      <c r="B6" s="3" t="s">
        <v>9</v>
      </c>
      <c r="C6" s="1"/>
      <c r="D6" s="2" t="s">
        <v>10</v>
      </c>
      <c r="E6" s="1"/>
      <c r="F6" s="2" t="s">
        <v>11</v>
      </c>
    </row>
    <row r="7" spans="1:9" ht="9.75" customHeight="1" x14ac:dyDescent="0.2">
      <c r="A7" s="1" t="s">
        <v>12</v>
      </c>
      <c r="B7" s="2" t="s">
        <v>13</v>
      </c>
      <c r="C7" s="1">
        <v>36</v>
      </c>
      <c r="D7" s="2" t="s">
        <v>14</v>
      </c>
      <c r="E7" s="1">
        <v>68</v>
      </c>
      <c r="F7" s="2" t="s">
        <v>15</v>
      </c>
    </row>
    <row r="8" spans="1:9" ht="9.75" customHeight="1" x14ac:dyDescent="0.2">
      <c r="A8" s="1" t="s">
        <v>16</v>
      </c>
      <c r="B8" s="3" t="s">
        <v>17</v>
      </c>
      <c r="C8" s="1"/>
      <c r="D8" s="2" t="s">
        <v>18</v>
      </c>
      <c r="E8" s="1"/>
      <c r="F8" s="2" t="s">
        <v>19</v>
      </c>
    </row>
    <row r="9" spans="1:9" ht="9.75" customHeight="1" x14ac:dyDescent="0.2">
      <c r="A9" s="1"/>
      <c r="B9" s="2" t="s">
        <v>20</v>
      </c>
      <c r="C9" s="1">
        <v>37</v>
      </c>
      <c r="D9" s="2" t="s">
        <v>21</v>
      </c>
      <c r="E9" s="1">
        <v>69</v>
      </c>
      <c r="F9" s="2" t="s">
        <v>22</v>
      </c>
    </row>
    <row r="10" spans="1:9" ht="9.75" customHeight="1" x14ac:dyDescent="0.2">
      <c r="A10" s="1" t="s">
        <v>23</v>
      </c>
      <c r="B10" s="3" t="s">
        <v>24</v>
      </c>
      <c r="C10" s="1"/>
      <c r="D10" s="2" t="s">
        <v>25</v>
      </c>
      <c r="E10" s="1">
        <v>70</v>
      </c>
      <c r="F10" s="2" t="s">
        <v>26</v>
      </c>
    </row>
    <row r="11" spans="1:9" ht="9.75" customHeight="1" x14ac:dyDescent="0.2">
      <c r="A11" s="1" t="s">
        <v>27</v>
      </c>
      <c r="B11" s="3" t="s">
        <v>28</v>
      </c>
      <c r="C11" s="1">
        <v>38</v>
      </c>
      <c r="D11" s="2" t="s">
        <v>29</v>
      </c>
      <c r="E11" s="1">
        <v>71</v>
      </c>
      <c r="F11" s="2" t="s">
        <v>30</v>
      </c>
    </row>
    <row r="12" spans="1:9" ht="9.75" customHeight="1" x14ac:dyDescent="0.2">
      <c r="A12" s="1"/>
      <c r="B12" s="3" t="s">
        <v>31</v>
      </c>
      <c r="C12" s="1">
        <v>39</v>
      </c>
      <c r="D12" s="2" t="s">
        <v>32</v>
      </c>
      <c r="E12" s="1"/>
      <c r="F12" s="2" t="s">
        <v>33</v>
      </c>
    </row>
    <row r="13" spans="1:9" ht="9.75" customHeight="1" x14ac:dyDescent="0.2">
      <c r="A13" s="1" t="s">
        <v>34</v>
      </c>
      <c r="B13" s="3" t="s">
        <v>35</v>
      </c>
      <c r="C13" s="1">
        <v>40</v>
      </c>
      <c r="D13" s="2" t="s">
        <v>36</v>
      </c>
      <c r="E13" s="1">
        <v>72</v>
      </c>
      <c r="F13" s="2" t="s">
        <v>37</v>
      </c>
    </row>
    <row r="14" spans="1:9" ht="9.75" customHeight="1" x14ac:dyDescent="0.2">
      <c r="A14" s="1"/>
      <c r="B14" s="3" t="s">
        <v>38</v>
      </c>
      <c r="C14" s="1">
        <v>41</v>
      </c>
      <c r="D14" s="2" t="s">
        <v>313</v>
      </c>
      <c r="E14" s="1">
        <v>73</v>
      </c>
      <c r="F14" s="2" t="s">
        <v>39</v>
      </c>
    </row>
    <row r="15" spans="1:9" ht="9.75" customHeight="1" x14ac:dyDescent="0.2">
      <c r="A15" s="1" t="s">
        <v>40</v>
      </c>
      <c r="B15" s="3" t="s">
        <v>41</v>
      </c>
      <c r="C15" s="1"/>
      <c r="D15" s="2" t="s">
        <v>42</v>
      </c>
      <c r="E15" s="1"/>
      <c r="F15" s="2" t="s">
        <v>43</v>
      </c>
    </row>
    <row r="16" spans="1:9" ht="9.75" customHeight="1" x14ac:dyDescent="0.2">
      <c r="A16" s="1"/>
      <c r="B16" s="3" t="s">
        <v>44</v>
      </c>
      <c r="C16" s="1">
        <v>42</v>
      </c>
      <c r="D16" s="2" t="s">
        <v>45</v>
      </c>
      <c r="E16" s="1">
        <v>74</v>
      </c>
      <c r="F16" s="2" t="s">
        <v>46</v>
      </c>
    </row>
    <row r="17" spans="1:6" ht="9.75" customHeight="1" x14ac:dyDescent="0.2">
      <c r="A17" s="1" t="s">
        <v>47</v>
      </c>
      <c r="B17" s="2" t="s">
        <v>48</v>
      </c>
      <c r="C17" s="1"/>
      <c r="D17" s="2" t="s">
        <v>49</v>
      </c>
      <c r="E17" s="1">
        <v>75</v>
      </c>
      <c r="F17" s="2" t="s">
        <v>50</v>
      </c>
    </row>
    <row r="18" spans="1:6" ht="9.75" customHeight="1" x14ac:dyDescent="0.2">
      <c r="A18" s="1">
        <v>10</v>
      </c>
      <c r="B18" s="2" t="s">
        <v>51</v>
      </c>
      <c r="C18" s="1">
        <v>43</v>
      </c>
      <c r="D18" s="2" t="s">
        <v>52</v>
      </c>
      <c r="E18" s="1">
        <v>76</v>
      </c>
      <c r="F18" s="2" t="s">
        <v>53</v>
      </c>
    </row>
    <row r="19" spans="1:6" ht="9.75" customHeight="1" x14ac:dyDescent="0.2">
      <c r="A19" s="1">
        <v>11</v>
      </c>
      <c r="B19" s="2" t="s">
        <v>54</v>
      </c>
      <c r="C19" s="1"/>
      <c r="D19" s="2" t="s">
        <v>55</v>
      </c>
      <c r="E19" s="1">
        <v>78</v>
      </c>
      <c r="F19" s="2" t="s">
        <v>56</v>
      </c>
    </row>
    <row r="20" spans="1:6" ht="9.75" customHeight="1" x14ac:dyDescent="0.2">
      <c r="A20" s="1"/>
      <c r="B20" s="2" t="s">
        <v>57</v>
      </c>
      <c r="C20" s="1">
        <v>44</v>
      </c>
      <c r="D20" s="2" t="s">
        <v>58</v>
      </c>
      <c r="E20" s="1">
        <v>79</v>
      </c>
      <c r="F20" s="2" t="s">
        <v>59</v>
      </c>
    </row>
    <row r="21" spans="1:6" ht="9.75" customHeight="1" x14ac:dyDescent="0.2">
      <c r="A21" s="1">
        <v>12</v>
      </c>
      <c r="B21" s="2" t="s">
        <v>60</v>
      </c>
      <c r="C21" s="1"/>
      <c r="D21" s="2" t="s">
        <v>61</v>
      </c>
      <c r="E21" s="1">
        <v>80</v>
      </c>
      <c r="F21" s="2" t="s">
        <v>62</v>
      </c>
    </row>
    <row r="22" spans="1:6" ht="9.75" customHeight="1" x14ac:dyDescent="0.2">
      <c r="A22" s="1"/>
      <c r="B22" s="2" t="s">
        <v>63</v>
      </c>
      <c r="C22" s="1">
        <v>45</v>
      </c>
      <c r="D22" s="2" t="s">
        <v>64</v>
      </c>
      <c r="E22" s="1">
        <v>81</v>
      </c>
      <c r="F22" s="2" t="s">
        <v>65</v>
      </c>
    </row>
    <row r="23" spans="1:6" ht="9.75" customHeight="1" x14ac:dyDescent="0.2">
      <c r="A23" s="1">
        <v>13</v>
      </c>
      <c r="B23" s="2" t="s">
        <v>66</v>
      </c>
      <c r="C23" s="1">
        <v>46</v>
      </c>
      <c r="D23" s="2" t="s">
        <v>67</v>
      </c>
      <c r="E23" s="1"/>
      <c r="F23" s="2" t="s">
        <v>68</v>
      </c>
    </row>
    <row r="24" spans="1:6" ht="9.75" customHeight="1" x14ac:dyDescent="0.2">
      <c r="A24" s="1"/>
      <c r="B24" s="2" t="s">
        <v>311</v>
      </c>
      <c r="C24" s="1">
        <v>47</v>
      </c>
      <c r="D24" s="2" t="s">
        <v>69</v>
      </c>
      <c r="E24" s="1">
        <v>82</v>
      </c>
      <c r="F24" s="2" t="s">
        <v>70</v>
      </c>
    </row>
    <row r="25" spans="1:6" ht="9.75" customHeight="1" x14ac:dyDescent="0.2">
      <c r="A25" s="1">
        <v>14</v>
      </c>
      <c r="B25" s="2" t="s">
        <v>71</v>
      </c>
      <c r="C25" s="1"/>
      <c r="D25" s="2" t="s">
        <v>72</v>
      </c>
      <c r="E25" s="1"/>
      <c r="F25" s="2" t="s">
        <v>73</v>
      </c>
    </row>
    <row r="26" spans="1:6" ht="9.75" customHeight="1" x14ac:dyDescent="0.2">
      <c r="A26" s="1"/>
      <c r="B26" s="2" t="s">
        <v>74</v>
      </c>
      <c r="C26" s="1">
        <v>48</v>
      </c>
      <c r="D26" s="2" t="s">
        <v>75</v>
      </c>
      <c r="E26" s="1">
        <v>83</v>
      </c>
      <c r="F26" s="2" t="s">
        <v>76</v>
      </c>
    </row>
    <row r="27" spans="1:6" ht="9.75" customHeight="1" x14ac:dyDescent="0.2">
      <c r="A27" s="1">
        <v>15</v>
      </c>
      <c r="B27" s="2" t="s">
        <v>77</v>
      </c>
      <c r="C27" s="1"/>
      <c r="D27" s="2" t="s">
        <v>78</v>
      </c>
      <c r="E27" s="1">
        <v>84</v>
      </c>
      <c r="F27" s="2" t="s">
        <v>315</v>
      </c>
    </row>
    <row r="28" spans="1:6" ht="9.75" customHeight="1" x14ac:dyDescent="0.2">
      <c r="A28" s="1"/>
      <c r="B28" s="2" t="s">
        <v>79</v>
      </c>
      <c r="C28" s="1">
        <v>49</v>
      </c>
      <c r="D28" s="2" t="s">
        <v>80</v>
      </c>
      <c r="E28" s="1"/>
      <c r="F28" s="2" t="s">
        <v>81</v>
      </c>
    </row>
    <row r="29" spans="1:6" ht="9.75" customHeight="1" x14ac:dyDescent="0.2">
      <c r="A29" s="1">
        <v>16</v>
      </c>
      <c r="B29" s="2" t="s">
        <v>82</v>
      </c>
      <c r="C29" s="1"/>
      <c r="D29" s="2" t="s">
        <v>83</v>
      </c>
      <c r="E29" s="1">
        <v>85</v>
      </c>
      <c r="F29" s="2" t="s">
        <v>84</v>
      </c>
    </row>
    <row r="30" spans="1:6" ht="9.75" customHeight="1" x14ac:dyDescent="0.2">
      <c r="A30" s="1"/>
      <c r="B30" s="2" t="s">
        <v>85</v>
      </c>
      <c r="C30" s="1">
        <v>50</v>
      </c>
      <c r="D30" s="2" t="s">
        <v>86</v>
      </c>
      <c r="E30" s="1"/>
      <c r="F30" s="2" t="s">
        <v>316</v>
      </c>
    </row>
    <row r="31" spans="1:6" ht="9.75" customHeight="1" x14ac:dyDescent="0.2">
      <c r="A31" s="1">
        <v>17</v>
      </c>
      <c r="B31" s="2" t="s">
        <v>87</v>
      </c>
      <c r="C31" s="1">
        <v>51</v>
      </c>
      <c r="D31" s="2" t="s">
        <v>88</v>
      </c>
      <c r="E31" s="1">
        <v>86</v>
      </c>
      <c r="F31" s="2" t="s">
        <v>89</v>
      </c>
    </row>
    <row r="32" spans="1:6" ht="9.75" customHeight="1" x14ac:dyDescent="0.2">
      <c r="A32" s="1">
        <v>18</v>
      </c>
      <c r="B32" s="2" t="s">
        <v>90</v>
      </c>
      <c r="C32" s="1"/>
      <c r="D32" s="2" t="s">
        <v>91</v>
      </c>
      <c r="E32" s="1"/>
      <c r="F32" s="2" t="s">
        <v>92</v>
      </c>
    </row>
    <row r="33" spans="1:6" ht="9.75" customHeight="1" x14ac:dyDescent="0.2">
      <c r="A33" s="1">
        <v>19</v>
      </c>
      <c r="B33" s="2" t="s">
        <v>93</v>
      </c>
      <c r="C33" s="1">
        <v>52</v>
      </c>
      <c r="D33" s="2" t="s">
        <v>94</v>
      </c>
      <c r="E33" s="1">
        <v>87</v>
      </c>
      <c r="F33" s="2" t="s">
        <v>317</v>
      </c>
    </row>
    <row r="34" spans="1:6" ht="9.75" customHeight="1" x14ac:dyDescent="0.2">
      <c r="A34" s="1"/>
      <c r="B34" s="2" t="s">
        <v>95</v>
      </c>
      <c r="C34" s="1">
        <v>53</v>
      </c>
      <c r="D34" s="2" t="s">
        <v>96</v>
      </c>
      <c r="E34" s="1"/>
      <c r="F34" s="2" t="s">
        <v>97</v>
      </c>
    </row>
    <row r="35" spans="1:6" ht="9.75" customHeight="1" x14ac:dyDescent="0.2">
      <c r="A35" s="1">
        <v>20</v>
      </c>
      <c r="B35" s="2" t="s">
        <v>98</v>
      </c>
      <c r="C35" s="1"/>
      <c r="D35" s="2" t="s">
        <v>99</v>
      </c>
      <c r="E35" s="1">
        <v>88</v>
      </c>
      <c r="F35" s="2" t="s">
        <v>100</v>
      </c>
    </row>
    <row r="36" spans="1:6" ht="9.75" customHeight="1" x14ac:dyDescent="0.2">
      <c r="A36" s="1"/>
      <c r="B36" s="2" t="s">
        <v>101</v>
      </c>
      <c r="C36" s="1">
        <v>54</v>
      </c>
      <c r="D36" s="2" t="s">
        <v>102</v>
      </c>
      <c r="E36" s="1"/>
      <c r="F36" s="2" t="s">
        <v>103</v>
      </c>
    </row>
    <row r="37" spans="1:6" ht="9.75" customHeight="1" x14ac:dyDescent="0.2">
      <c r="A37" s="1">
        <v>21</v>
      </c>
      <c r="B37" s="2" t="s">
        <v>104</v>
      </c>
      <c r="C37" s="1">
        <v>55</v>
      </c>
      <c r="D37" s="2" t="s">
        <v>105</v>
      </c>
      <c r="E37" s="1">
        <v>89</v>
      </c>
      <c r="F37" s="2" t="s">
        <v>106</v>
      </c>
    </row>
    <row r="38" spans="1:6" ht="9.75" customHeight="1" x14ac:dyDescent="0.2">
      <c r="A38" s="1">
        <v>22</v>
      </c>
      <c r="B38" s="2" t="s">
        <v>107</v>
      </c>
      <c r="C38" s="1"/>
      <c r="D38" s="2" t="s">
        <v>108</v>
      </c>
      <c r="E38" s="1">
        <v>90</v>
      </c>
      <c r="F38" s="2" t="s">
        <v>318</v>
      </c>
    </row>
    <row r="39" spans="1:6" ht="9.75" customHeight="1" x14ac:dyDescent="0.2">
      <c r="A39" s="1"/>
      <c r="B39" s="2" t="s">
        <v>109</v>
      </c>
      <c r="C39" s="1">
        <v>56</v>
      </c>
      <c r="D39" s="2" t="s">
        <v>110</v>
      </c>
      <c r="E39" s="1"/>
      <c r="F39" s="2" t="s">
        <v>111</v>
      </c>
    </row>
    <row r="40" spans="1:6" ht="9.75" customHeight="1" x14ac:dyDescent="0.2">
      <c r="A40" s="1">
        <v>23</v>
      </c>
      <c r="B40" s="2" t="s">
        <v>112</v>
      </c>
      <c r="C40" s="1"/>
      <c r="D40" s="2" t="s">
        <v>113</v>
      </c>
      <c r="E40" s="1">
        <v>91</v>
      </c>
      <c r="F40" s="2" t="s">
        <v>114</v>
      </c>
    </row>
    <row r="41" spans="1:6" ht="9.75" customHeight="1" x14ac:dyDescent="0.2">
      <c r="A41" s="1"/>
      <c r="B41" s="2" t="s">
        <v>115</v>
      </c>
      <c r="C41" s="1">
        <v>57</v>
      </c>
      <c r="D41" s="2" t="s">
        <v>116</v>
      </c>
      <c r="E41" s="1"/>
      <c r="F41" s="2" t="s">
        <v>117</v>
      </c>
    </row>
    <row r="42" spans="1:6" ht="9.75" customHeight="1" x14ac:dyDescent="0.2">
      <c r="A42" s="1">
        <v>24</v>
      </c>
      <c r="B42" s="2" t="s">
        <v>118</v>
      </c>
      <c r="C42" s="1"/>
      <c r="D42" s="2" t="s">
        <v>119</v>
      </c>
      <c r="E42" s="1">
        <v>92</v>
      </c>
      <c r="F42" s="2" t="s">
        <v>120</v>
      </c>
    </row>
    <row r="43" spans="1:6" ht="9.75" customHeight="1" x14ac:dyDescent="0.2">
      <c r="A43" s="1"/>
      <c r="B43" s="2" t="s">
        <v>314</v>
      </c>
      <c r="C43" s="1">
        <v>58</v>
      </c>
      <c r="D43" s="2" t="s">
        <v>121</v>
      </c>
      <c r="E43" s="1"/>
      <c r="F43" s="2" t="s">
        <v>122</v>
      </c>
    </row>
    <row r="44" spans="1:6" ht="9.75" customHeight="1" x14ac:dyDescent="0.2">
      <c r="A44" s="1">
        <v>25</v>
      </c>
      <c r="B44" s="2" t="s">
        <v>123</v>
      </c>
      <c r="C44" s="1"/>
      <c r="D44" s="2" t="s">
        <v>124</v>
      </c>
      <c r="E44" s="1">
        <v>93</v>
      </c>
      <c r="F44" s="2" t="s">
        <v>125</v>
      </c>
    </row>
    <row r="45" spans="1:6" ht="9.75" customHeight="1" x14ac:dyDescent="0.2">
      <c r="A45" s="1"/>
      <c r="B45" s="2" t="s">
        <v>126</v>
      </c>
      <c r="C45" s="1">
        <v>59</v>
      </c>
      <c r="D45" s="2" t="s">
        <v>127</v>
      </c>
      <c r="E45" s="1"/>
      <c r="F45" s="2" t="s">
        <v>128</v>
      </c>
    </row>
    <row r="46" spans="1:6" ht="9.75" customHeight="1" x14ac:dyDescent="0.2">
      <c r="A46" s="1">
        <v>26</v>
      </c>
      <c r="B46" s="2" t="s">
        <v>129</v>
      </c>
      <c r="C46" s="1"/>
      <c r="D46" s="2" t="s">
        <v>130</v>
      </c>
      <c r="E46" s="1">
        <v>94</v>
      </c>
      <c r="F46" s="2" t="s">
        <v>131</v>
      </c>
    </row>
    <row r="47" spans="1:6" ht="9.75" customHeight="1" x14ac:dyDescent="0.2">
      <c r="A47" s="1">
        <v>27</v>
      </c>
      <c r="B47" s="2" t="s">
        <v>132</v>
      </c>
      <c r="C47" s="1">
        <v>60</v>
      </c>
      <c r="D47" s="2" t="s">
        <v>133</v>
      </c>
      <c r="E47" s="1"/>
      <c r="F47" s="2" t="s">
        <v>134</v>
      </c>
    </row>
    <row r="48" spans="1:6" ht="9.75" customHeight="1" x14ac:dyDescent="0.2">
      <c r="A48" s="1"/>
      <c r="B48" s="2" t="s">
        <v>135</v>
      </c>
      <c r="C48" s="1">
        <v>61</v>
      </c>
      <c r="D48" s="2" t="s">
        <v>136</v>
      </c>
      <c r="E48" s="1">
        <v>95</v>
      </c>
      <c r="F48" s="2" t="s">
        <v>137</v>
      </c>
    </row>
    <row r="49" spans="1:6" ht="9.75" customHeight="1" x14ac:dyDescent="0.2">
      <c r="A49" s="1">
        <v>28</v>
      </c>
      <c r="B49" s="2" t="s">
        <v>138</v>
      </c>
      <c r="C49" s="1"/>
      <c r="D49" s="2" t="s">
        <v>139</v>
      </c>
      <c r="E49" s="1"/>
      <c r="F49" s="2" t="s">
        <v>140</v>
      </c>
    </row>
    <row r="50" spans="1:6" ht="9.75" customHeight="1" x14ac:dyDescent="0.2">
      <c r="A50" s="1">
        <v>29</v>
      </c>
      <c r="B50" s="2" t="s">
        <v>141</v>
      </c>
      <c r="C50" s="1">
        <v>62</v>
      </c>
      <c r="D50" s="2" t="s">
        <v>142</v>
      </c>
      <c r="E50" s="1">
        <v>96</v>
      </c>
      <c r="F50" s="2" t="s">
        <v>143</v>
      </c>
    </row>
    <row r="51" spans="1:6" ht="9.75" customHeight="1" x14ac:dyDescent="0.2">
      <c r="A51" s="1">
        <v>30</v>
      </c>
      <c r="B51" s="2" t="s">
        <v>144</v>
      </c>
      <c r="C51" s="1"/>
      <c r="D51" s="2" t="s">
        <v>319</v>
      </c>
      <c r="E51" s="1">
        <v>97</v>
      </c>
      <c r="F51" s="2" t="s">
        <v>321</v>
      </c>
    </row>
    <row r="52" spans="1:6" ht="9.75" customHeight="1" x14ac:dyDescent="0.2">
      <c r="A52" s="1">
        <v>31</v>
      </c>
      <c r="B52" s="2" t="s">
        <v>145</v>
      </c>
      <c r="C52" s="1">
        <v>63</v>
      </c>
      <c r="D52" s="2" t="s">
        <v>146</v>
      </c>
      <c r="E52" s="1"/>
      <c r="F52" s="2" t="s">
        <v>147</v>
      </c>
    </row>
    <row r="53" spans="1:6" ht="9.75" customHeight="1" x14ac:dyDescent="0.2">
      <c r="A53" s="1">
        <v>32</v>
      </c>
      <c r="B53" s="2" t="s">
        <v>320</v>
      </c>
      <c r="C53" s="1"/>
      <c r="D53" s="2" t="s">
        <v>148</v>
      </c>
      <c r="E53" s="1">
        <v>98</v>
      </c>
      <c r="F53" s="2" t="s">
        <v>149</v>
      </c>
    </row>
    <row r="54" spans="1:6" ht="9.75" customHeight="1" x14ac:dyDescent="0.2">
      <c r="A54" s="1"/>
      <c r="B54" s="2" t="s">
        <v>150</v>
      </c>
      <c r="C54" s="1">
        <v>64</v>
      </c>
      <c r="D54" s="2" t="s">
        <v>151</v>
      </c>
      <c r="E54" s="1"/>
      <c r="F54" s="2" t="s">
        <v>152</v>
      </c>
    </row>
    <row r="55" spans="1:6" ht="9.75" customHeight="1" x14ac:dyDescent="0.2">
      <c r="A55" s="1">
        <v>33</v>
      </c>
      <c r="B55" s="2" t="s">
        <v>153</v>
      </c>
      <c r="C55" s="1">
        <v>65</v>
      </c>
      <c r="D55" s="2" t="s">
        <v>154</v>
      </c>
      <c r="E55" s="1">
        <v>99</v>
      </c>
      <c r="F55" s="2" t="s">
        <v>155</v>
      </c>
    </row>
    <row r="56" spans="1:6" ht="9.75" customHeight="1" x14ac:dyDescent="0.2">
      <c r="A56" s="1"/>
      <c r="B56" s="2" t="s">
        <v>156</v>
      </c>
      <c r="C56" s="1"/>
      <c r="D56" s="2" t="s">
        <v>157</v>
      </c>
      <c r="E56" s="4"/>
      <c r="F56" s="4"/>
    </row>
    <row r="57" spans="1:6" ht="9.75" customHeight="1" x14ac:dyDescent="0.2">
      <c r="A57" s="1">
        <v>34</v>
      </c>
      <c r="B57" s="2" t="s">
        <v>158</v>
      </c>
      <c r="C57" s="1">
        <v>66</v>
      </c>
      <c r="D57" s="2" t="s">
        <v>159</v>
      </c>
      <c r="E57" s="4"/>
      <c r="F57" s="4"/>
    </row>
    <row r="58" spans="1:6" ht="9.75" customHeight="1" x14ac:dyDescent="0.2">
      <c r="A58" s="1"/>
      <c r="B58" s="2" t="s">
        <v>160</v>
      </c>
      <c r="C58" s="1"/>
      <c r="D58" s="2" t="s">
        <v>161</v>
      </c>
      <c r="E58" s="4"/>
      <c r="F58" s="4"/>
    </row>
    <row r="59" spans="1:6" x14ac:dyDescent="0.2">
      <c r="A59" s="1"/>
      <c r="B59" s="2"/>
      <c r="C59" s="1"/>
      <c r="D59" s="2"/>
      <c r="E59" s="4"/>
      <c r="F59" s="4"/>
    </row>
    <row r="60" spans="1:6" x14ac:dyDescent="0.2">
      <c r="A60" s="1"/>
      <c r="B60" s="2"/>
      <c r="C60" s="1"/>
      <c r="D60" s="2"/>
      <c r="E60" s="4"/>
      <c r="F60" s="4"/>
    </row>
    <row r="61" spans="1:6" x14ac:dyDescent="0.2">
      <c r="A61" s="1"/>
      <c r="B61" s="2"/>
      <c r="C61" s="1"/>
      <c r="D61" s="2"/>
      <c r="E61" s="4"/>
      <c r="F61" s="4"/>
    </row>
    <row r="62" spans="1:6" x14ac:dyDescent="0.2">
      <c r="A62" s="1"/>
      <c r="B62" s="2"/>
      <c r="C62" s="1"/>
      <c r="D62" s="2"/>
      <c r="E62" s="4"/>
      <c r="F62" s="4"/>
    </row>
    <row r="63" spans="1:6" x14ac:dyDescent="0.2">
      <c r="A63" s="1"/>
      <c r="B63" s="2"/>
      <c r="C63" s="1"/>
      <c r="D63" s="2"/>
      <c r="E63" s="4"/>
      <c r="F63" s="4"/>
    </row>
    <row r="64" spans="1:6" x14ac:dyDescent="0.2">
      <c r="A64" s="1"/>
      <c r="B64" s="2"/>
      <c r="C64" s="1"/>
      <c r="D64" s="2"/>
      <c r="E64" s="4"/>
      <c r="F64" s="4"/>
    </row>
    <row r="65" spans="1:6" x14ac:dyDescent="0.2">
      <c r="A65" s="1"/>
      <c r="B65" s="2"/>
      <c r="C65" s="1"/>
      <c r="D65" s="2"/>
      <c r="E65" s="4"/>
      <c r="F65" s="4"/>
    </row>
    <row r="66" spans="1:6" x14ac:dyDescent="0.2">
      <c r="A66" s="1"/>
      <c r="B66" s="2"/>
      <c r="C66" s="1"/>
      <c r="D66" s="2"/>
      <c r="E66" s="4"/>
      <c r="F66" s="4"/>
    </row>
    <row r="67" spans="1:6" x14ac:dyDescent="0.2">
      <c r="A67" s="1"/>
      <c r="B67" s="2"/>
      <c r="C67" s="1"/>
      <c r="D67" s="2"/>
      <c r="E67" s="4"/>
      <c r="F67" s="4"/>
    </row>
    <row r="68" spans="1:6" x14ac:dyDescent="0.2">
      <c r="A68" s="1"/>
      <c r="B68" s="2"/>
      <c r="C68" s="1"/>
      <c r="D68" s="2"/>
      <c r="E68" s="4"/>
      <c r="F68" s="4"/>
    </row>
    <row r="69" spans="1:6" x14ac:dyDescent="0.2">
      <c r="A69" s="1"/>
      <c r="B69" s="2"/>
      <c r="C69" s="1"/>
      <c r="D69" s="2"/>
      <c r="E69" s="4"/>
      <c r="F69" s="4"/>
    </row>
    <row r="70" spans="1:6" x14ac:dyDescent="0.2">
      <c r="A70" s="1"/>
      <c r="B70" s="2"/>
      <c r="C70" s="1"/>
      <c r="D70" s="2"/>
      <c r="E70" s="4"/>
      <c r="F70" s="4"/>
    </row>
    <row r="71" spans="1:6" x14ac:dyDescent="0.2">
      <c r="A71" s="1"/>
      <c r="B71" s="2"/>
      <c r="C71" s="1"/>
      <c r="D71" s="2"/>
      <c r="E71" s="4"/>
      <c r="F71" s="4"/>
    </row>
    <row r="72" spans="1:6" x14ac:dyDescent="0.2">
      <c r="A72" s="1"/>
      <c r="B72" s="2"/>
      <c r="C72" s="1"/>
      <c r="D72" s="2"/>
      <c r="E72" s="4"/>
      <c r="F72" s="4"/>
    </row>
    <row r="73" spans="1:6" x14ac:dyDescent="0.2">
      <c r="A73" s="1"/>
      <c r="B73" s="2"/>
      <c r="C73" s="1"/>
      <c r="D73" s="2"/>
      <c r="E73" s="4"/>
      <c r="F73" s="4"/>
    </row>
    <row r="74" spans="1:6" x14ac:dyDescent="0.2">
      <c r="A74" s="1"/>
      <c r="B74" s="2"/>
      <c r="C74" s="1"/>
      <c r="D74" s="2"/>
      <c r="E74" s="4"/>
      <c r="F74" s="4"/>
    </row>
    <row r="75" spans="1:6" x14ac:dyDescent="0.2">
      <c r="A75" s="1"/>
      <c r="B75" s="2"/>
      <c r="C75" s="1"/>
      <c r="D75" s="2"/>
      <c r="E75" s="4"/>
      <c r="F75" s="4"/>
    </row>
    <row r="76" spans="1:6" x14ac:dyDescent="0.2">
      <c r="A76" s="1"/>
      <c r="B76" s="2"/>
      <c r="C76" s="1"/>
      <c r="D76" s="2"/>
      <c r="E76" s="4"/>
      <c r="F76" s="4"/>
    </row>
    <row r="77" spans="1:6" x14ac:dyDescent="0.2">
      <c r="A77" s="1"/>
      <c r="B77" s="2"/>
      <c r="C77" s="1"/>
      <c r="D77" s="2"/>
      <c r="E77" s="4"/>
      <c r="F77" s="4"/>
    </row>
    <row r="78" spans="1:6" x14ac:dyDescent="0.2">
      <c r="A78" s="1"/>
      <c r="B78" s="2"/>
      <c r="C78" s="1"/>
      <c r="D78" s="2"/>
      <c r="E78" s="4"/>
      <c r="F78" s="4"/>
    </row>
    <row r="79" spans="1:6" x14ac:dyDescent="0.2">
      <c r="A79" s="1"/>
      <c r="B79" s="2"/>
      <c r="C79" s="1"/>
      <c r="D79" s="2"/>
      <c r="E79" s="4"/>
      <c r="F79" s="4"/>
    </row>
    <row r="80" spans="1:6" x14ac:dyDescent="0.2">
      <c r="A80" s="1"/>
      <c r="B80" s="2"/>
      <c r="C80" s="1"/>
      <c r="D80" s="2"/>
      <c r="E80" s="4"/>
      <c r="F80" s="4"/>
    </row>
    <row r="81" spans="1:6" x14ac:dyDescent="0.2">
      <c r="A81" s="1"/>
      <c r="B81" s="2"/>
      <c r="C81" s="1"/>
      <c r="D81" s="2"/>
      <c r="E81" s="4"/>
      <c r="F81" s="4"/>
    </row>
    <row r="82" spans="1:6" x14ac:dyDescent="0.2">
      <c r="A82" s="1"/>
      <c r="B82" s="2"/>
      <c r="C82" s="1"/>
      <c r="D82" s="2"/>
      <c r="E82" s="4"/>
      <c r="F82" s="4"/>
    </row>
    <row r="83" spans="1:6" x14ac:dyDescent="0.2">
      <c r="A83" s="1"/>
      <c r="B83" s="2"/>
      <c r="C83" s="1"/>
      <c r="D83" s="2"/>
      <c r="E83" s="4"/>
      <c r="F83" s="4"/>
    </row>
    <row r="84" spans="1:6" x14ac:dyDescent="0.2">
      <c r="A84" s="1"/>
      <c r="B84" s="2"/>
      <c r="C84" s="1"/>
      <c r="D84" s="2"/>
      <c r="E84" s="4"/>
      <c r="F84" s="4"/>
    </row>
    <row r="85" spans="1:6" x14ac:dyDescent="0.2">
      <c r="A85" s="1"/>
      <c r="B85" s="2"/>
      <c r="C85" s="1"/>
      <c r="D85" s="2"/>
      <c r="E85" s="4"/>
      <c r="F85" s="4"/>
    </row>
    <row r="86" spans="1:6" x14ac:dyDescent="0.2">
      <c r="A86" s="1"/>
      <c r="B86" s="2"/>
      <c r="C86" s="1"/>
      <c r="D86" s="2"/>
      <c r="E86" s="4"/>
      <c r="F86" s="4"/>
    </row>
    <row r="87" spans="1:6" x14ac:dyDescent="0.2">
      <c r="A87" s="1"/>
      <c r="B87" s="2"/>
      <c r="C87" s="1"/>
      <c r="D87" s="2"/>
    </row>
    <row r="88" spans="1:6" x14ac:dyDescent="0.2">
      <c r="A88" s="1"/>
      <c r="B88" s="2"/>
      <c r="C88" s="1"/>
      <c r="D88" s="2"/>
    </row>
    <row r="89" spans="1:6" x14ac:dyDescent="0.2">
      <c r="A89" s="1"/>
      <c r="B89" s="2"/>
      <c r="C89" s="1"/>
      <c r="D89" s="2"/>
    </row>
    <row r="90" spans="1:6" x14ac:dyDescent="0.2">
      <c r="A90" s="1"/>
      <c r="B90" s="2"/>
      <c r="C90" s="1"/>
      <c r="D90" s="2"/>
    </row>
    <row r="91" spans="1:6" x14ac:dyDescent="0.2">
      <c r="A91" s="1"/>
      <c r="B91" s="2"/>
      <c r="C91" s="1"/>
      <c r="D91" s="2"/>
    </row>
    <row r="92" spans="1:6" x14ac:dyDescent="0.2">
      <c r="A92" s="1"/>
      <c r="B92" s="2"/>
      <c r="C92" s="1"/>
      <c r="D92" s="2"/>
    </row>
    <row r="93" spans="1:6" x14ac:dyDescent="0.2">
      <c r="A93" s="1"/>
      <c r="B93" s="2"/>
      <c r="C93" s="1"/>
      <c r="D93" s="2"/>
    </row>
    <row r="94" spans="1:6" x14ac:dyDescent="0.2">
      <c r="A94" s="1"/>
      <c r="B94" s="2"/>
      <c r="C94" s="1"/>
      <c r="D94" s="2"/>
    </row>
    <row r="95" spans="1:6" x14ac:dyDescent="0.2">
      <c r="A95" s="1"/>
      <c r="B95" s="2"/>
      <c r="C95" s="1"/>
      <c r="D95" s="2"/>
    </row>
    <row r="96" spans="1:6" x14ac:dyDescent="0.2">
      <c r="A96" s="1"/>
      <c r="B96" s="2"/>
      <c r="C96" s="1"/>
      <c r="D96" s="2"/>
    </row>
    <row r="97" spans="1:4" x14ac:dyDescent="0.2">
      <c r="A97" s="1"/>
      <c r="B97" s="2"/>
      <c r="C97" s="1"/>
      <c r="D97" s="2"/>
    </row>
    <row r="98" spans="1:4" x14ac:dyDescent="0.2">
      <c r="A98" s="1"/>
      <c r="B98" s="2"/>
      <c r="C98" s="1"/>
      <c r="D98" s="2"/>
    </row>
    <row r="99" spans="1:4" x14ac:dyDescent="0.2">
      <c r="A99" s="1"/>
      <c r="B99" s="2"/>
      <c r="C99" s="1"/>
      <c r="D99" s="2"/>
    </row>
    <row r="100" spans="1:4" x14ac:dyDescent="0.2">
      <c r="A100" s="1"/>
      <c r="B100" s="2"/>
      <c r="C100" s="1"/>
      <c r="D100" s="2"/>
    </row>
    <row r="101" spans="1:4" x14ac:dyDescent="0.2">
      <c r="A101" s="1"/>
      <c r="B101" s="2"/>
      <c r="C101" s="1"/>
      <c r="D101" s="2"/>
    </row>
    <row r="102" spans="1:4" x14ac:dyDescent="0.2">
      <c r="A102" s="1"/>
      <c r="B102" s="2"/>
      <c r="C102" s="1"/>
      <c r="D102" s="2"/>
    </row>
    <row r="103" spans="1:4" x14ac:dyDescent="0.2">
      <c r="A103" s="1"/>
      <c r="B103" s="2"/>
      <c r="C103" s="1"/>
      <c r="D103" s="2"/>
    </row>
    <row r="104" spans="1:4" x14ac:dyDescent="0.2">
      <c r="A104" s="1"/>
      <c r="B104" s="2"/>
      <c r="C104" s="1"/>
      <c r="D104" s="2"/>
    </row>
    <row r="105" spans="1:4" x14ac:dyDescent="0.2">
      <c r="A105" s="1"/>
      <c r="B105" s="2"/>
      <c r="C105" s="1"/>
      <c r="D105" s="2"/>
    </row>
    <row r="106" spans="1:4" x14ac:dyDescent="0.2">
      <c r="A106" s="1"/>
      <c r="B106" s="2"/>
      <c r="C106" s="1"/>
      <c r="D106" s="2"/>
    </row>
    <row r="107" spans="1:4" x14ac:dyDescent="0.2">
      <c r="A107" s="1"/>
      <c r="B107" s="2"/>
      <c r="C107" s="1"/>
      <c r="D107" s="2"/>
    </row>
    <row r="108" spans="1:4" x14ac:dyDescent="0.2">
      <c r="A108" s="1"/>
      <c r="B108" s="2"/>
      <c r="C108" s="1"/>
      <c r="D108" s="2"/>
    </row>
    <row r="109" spans="1:4" x14ac:dyDescent="0.2">
      <c r="A109" s="1"/>
      <c r="B109" s="2"/>
      <c r="C109" s="1"/>
      <c r="D109" s="2"/>
    </row>
    <row r="110" spans="1:4" x14ac:dyDescent="0.2">
      <c r="A110" s="1"/>
      <c r="B110" s="2"/>
      <c r="C110" s="1"/>
      <c r="D110" s="2"/>
    </row>
    <row r="111" spans="1:4" x14ac:dyDescent="0.2">
      <c r="A111" s="1"/>
      <c r="B111" s="2"/>
      <c r="C111" s="4"/>
      <c r="D111" s="4"/>
    </row>
    <row r="112" spans="1:4" x14ac:dyDescent="0.2">
      <c r="A112" s="1"/>
      <c r="B112" s="2"/>
      <c r="C112" s="4"/>
      <c r="D112" s="4"/>
    </row>
    <row r="113" spans="1:4" x14ac:dyDescent="0.2">
      <c r="A113" s="1"/>
      <c r="B113" s="2"/>
      <c r="C113" s="4"/>
      <c r="D113" s="4"/>
    </row>
    <row r="114" spans="1:4" x14ac:dyDescent="0.2">
      <c r="A114" s="1"/>
      <c r="B114" s="2"/>
      <c r="C114" s="4"/>
      <c r="D114" s="4"/>
    </row>
    <row r="115" spans="1:4" x14ac:dyDescent="0.2">
      <c r="A115" s="1"/>
      <c r="B115" s="2"/>
      <c r="C115" s="4"/>
      <c r="D115" s="4"/>
    </row>
    <row r="116" spans="1:4" x14ac:dyDescent="0.2">
      <c r="A116" s="1"/>
      <c r="B116" s="2"/>
      <c r="C116" s="4"/>
      <c r="D116" s="4"/>
    </row>
    <row r="117" spans="1:4" x14ac:dyDescent="0.2">
      <c r="A117" s="1"/>
      <c r="B117" s="2"/>
      <c r="C117" s="4"/>
      <c r="D117" s="4"/>
    </row>
    <row r="118" spans="1:4" x14ac:dyDescent="0.2">
      <c r="A118" s="1"/>
      <c r="B118" s="2"/>
      <c r="C118" s="4"/>
      <c r="D118" s="4"/>
    </row>
    <row r="119" spans="1:4" x14ac:dyDescent="0.2">
      <c r="A119" s="1"/>
      <c r="B119" s="2"/>
      <c r="C119" s="4"/>
      <c r="D119" s="4"/>
    </row>
    <row r="120" spans="1:4" x14ac:dyDescent="0.2">
      <c r="A120" s="1"/>
      <c r="B120" s="2"/>
      <c r="C120" s="4"/>
      <c r="D120" s="4"/>
    </row>
    <row r="121" spans="1:4" x14ac:dyDescent="0.2">
      <c r="A121" s="1"/>
      <c r="B121" s="2"/>
      <c r="C121" s="4"/>
      <c r="D121" s="4"/>
    </row>
    <row r="122" spans="1:4" x14ac:dyDescent="0.2">
      <c r="A122" s="1"/>
      <c r="B122" s="2"/>
      <c r="C122" s="4"/>
      <c r="D122" s="4"/>
    </row>
    <row r="123" spans="1:4" x14ac:dyDescent="0.2">
      <c r="A123" s="1"/>
      <c r="B123" s="2"/>
      <c r="C123" s="4"/>
      <c r="D123" s="4"/>
    </row>
    <row r="124" spans="1:4" x14ac:dyDescent="0.2">
      <c r="A124" s="1"/>
      <c r="B124" s="2"/>
      <c r="C124" s="4"/>
      <c r="D124" s="4"/>
    </row>
    <row r="125" spans="1:4" x14ac:dyDescent="0.2">
      <c r="A125" s="1"/>
      <c r="B125" s="2"/>
      <c r="C125" s="4"/>
      <c r="D125" s="4"/>
    </row>
    <row r="126" spans="1:4" x14ac:dyDescent="0.2">
      <c r="A126" s="1"/>
      <c r="B126" s="2"/>
      <c r="C126" s="4"/>
      <c r="D126" s="4"/>
    </row>
    <row r="127" spans="1:4" x14ac:dyDescent="0.2">
      <c r="A127" s="1"/>
      <c r="B127" s="2"/>
      <c r="C127" s="4"/>
      <c r="D127" s="4"/>
    </row>
    <row r="128" spans="1:4" x14ac:dyDescent="0.2">
      <c r="A128" s="1"/>
      <c r="B128" s="2"/>
      <c r="C128" s="4"/>
      <c r="D128" s="4"/>
    </row>
    <row r="129" spans="1:4" x14ac:dyDescent="0.2">
      <c r="A129" s="1"/>
      <c r="B129" s="2"/>
      <c r="C129" s="4"/>
      <c r="D129" s="4"/>
    </row>
    <row r="130" spans="1:4" x14ac:dyDescent="0.2">
      <c r="A130" s="1"/>
      <c r="B130" s="2"/>
      <c r="C130" s="4"/>
      <c r="D130" s="4"/>
    </row>
    <row r="131" spans="1:4" x14ac:dyDescent="0.2">
      <c r="A131" s="1"/>
      <c r="B131" s="2"/>
      <c r="C131" s="4"/>
      <c r="D131" s="4"/>
    </row>
    <row r="132" spans="1:4" x14ac:dyDescent="0.2">
      <c r="A132" s="1"/>
      <c r="B132" s="2"/>
      <c r="C132" s="4"/>
      <c r="D132" s="4"/>
    </row>
    <row r="133" spans="1:4" x14ac:dyDescent="0.2">
      <c r="A133" s="1"/>
      <c r="B133" s="2"/>
      <c r="C133" s="4"/>
      <c r="D133" s="4"/>
    </row>
    <row r="134" spans="1:4" x14ac:dyDescent="0.2">
      <c r="A134" s="1"/>
      <c r="B134" s="2"/>
      <c r="C134" s="4"/>
      <c r="D134" s="4"/>
    </row>
    <row r="135" spans="1:4" x14ac:dyDescent="0.2">
      <c r="A135" s="1"/>
      <c r="B135" s="2"/>
      <c r="C135" s="4"/>
      <c r="D135" s="4"/>
    </row>
    <row r="136" spans="1:4" x14ac:dyDescent="0.2">
      <c r="A136" s="1"/>
      <c r="B136" s="2"/>
      <c r="C136" s="4"/>
      <c r="D136" s="4"/>
    </row>
    <row r="137" spans="1:4" x14ac:dyDescent="0.2">
      <c r="A137" s="1"/>
      <c r="B137" s="2"/>
      <c r="C137" s="4"/>
      <c r="D137" s="4"/>
    </row>
    <row r="138" spans="1:4" x14ac:dyDescent="0.2">
      <c r="A138" s="1"/>
      <c r="B138" s="2"/>
      <c r="C138" s="4"/>
      <c r="D138" s="4"/>
    </row>
    <row r="139" spans="1:4" x14ac:dyDescent="0.2">
      <c r="A139" s="1"/>
      <c r="B139" s="2"/>
      <c r="C139" s="4"/>
      <c r="D139" s="4"/>
    </row>
    <row r="140" spans="1:4" x14ac:dyDescent="0.2">
      <c r="A140" s="1"/>
      <c r="B140" s="2"/>
      <c r="C140" s="4"/>
      <c r="D140" s="4"/>
    </row>
    <row r="141" spans="1:4" x14ac:dyDescent="0.2">
      <c r="A141" s="1"/>
      <c r="B141" s="2"/>
      <c r="C141" s="4"/>
      <c r="D141" s="4"/>
    </row>
    <row r="142" spans="1:4" x14ac:dyDescent="0.2">
      <c r="A142" s="1"/>
      <c r="B142" s="2"/>
    </row>
    <row r="143" spans="1:4" x14ac:dyDescent="0.2">
      <c r="A143" s="1"/>
      <c r="B143" s="2"/>
    </row>
    <row r="144" spans="1:4" x14ac:dyDescent="0.2">
      <c r="A144" s="1"/>
      <c r="B144" s="2"/>
    </row>
    <row r="145" spans="1:2" x14ac:dyDescent="0.2">
      <c r="A145" s="1"/>
      <c r="B145" s="2"/>
    </row>
    <row r="146" spans="1:2" x14ac:dyDescent="0.2">
      <c r="A146" s="1"/>
      <c r="B146" s="2"/>
    </row>
    <row r="147" spans="1:2" x14ac:dyDescent="0.2">
      <c r="A147" s="1"/>
      <c r="B147" s="2"/>
    </row>
    <row r="148" spans="1:2" x14ac:dyDescent="0.2">
      <c r="A148" s="1"/>
      <c r="B148" s="2"/>
    </row>
    <row r="149" spans="1:2" x14ac:dyDescent="0.2">
      <c r="A149" s="1"/>
      <c r="B149" s="2"/>
    </row>
    <row r="150" spans="1:2" x14ac:dyDescent="0.2">
      <c r="A150" s="1"/>
      <c r="B150" s="2"/>
    </row>
    <row r="151" spans="1:2" x14ac:dyDescent="0.2">
      <c r="A151" s="1"/>
      <c r="B151" s="2"/>
    </row>
    <row r="152" spans="1:2" x14ac:dyDescent="0.2">
      <c r="A152" s="1"/>
      <c r="B152" s="2"/>
    </row>
    <row r="153" spans="1:2" x14ac:dyDescent="0.2">
      <c r="A153" s="1"/>
      <c r="B153" s="2"/>
    </row>
    <row r="154" spans="1:2" x14ac:dyDescent="0.2">
      <c r="A154" s="1"/>
      <c r="B154" s="2"/>
    </row>
    <row r="155" spans="1:2" x14ac:dyDescent="0.2">
      <c r="A155" s="1"/>
      <c r="B155" s="2"/>
    </row>
    <row r="156" spans="1:2" x14ac:dyDescent="0.2">
      <c r="A156" s="1"/>
      <c r="B156" s="2"/>
    </row>
    <row r="157" spans="1:2" x14ac:dyDescent="0.2">
      <c r="A157" s="1"/>
      <c r="B157" s="2"/>
    </row>
    <row r="158" spans="1:2" x14ac:dyDescent="0.2">
      <c r="A158" s="1"/>
      <c r="B158" s="2"/>
    </row>
    <row r="159" spans="1:2" x14ac:dyDescent="0.2">
      <c r="A159" s="1"/>
      <c r="B159" s="2"/>
    </row>
    <row r="160" spans="1:2" x14ac:dyDescent="0.2">
      <c r="A160" s="1"/>
      <c r="B160" s="2"/>
    </row>
    <row r="161" spans="1:2" x14ac:dyDescent="0.2">
      <c r="A161" s="1"/>
      <c r="B161" s="2"/>
    </row>
    <row r="162" spans="1:2" x14ac:dyDescent="0.2">
      <c r="A162" s="1"/>
      <c r="B162" s="2"/>
    </row>
    <row r="163" spans="1:2" x14ac:dyDescent="0.2">
      <c r="A163" s="1"/>
      <c r="B163" s="2"/>
    </row>
    <row r="164" spans="1:2" x14ac:dyDescent="0.2">
      <c r="A164" s="1"/>
      <c r="B164" s="2"/>
    </row>
    <row r="165" spans="1:2" x14ac:dyDescent="0.2">
      <c r="A165" s="4"/>
      <c r="B165" s="4"/>
    </row>
    <row r="166" spans="1:2" x14ac:dyDescent="0.2">
      <c r="A166" s="4"/>
      <c r="B166" s="4"/>
    </row>
    <row r="167" spans="1:2" x14ac:dyDescent="0.2">
      <c r="A167" s="4"/>
      <c r="B167" s="4"/>
    </row>
    <row r="168" spans="1:2" x14ac:dyDescent="0.2">
      <c r="A168" s="4"/>
      <c r="B168" s="4"/>
    </row>
    <row r="169" spans="1:2" x14ac:dyDescent="0.2">
      <c r="A169" s="4"/>
      <c r="B169" s="4"/>
    </row>
    <row r="170" spans="1:2" x14ac:dyDescent="0.2">
      <c r="A170" s="4"/>
      <c r="B170" s="4"/>
    </row>
    <row r="171" spans="1:2" x14ac:dyDescent="0.2">
      <c r="A171" s="4"/>
      <c r="B171" s="4"/>
    </row>
    <row r="172" spans="1:2" x14ac:dyDescent="0.2">
      <c r="A172" s="4"/>
      <c r="B172" s="4"/>
    </row>
    <row r="173" spans="1:2" x14ac:dyDescent="0.2">
      <c r="A173" s="4"/>
      <c r="B173" s="4"/>
    </row>
    <row r="174" spans="1:2" x14ac:dyDescent="0.2">
      <c r="A174" s="4"/>
      <c r="B174" s="4"/>
    </row>
    <row r="175" spans="1:2" x14ac:dyDescent="0.2">
      <c r="A175" s="4"/>
      <c r="B175" s="4"/>
    </row>
    <row r="176" spans="1:2" x14ac:dyDescent="0.2">
      <c r="A176" s="4"/>
      <c r="B176" s="4"/>
    </row>
    <row r="177" spans="1:2" x14ac:dyDescent="0.2">
      <c r="A177" s="4"/>
      <c r="B177" s="4"/>
    </row>
    <row r="178" spans="1:2" x14ac:dyDescent="0.2">
      <c r="A178" s="4"/>
      <c r="B178" s="4"/>
    </row>
    <row r="179" spans="1:2" x14ac:dyDescent="0.2">
      <c r="A179" s="4"/>
      <c r="B179" s="4"/>
    </row>
    <row r="180" spans="1:2" x14ac:dyDescent="0.2">
      <c r="A180" s="4"/>
      <c r="B180" s="4"/>
    </row>
    <row r="181" spans="1:2" x14ac:dyDescent="0.2">
      <c r="A181" s="4"/>
      <c r="B181" s="4"/>
    </row>
    <row r="182" spans="1:2" x14ac:dyDescent="0.2">
      <c r="A182" s="4"/>
      <c r="B182" s="4"/>
    </row>
    <row r="183" spans="1:2" x14ac:dyDescent="0.2">
      <c r="A183" s="4"/>
      <c r="B183" s="4"/>
    </row>
    <row r="184" spans="1:2" x14ac:dyDescent="0.2">
      <c r="A184" s="4"/>
      <c r="B184" s="4"/>
    </row>
    <row r="185" spans="1:2" x14ac:dyDescent="0.2">
      <c r="A185" s="4"/>
      <c r="B185" s="4"/>
    </row>
    <row r="186" spans="1:2" x14ac:dyDescent="0.2">
      <c r="A186" s="4"/>
      <c r="B186" s="4"/>
    </row>
    <row r="187" spans="1:2" x14ac:dyDescent="0.2">
      <c r="A187" s="4"/>
      <c r="B187" s="4"/>
    </row>
    <row r="188" spans="1:2" x14ac:dyDescent="0.2">
      <c r="A188" s="4"/>
      <c r="B188" s="4"/>
    </row>
    <row r="189" spans="1:2" x14ac:dyDescent="0.2">
      <c r="A189" s="4"/>
      <c r="B189" s="4"/>
    </row>
    <row r="190" spans="1:2" x14ac:dyDescent="0.2">
      <c r="A190" s="4"/>
      <c r="B190" s="4"/>
    </row>
    <row r="191" spans="1:2" x14ac:dyDescent="0.2">
      <c r="A191" s="4"/>
      <c r="B191" s="4"/>
    </row>
    <row r="192" spans="1:2" x14ac:dyDescent="0.2">
      <c r="A192" s="4"/>
      <c r="B192" s="4"/>
    </row>
    <row r="193" spans="1:2" x14ac:dyDescent="0.2">
      <c r="A193" s="4"/>
      <c r="B193" s="4"/>
    </row>
    <row r="194" spans="1:2" x14ac:dyDescent="0.2">
      <c r="A194" s="4"/>
      <c r="B194" s="4"/>
    </row>
    <row r="195" spans="1:2" x14ac:dyDescent="0.2">
      <c r="A195" s="4"/>
      <c r="B195" s="4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40625" defaultRowHeight="15" x14ac:dyDescent="0.25"/>
  <cols>
    <col min="1" max="1" width="2.5703125" style="10" customWidth="1"/>
    <col min="2" max="2" width="104.42578125" style="10" bestFit="1" customWidth="1"/>
    <col min="3" max="16384" width="9.140625" style="10"/>
  </cols>
  <sheetData>
    <row r="1" spans="2:2" ht="27" customHeight="1" x14ac:dyDescent="0.25">
      <c r="B1" s="9" t="s">
        <v>389</v>
      </c>
    </row>
    <row r="2" spans="2:2" ht="3.75" customHeight="1" x14ac:dyDescent="0.25">
      <c r="B2" s="11"/>
    </row>
    <row r="3" spans="2:2" x14ac:dyDescent="0.25">
      <c r="B3" s="12"/>
    </row>
    <row r="4" spans="2:2" s="14" customFormat="1" ht="14.25" customHeight="1" x14ac:dyDescent="0.25">
      <c r="B4" s="13" t="s">
        <v>390</v>
      </c>
    </row>
    <row r="5" spans="2:2" s="14" customFormat="1" ht="3.75" customHeight="1" x14ac:dyDescent="0.25">
      <c r="B5" s="15"/>
    </row>
    <row r="6" spans="2:2" s="14" customFormat="1" ht="18" customHeight="1" x14ac:dyDescent="0.2">
      <c r="B6" s="16"/>
    </row>
    <row r="7" spans="2:2" s="14" customFormat="1" ht="18" customHeight="1" x14ac:dyDescent="0.2">
      <c r="B7" s="17" t="s">
        <v>391</v>
      </c>
    </row>
    <row r="8" spans="2:2" s="14" customFormat="1" ht="18" customHeight="1" x14ac:dyDescent="0.2">
      <c r="B8" s="17" t="s">
        <v>392</v>
      </c>
    </row>
    <row r="9" spans="2:2" s="14" customFormat="1" ht="18" customHeight="1" x14ac:dyDescent="0.2">
      <c r="B9" s="17" t="s">
        <v>1118</v>
      </c>
    </row>
    <row r="10" spans="2:2" s="14" customFormat="1" ht="18" customHeight="1" x14ac:dyDescent="0.2">
      <c r="B10" s="17" t="s">
        <v>393</v>
      </c>
    </row>
    <row r="11" spans="2:2" s="14" customFormat="1" ht="18" customHeight="1" x14ac:dyDescent="0.2">
      <c r="B11" s="17" t="s">
        <v>1119</v>
      </c>
    </row>
    <row r="12" spans="2:2" s="14" customFormat="1" ht="18" customHeight="1" x14ac:dyDescent="0.2">
      <c r="B12" s="17" t="s">
        <v>1120</v>
      </c>
    </row>
    <row r="13" spans="2:2" s="14" customFormat="1" ht="18" customHeight="1" x14ac:dyDescent="0.2">
      <c r="B13" s="17" t="s">
        <v>394</v>
      </c>
    </row>
    <row r="14" spans="2:2" s="14" customFormat="1" ht="18" customHeight="1" x14ac:dyDescent="0.2">
      <c r="B14" s="17" t="s">
        <v>395</v>
      </c>
    </row>
    <row r="15" spans="2:2" s="14" customFormat="1" ht="18" customHeight="1" x14ac:dyDescent="0.2">
      <c r="B15" s="17" t="s">
        <v>396</v>
      </c>
    </row>
    <row r="16" spans="2:2" s="14" customFormat="1" ht="18" customHeight="1" x14ac:dyDescent="0.2">
      <c r="B16" s="17" t="s">
        <v>397</v>
      </c>
    </row>
    <row r="17" spans="2:2" s="14" customFormat="1" ht="18" customHeight="1" x14ac:dyDescent="0.2">
      <c r="B17" s="17" t="s">
        <v>398</v>
      </c>
    </row>
    <row r="18" spans="2:2" s="14" customFormat="1" ht="18" customHeight="1" x14ac:dyDescent="0.2">
      <c r="B18" s="17" t="s">
        <v>399</v>
      </c>
    </row>
    <row r="19" spans="2:2" ht="18" customHeight="1" x14ac:dyDescent="0.25">
      <c r="B19" s="17" t="s">
        <v>400</v>
      </c>
    </row>
    <row r="20" spans="2:2" ht="18" customHeight="1" x14ac:dyDescent="0.25">
      <c r="B20" s="17" t="s">
        <v>401</v>
      </c>
    </row>
    <row r="21" spans="2:2" ht="18" customHeight="1" x14ac:dyDescent="0.25">
      <c r="B21" s="17" t="s">
        <v>402</v>
      </c>
    </row>
    <row r="22" spans="2:2" ht="18" customHeight="1" x14ac:dyDescent="0.25">
      <c r="B22" s="17" t="s">
        <v>403</v>
      </c>
    </row>
    <row r="23" spans="2:2" ht="18" customHeight="1" x14ac:dyDescent="0.25"/>
    <row r="24" spans="2:2" ht="18" customHeight="1" x14ac:dyDescent="0.25">
      <c r="B24" s="17" t="s">
        <v>404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2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69" t="s">
        <v>405</v>
      </c>
      <c r="B2" s="270"/>
      <c r="C2" s="270"/>
      <c r="D2" s="270"/>
      <c r="E2" s="270"/>
      <c r="F2" s="271"/>
    </row>
    <row r="3" spans="1:9" ht="18" customHeight="1" thickBot="1" x14ac:dyDescent="0.25">
      <c r="A3" s="266" t="s">
        <v>406</v>
      </c>
      <c r="B3" s="268"/>
      <c r="C3" s="266" t="s">
        <v>406</v>
      </c>
      <c r="D3" s="268"/>
      <c r="E3" s="266" t="s">
        <v>406</v>
      </c>
      <c r="F3" s="268"/>
      <c r="H3" s="265" t="s">
        <v>506</v>
      </c>
      <c r="I3" s="265"/>
    </row>
    <row r="4" spans="1:9" ht="18" customHeight="1" thickBot="1" x14ac:dyDescent="0.25">
      <c r="A4" s="6" t="s">
        <v>407</v>
      </c>
      <c r="B4" s="6" t="s">
        <v>408</v>
      </c>
      <c r="C4" s="6" t="s">
        <v>407</v>
      </c>
      <c r="D4" s="6" t="s">
        <v>408</v>
      </c>
      <c r="E4" s="6" t="s">
        <v>407</v>
      </c>
      <c r="F4" s="6" t="s">
        <v>408</v>
      </c>
    </row>
    <row r="5" spans="1:9" ht="9.75" customHeight="1" x14ac:dyDescent="0.2">
      <c r="A5" s="1" t="s">
        <v>5</v>
      </c>
      <c r="B5" s="2" t="s">
        <v>409</v>
      </c>
      <c r="C5" s="1" t="s">
        <v>242</v>
      </c>
      <c r="D5" s="2" t="s">
        <v>410</v>
      </c>
      <c r="E5" s="1" t="s">
        <v>268</v>
      </c>
      <c r="F5" s="2" t="s">
        <v>411</v>
      </c>
    </row>
    <row r="6" spans="1:9" ht="9.75" customHeight="1" x14ac:dyDescent="0.2">
      <c r="A6" s="1" t="s">
        <v>8</v>
      </c>
      <c r="B6" s="3" t="s">
        <v>412</v>
      </c>
      <c r="C6" s="1" t="s">
        <v>243</v>
      </c>
      <c r="D6" s="2" t="s">
        <v>413</v>
      </c>
      <c r="E6" s="1" t="s">
        <v>269</v>
      </c>
      <c r="F6" s="2" t="s">
        <v>414</v>
      </c>
    </row>
    <row r="7" spans="1:9" ht="9.75" customHeight="1" x14ac:dyDescent="0.2">
      <c r="A7" s="1" t="s">
        <v>12</v>
      </c>
      <c r="B7" s="2" t="s">
        <v>415</v>
      </c>
      <c r="C7" s="1" t="s">
        <v>244</v>
      </c>
      <c r="D7" s="2" t="s">
        <v>416</v>
      </c>
      <c r="E7" s="1" t="s">
        <v>270</v>
      </c>
      <c r="F7" s="2" t="s">
        <v>417</v>
      </c>
      <c r="G7" s="5" t="s">
        <v>418</v>
      </c>
    </row>
    <row r="8" spans="1:9" ht="9.75" customHeight="1" x14ac:dyDescent="0.2">
      <c r="A8" s="1" t="s">
        <v>16</v>
      </c>
      <c r="B8" s="3" t="s">
        <v>419</v>
      </c>
      <c r="C8" s="1" t="s">
        <v>245</v>
      </c>
      <c r="D8" s="2" t="s">
        <v>420</v>
      </c>
      <c r="E8" s="1" t="s">
        <v>271</v>
      </c>
      <c r="F8" s="2" t="s">
        <v>421</v>
      </c>
    </row>
    <row r="9" spans="1:9" ht="9.75" customHeight="1" x14ac:dyDescent="0.2">
      <c r="A9" s="1" t="s">
        <v>23</v>
      </c>
      <c r="B9" s="2" t="s">
        <v>422</v>
      </c>
      <c r="C9" s="1" t="s">
        <v>246</v>
      </c>
      <c r="D9" s="2" t="s">
        <v>423</v>
      </c>
      <c r="E9" s="1" t="s">
        <v>272</v>
      </c>
      <c r="F9" s="2" t="s">
        <v>424</v>
      </c>
    </row>
    <row r="10" spans="1:9" ht="9.75" customHeight="1" x14ac:dyDescent="0.2">
      <c r="A10" s="1" t="s">
        <v>27</v>
      </c>
      <c r="B10" s="3" t="s">
        <v>425</v>
      </c>
      <c r="C10" s="1" t="s">
        <v>247</v>
      </c>
      <c r="D10" s="2" t="s">
        <v>426</v>
      </c>
      <c r="E10" s="1" t="s">
        <v>273</v>
      </c>
      <c r="F10" s="2" t="s">
        <v>427</v>
      </c>
    </row>
    <row r="11" spans="1:9" ht="9.75" customHeight="1" x14ac:dyDescent="0.2">
      <c r="A11" s="1" t="s">
        <v>34</v>
      </c>
      <c r="B11" s="3" t="s">
        <v>428</v>
      </c>
      <c r="C11" s="1" t="s">
        <v>193</v>
      </c>
      <c r="D11" s="2" t="s">
        <v>429</v>
      </c>
      <c r="E11" s="1" t="s">
        <v>274</v>
      </c>
      <c r="F11" s="2" t="s">
        <v>430</v>
      </c>
    </row>
    <row r="12" spans="1:9" ht="9.75" customHeight="1" x14ac:dyDescent="0.2">
      <c r="A12" s="1" t="s">
        <v>40</v>
      </c>
      <c r="B12" s="3" t="s">
        <v>431</v>
      </c>
      <c r="C12" s="1" t="s">
        <v>194</v>
      </c>
      <c r="D12" s="2" t="s">
        <v>432</v>
      </c>
      <c r="E12" s="1" t="s">
        <v>275</v>
      </c>
      <c r="F12" s="2" t="s">
        <v>433</v>
      </c>
    </row>
    <row r="13" spans="1:9" ht="9.75" customHeight="1" x14ac:dyDescent="0.2">
      <c r="A13" s="1" t="s">
        <v>47</v>
      </c>
      <c r="B13" s="3" t="s">
        <v>434</v>
      </c>
      <c r="C13" s="1" t="s">
        <v>248</v>
      </c>
      <c r="D13" s="2" t="s">
        <v>435</v>
      </c>
      <c r="E13" s="1" t="s">
        <v>276</v>
      </c>
      <c r="F13" s="2" t="s">
        <v>436</v>
      </c>
    </row>
    <row r="14" spans="1:9" ht="9.75" customHeight="1" x14ac:dyDescent="0.2">
      <c r="A14" s="1" t="s">
        <v>223</v>
      </c>
      <c r="B14" s="3" t="s">
        <v>437</v>
      </c>
      <c r="C14" s="1" t="s">
        <v>249</v>
      </c>
      <c r="D14" s="2" t="s">
        <v>438</v>
      </c>
      <c r="E14" s="1" t="s">
        <v>277</v>
      </c>
      <c r="F14" s="2" t="s">
        <v>439</v>
      </c>
    </row>
    <row r="15" spans="1:9" ht="9.75" customHeight="1" x14ac:dyDescent="0.2">
      <c r="A15" s="1" t="s">
        <v>202</v>
      </c>
      <c r="B15" s="3" t="s">
        <v>440</v>
      </c>
      <c r="C15" s="1" t="s">
        <v>250</v>
      </c>
      <c r="D15" s="2" t="s">
        <v>441</v>
      </c>
      <c r="E15" s="1" t="s">
        <v>278</v>
      </c>
      <c r="F15" s="2" t="s">
        <v>442</v>
      </c>
    </row>
    <row r="16" spans="1:9" ht="9.75" customHeight="1" x14ac:dyDescent="0.2">
      <c r="A16" s="1" t="s">
        <v>207</v>
      </c>
      <c r="B16" s="3" t="s">
        <v>443</v>
      </c>
      <c r="C16" s="1" t="s">
        <v>251</v>
      </c>
      <c r="D16" s="2" t="s">
        <v>444</v>
      </c>
      <c r="E16" s="1" t="s">
        <v>279</v>
      </c>
      <c r="F16" s="2" t="s">
        <v>445</v>
      </c>
      <c r="G16" s="5" t="s">
        <v>418</v>
      </c>
    </row>
    <row r="17" spans="1:7" x14ac:dyDescent="0.2">
      <c r="A17" s="1" t="s">
        <v>224</v>
      </c>
      <c r="B17" s="2" t="s">
        <v>446</v>
      </c>
      <c r="C17" s="1" t="s">
        <v>252</v>
      </c>
      <c r="D17" s="2" t="s">
        <v>447</v>
      </c>
      <c r="E17" s="1" t="s">
        <v>280</v>
      </c>
      <c r="F17" s="2" t="s">
        <v>448</v>
      </c>
      <c r="G17" s="5" t="s">
        <v>418</v>
      </c>
    </row>
    <row r="18" spans="1:7" x14ac:dyDescent="0.2">
      <c r="A18" s="1" t="s">
        <v>225</v>
      </c>
      <c r="B18" s="2" t="s">
        <v>449</v>
      </c>
      <c r="C18" s="1" t="s">
        <v>253</v>
      </c>
      <c r="D18" s="2" t="s">
        <v>450</v>
      </c>
      <c r="E18" s="1" t="s">
        <v>281</v>
      </c>
      <c r="F18" s="2" t="s">
        <v>451</v>
      </c>
    </row>
    <row r="19" spans="1:7" x14ac:dyDescent="0.2">
      <c r="A19" s="1" t="s">
        <v>226</v>
      </c>
      <c r="B19" s="2" t="s">
        <v>452</v>
      </c>
      <c r="C19" s="1" t="s">
        <v>254</v>
      </c>
      <c r="D19" s="2" t="s">
        <v>453</v>
      </c>
      <c r="E19" s="1" t="s">
        <v>282</v>
      </c>
      <c r="F19" s="2" t="s">
        <v>454</v>
      </c>
      <c r="G19" s="5" t="s">
        <v>418</v>
      </c>
    </row>
    <row r="20" spans="1:7" x14ac:dyDescent="0.2">
      <c r="A20" s="1" t="s">
        <v>227</v>
      </c>
      <c r="B20" s="2" t="s">
        <v>455</v>
      </c>
      <c r="C20" s="1" t="s">
        <v>255</v>
      </c>
      <c r="D20" s="2" t="s">
        <v>456</v>
      </c>
      <c r="E20" s="1" t="s">
        <v>283</v>
      </c>
      <c r="F20" s="2" t="s">
        <v>457</v>
      </c>
      <c r="G20" s="5" t="s">
        <v>418</v>
      </c>
    </row>
    <row r="21" spans="1:7" x14ac:dyDescent="0.2">
      <c r="A21" s="1" t="s">
        <v>228</v>
      </c>
      <c r="B21" s="2" t="s">
        <v>458</v>
      </c>
      <c r="C21" s="1" t="s">
        <v>195</v>
      </c>
      <c r="D21" s="2" t="s">
        <v>459</v>
      </c>
      <c r="E21" s="1" t="s">
        <v>284</v>
      </c>
      <c r="F21" s="2" t="s">
        <v>460</v>
      </c>
      <c r="G21" s="5" t="s">
        <v>418</v>
      </c>
    </row>
    <row r="22" spans="1:7" x14ac:dyDescent="0.2">
      <c r="A22" s="1" t="s">
        <v>229</v>
      </c>
      <c r="B22" s="2" t="s">
        <v>461</v>
      </c>
      <c r="C22" s="1" t="s">
        <v>210</v>
      </c>
      <c r="D22" s="2" t="s">
        <v>462</v>
      </c>
      <c r="E22" s="1" t="s">
        <v>285</v>
      </c>
      <c r="F22" s="2" t="s">
        <v>463</v>
      </c>
      <c r="G22" s="5" t="s">
        <v>418</v>
      </c>
    </row>
    <row r="23" spans="1:7" x14ac:dyDescent="0.2">
      <c r="A23" s="1" t="s">
        <v>230</v>
      </c>
      <c r="B23" s="2" t="s">
        <v>464</v>
      </c>
      <c r="C23" s="1" t="s">
        <v>196</v>
      </c>
      <c r="D23" s="2" t="s">
        <v>465</v>
      </c>
      <c r="E23" s="1" t="s">
        <v>286</v>
      </c>
      <c r="F23" s="2" t="s">
        <v>466</v>
      </c>
      <c r="G23" s="5" t="s">
        <v>418</v>
      </c>
    </row>
    <row r="24" spans="1:7" x14ac:dyDescent="0.2">
      <c r="A24" s="1" t="s">
        <v>231</v>
      </c>
      <c r="B24" s="2" t="s">
        <v>467</v>
      </c>
      <c r="C24" s="1" t="s">
        <v>256</v>
      </c>
      <c r="D24" s="2" t="s">
        <v>468</v>
      </c>
      <c r="E24" s="1" t="s">
        <v>287</v>
      </c>
      <c r="F24" s="2" t="s">
        <v>469</v>
      </c>
    </row>
    <row r="25" spans="1:7" x14ac:dyDescent="0.2">
      <c r="A25" s="1" t="s">
        <v>190</v>
      </c>
      <c r="B25" s="2" t="s">
        <v>470</v>
      </c>
      <c r="C25" s="1" t="s">
        <v>257</v>
      </c>
      <c r="D25" s="2" t="s">
        <v>471</v>
      </c>
      <c r="E25" s="1" t="s">
        <v>288</v>
      </c>
      <c r="F25" s="2" t="s">
        <v>472</v>
      </c>
      <c r="G25" s="5" t="s">
        <v>418</v>
      </c>
    </row>
    <row r="26" spans="1:7" x14ac:dyDescent="0.2">
      <c r="A26" s="1" t="s">
        <v>191</v>
      </c>
      <c r="B26" s="2" t="s">
        <v>473</v>
      </c>
      <c r="C26" s="1" t="s">
        <v>258</v>
      </c>
      <c r="D26" s="2" t="s">
        <v>474</v>
      </c>
      <c r="E26" s="1" t="s">
        <v>289</v>
      </c>
      <c r="F26" s="2" t="s">
        <v>475</v>
      </c>
    </row>
    <row r="27" spans="1:7" x14ac:dyDescent="0.2">
      <c r="A27" s="1" t="s">
        <v>232</v>
      </c>
      <c r="B27" s="2" t="s">
        <v>476</v>
      </c>
      <c r="C27" s="1" t="s">
        <v>259</v>
      </c>
      <c r="D27" s="2" t="s">
        <v>477</v>
      </c>
      <c r="E27" s="1" t="s">
        <v>290</v>
      </c>
      <c r="F27" s="2" t="s">
        <v>478</v>
      </c>
      <c r="G27" s="5" t="s">
        <v>418</v>
      </c>
    </row>
    <row r="28" spans="1:7" x14ac:dyDescent="0.2">
      <c r="A28" s="1" t="s">
        <v>233</v>
      </c>
      <c r="B28" s="2" t="s">
        <v>479</v>
      </c>
      <c r="C28" s="1" t="s">
        <v>260</v>
      </c>
      <c r="D28" s="2" t="s">
        <v>480</v>
      </c>
      <c r="E28" s="1" t="s">
        <v>291</v>
      </c>
      <c r="F28" s="2" t="s">
        <v>481</v>
      </c>
      <c r="G28" s="5" t="s">
        <v>418</v>
      </c>
    </row>
    <row r="29" spans="1:7" x14ac:dyDescent="0.2">
      <c r="A29" s="1" t="s">
        <v>234</v>
      </c>
      <c r="B29" s="2" t="s">
        <v>482</v>
      </c>
      <c r="C29" s="1" t="s">
        <v>261</v>
      </c>
      <c r="D29" s="2" t="s">
        <v>483</v>
      </c>
      <c r="E29" s="1" t="s">
        <v>292</v>
      </c>
      <c r="F29" s="2" t="s">
        <v>484</v>
      </c>
      <c r="G29" s="5" t="s">
        <v>418</v>
      </c>
    </row>
    <row r="30" spans="1:7" x14ac:dyDescent="0.2">
      <c r="A30" s="1" t="s">
        <v>235</v>
      </c>
      <c r="B30" s="2" t="s">
        <v>485</v>
      </c>
      <c r="C30" s="1" t="s">
        <v>262</v>
      </c>
      <c r="D30" s="2" t="s">
        <v>486</v>
      </c>
      <c r="E30" s="1" t="s">
        <v>293</v>
      </c>
      <c r="F30" s="2" t="s">
        <v>487</v>
      </c>
      <c r="G30" s="5" t="s">
        <v>418</v>
      </c>
    </row>
    <row r="31" spans="1:7" x14ac:dyDescent="0.2">
      <c r="A31" s="1" t="s">
        <v>236</v>
      </c>
      <c r="B31" s="2" t="s">
        <v>488</v>
      </c>
      <c r="C31" s="1" t="s">
        <v>197</v>
      </c>
      <c r="D31" s="2" t="s">
        <v>489</v>
      </c>
      <c r="E31" s="1" t="s">
        <v>294</v>
      </c>
      <c r="F31" s="2" t="s">
        <v>490</v>
      </c>
    </row>
    <row r="32" spans="1:7" x14ac:dyDescent="0.2">
      <c r="A32" s="1" t="s">
        <v>237</v>
      </c>
      <c r="B32" s="2" t="s">
        <v>491</v>
      </c>
      <c r="C32" s="1" t="s">
        <v>198</v>
      </c>
      <c r="D32" s="2" t="s">
        <v>492</v>
      </c>
      <c r="E32" s="1">
        <v>97</v>
      </c>
      <c r="F32" s="2" t="s">
        <v>493</v>
      </c>
    </row>
    <row r="33" spans="1:6" x14ac:dyDescent="0.2">
      <c r="A33" s="1" t="s">
        <v>238</v>
      </c>
      <c r="B33" s="2" t="s">
        <v>494</v>
      </c>
      <c r="C33" s="1" t="s">
        <v>199</v>
      </c>
      <c r="D33" s="2" t="s">
        <v>495</v>
      </c>
      <c r="E33" s="1">
        <v>98</v>
      </c>
      <c r="F33" s="2" t="s">
        <v>496</v>
      </c>
    </row>
    <row r="34" spans="1:6" x14ac:dyDescent="0.2">
      <c r="A34" s="1" t="s">
        <v>239</v>
      </c>
      <c r="B34" s="2" t="s">
        <v>497</v>
      </c>
      <c r="C34" s="1" t="s">
        <v>263</v>
      </c>
      <c r="D34" s="2" t="s">
        <v>498</v>
      </c>
      <c r="E34" s="1" t="s">
        <v>418</v>
      </c>
      <c r="F34" s="2"/>
    </row>
    <row r="35" spans="1:6" x14ac:dyDescent="0.2">
      <c r="A35" s="1" t="s">
        <v>192</v>
      </c>
      <c r="B35" s="2" t="s">
        <v>499</v>
      </c>
      <c r="C35" s="1" t="s">
        <v>264</v>
      </c>
      <c r="D35" s="2" t="s">
        <v>500</v>
      </c>
      <c r="E35" s="1" t="s">
        <v>418</v>
      </c>
      <c r="F35" s="2"/>
    </row>
    <row r="36" spans="1:6" x14ac:dyDescent="0.2">
      <c r="A36" s="1" t="s">
        <v>218</v>
      </c>
      <c r="B36" s="2" t="s">
        <v>501</v>
      </c>
      <c r="C36" s="1" t="s">
        <v>265</v>
      </c>
      <c r="D36" s="2" t="s">
        <v>502</v>
      </c>
      <c r="E36" s="1" t="s">
        <v>418</v>
      </c>
      <c r="F36" s="2"/>
    </row>
    <row r="37" spans="1:6" x14ac:dyDescent="0.2">
      <c r="A37" s="1" t="s">
        <v>240</v>
      </c>
      <c r="B37" s="2" t="s">
        <v>503</v>
      </c>
      <c r="C37" s="1" t="s">
        <v>266</v>
      </c>
      <c r="D37" s="2" t="s">
        <v>504</v>
      </c>
      <c r="E37" s="1" t="s">
        <v>418</v>
      </c>
      <c r="F37" s="2"/>
    </row>
    <row r="38" spans="1:6" x14ac:dyDescent="0.2">
      <c r="A38" s="1" t="s">
        <v>241</v>
      </c>
      <c r="B38" s="2" t="s">
        <v>701</v>
      </c>
      <c r="C38" s="1" t="s">
        <v>267</v>
      </c>
      <c r="D38" s="2" t="s">
        <v>505</v>
      </c>
      <c r="E38" s="1" t="s">
        <v>418</v>
      </c>
      <c r="F38" s="2"/>
    </row>
    <row r="39" spans="1:6" x14ac:dyDescent="0.2">
      <c r="A39" s="1"/>
      <c r="B39" s="2"/>
      <c r="C39" s="1"/>
      <c r="D39" s="2"/>
      <c r="E39" s="4"/>
      <c r="F39" s="4"/>
    </row>
    <row r="40" spans="1:6" x14ac:dyDescent="0.2">
      <c r="A40" s="1"/>
      <c r="B40" s="2"/>
      <c r="C40" s="1"/>
      <c r="D40" s="2"/>
      <c r="E40" s="4"/>
      <c r="F40" s="4"/>
    </row>
    <row r="41" spans="1:6" x14ac:dyDescent="0.2">
      <c r="A41" s="1"/>
      <c r="B41" s="2"/>
      <c r="C41" s="1"/>
      <c r="D41" s="2"/>
      <c r="E41" s="4"/>
      <c r="F41" s="4"/>
    </row>
    <row r="42" spans="1:6" x14ac:dyDescent="0.2">
      <c r="A42" s="1"/>
      <c r="B42" s="2"/>
      <c r="C42" s="1"/>
      <c r="D42" s="2"/>
      <c r="E42" s="4"/>
      <c r="F42" s="4"/>
    </row>
    <row r="43" spans="1:6" x14ac:dyDescent="0.2">
      <c r="A43" s="1"/>
      <c r="B43" s="2"/>
      <c r="C43" s="1"/>
      <c r="D43" s="2"/>
      <c r="E43" s="4"/>
      <c r="F43" s="4"/>
    </row>
    <row r="44" spans="1:6" x14ac:dyDescent="0.2">
      <c r="A44" s="1"/>
      <c r="B44" s="2"/>
      <c r="C44" s="1"/>
      <c r="D44" s="2"/>
      <c r="E44" s="4"/>
      <c r="F44" s="4"/>
    </row>
    <row r="45" spans="1:6" x14ac:dyDescent="0.2">
      <c r="A45" s="1"/>
      <c r="B45" s="2"/>
      <c r="C45" s="1"/>
      <c r="D45" s="2"/>
      <c r="E45" s="4"/>
      <c r="F45" s="4"/>
    </row>
    <row r="46" spans="1:6" x14ac:dyDescent="0.2">
      <c r="A46" s="1"/>
      <c r="B46" s="2"/>
      <c r="C46" s="1"/>
      <c r="D46" s="2"/>
      <c r="E46" s="4"/>
      <c r="F46" s="4"/>
    </row>
    <row r="47" spans="1:6" x14ac:dyDescent="0.2">
      <c r="A47" s="1"/>
      <c r="B47" s="2"/>
      <c r="C47" s="1"/>
      <c r="D47" s="2"/>
      <c r="E47" s="4"/>
      <c r="F47" s="4"/>
    </row>
    <row r="48" spans="1:6" x14ac:dyDescent="0.2">
      <c r="A48" s="1"/>
      <c r="B48" s="2"/>
      <c r="C48" s="1"/>
      <c r="D48" s="2"/>
      <c r="E48" s="4"/>
      <c r="F48" s="4"/>
    </row>
    <row r="49" spans="1:6" x14ac:dyDescent="0.2">
      <c r="A49" s="1"/>
      <c r="B49" s="2"/>
      <c r="C49" s="1"/>
      <c r="D49" s="2"/>
      <c r="E49" s="4"/>
      <c r="F49" s="4"/>
    </row>
    <row r="50" spans="1:6" x14ac:dyDescent="0.2">
      <c r="A50" s="1"/>
      <c r="B50" s="2"/>
      <c r="C50" s="1"/>
      <c r="D50" s="2"/>
      <c r="E50" s="4"/>
      <c r="F50" s="4"/>
    </row>
    <row r="51" spans="1:6" x14ac:dyDescent="0.2">
      <c r="A51" s="1"/>
      <c r="B51" s="2"/>
      <c r="C51" s="1"/>
      <c r="D51" s="2"/>
      <c r="E51" s="4"/>
      <c r="F51" s="4"/>
    </row>
    <row r="52" spans="1:6" x14ac:dyDescent="0.2">
      <c r="A52" s="1"/>
      <c r="B52" s="2"/>
      <c r="C52" s="1"/>
      <c r="D52" s="2"/>
      <c r="E52" s="4"/>
      <c r="F52" s="4"/>
    </row>
    <row r="53" spans="1:6" x14ac:dyDescent="0.2">
      <c r="A53" s="1"/>
      <c r="B53" s="2"/>
      <c r="C53" s="1"/>
      <c r="D53" s="2"/>
      <c r="E53" s="4"/>
      <c r="F53" s="4"/>
    </row>
    <row r="54" spans="1:6" x14ac:dyDescent="0.2">
      <c r="A54" s="1"/>
      <c r="B54" s="2"/>
      <c r="C54" s="1"/>
      <c r="D54" s="2"/>
      <c r="E54" s="4"/>
      <c r="F54" s="4"/>
    </row>
    <row r="55" spans="1:6" x14ac:dyDescent="0.2">
      <c r="A55" s="1"/>
      <c r="B55" s="2"/>
      <c r="C55" s="1"/>
      <c r="D55" s="2"/>
      <c r="E55" s="4"/>
      <c r="F55" s="4"/>
    </row>
    <row r="56" spans="1:6" x14ac:dyDescent="0.2">
      <c r="A56" s="1"/>
      <c r="B56" s="2"/>
      <c r="C56" s="1"/>
      <c r="D56" s="2"/>
      <c r="E56" s="4"/>
      <c r="F56" s="4"/>
    </row>
    <row r="57" spans="1:6" x14ac:dyDescent="0.2">
      <c r="A57" s="1"/>
      <c r="B57" s="2"/>
      <c r="C57" s="1"/>
      <c r="D57" s="2"/>
      <c r="E57" s="4"/>
      <c r="F57" s="4"/>
    </row>
    <row r="58" spans="1:6" x14ac:dyDescent="0.2">
      <c r="A58" s="1"/>
      <c r="B58" s="2"/>
      <c r="C58" s="1"/>
      <c r="D58" s="2"/>
    </row>
    <row r="59" spans="1:6" x14ac:dyDescent="0.2">
      <c r="A59" s="1"/>
      <c r="B59" s="2"/>
      <c r="C59" s="1"/>
      <c r="D59" s="2"/>
    </row>
    <row r="60" spans="1:6" x14ac:dyDescent="0.2">
      <c r="A60" s="1"/>
      <c r="B60" s="2"/>
      <c r="C60" s="1"/>
      <c r="D60" s="2"/>
    </row>
    <row r="61" spans="1:6" x14ac:dyDescent="0.2">
      <c r="A61" s="1"/>
      <c r="B61" s="2"/>
      <c r="C61" s="1"/>
      <c r="D61" s="2"/>
    </row>
    <row r="62" spans="1:6" x14ac:dyDescent="0.2">
      <c r="A62" s="1"/>
      <c r="B62" s="2"/>
      <c r="C62" s="1"/>
      <c r="D62" s="2"/>
    </row>
    <row r="63" spans="1:6" x14ac:dyDescent="0.2">
      <c r="A63" s="1"/>
      <c r="B63" s="2"/>
      <c r="C63" s="1"/>
      <c r="D63" s="2"/>
    </row>
    <row r="64" spans="1:6" x14ac:dyDescent="0.2">
      <c r="A64" s="1"/>
      <c r="B64" s="2"/>
      <c r="C64" s="1"/>
      <c r="D64" s="2"/>
    </row>
    <row r="65" spans="1:4" x14ac:dyDescent="0.2">
      <c r="A65" s="1"/>
      <c r="B65" s="2"/>
      <c r="C65" s="1"/>
      <c r="D65" s="2"/>
    </row>
    <row r="66" spans="1:4" x14ac:dyDescent="0.2">
      <c r="A66" s="1"/>
      <c r="B66" s="2"/>
      <c r="C66" s="1"/>
      <c r="D66" s="2"/>
    </row>
    <row r="67" spans="1:4" x14ac:dyDescent="0.2">
      <c r="A67" s="1"/>
      <c r="B67" s="2"/>
      <c r="C67" s="1"/>
      <c r="D67" s="2"/>
    </row>
    <row r="68" spans="1:4" x14ac:dyDescent="0.2">
      <c r="A68" s="1"/>
      <c r="B68" s="2"/>
      <c r="C68" s="1"/>
      <c r="D68" s="2"/>
    </row>
    <row r="69" spans="1:4" x14ac:dyDescent="0.2">
      <c r="A69" s="1"/>
      <c r="B69" s="2"/>
      <c r="C69" s="1"/>
      <c r="D69" s="2"/>
    </row>
    <row r="70" spans="1:4" x14ac:dyDescent="0.2">
      <c r="A70" s="1"/>
      <c r="B70" s="2"/>
      <c r="C70" s="1"/>
      <c r="D70" s="2"/>
    </row>
    <row r="71" spans="1:4" x14ac:dyDescent="0.2">
      <c r="A71" s="1"/>
      <c r="B71" s="2"/>
      <c r="C71" s="1"/>
      <c r="D71" s="2"/>
    </row>
    <row r="72" spans="1:4" x14ac:dyDescent="0.2">
      <c r="A72" s="1"/>
      <c r="B72" s="2"/>
      <c r="C72" s="1"/>
      <c r="D72" s="2"/>
    </row>
    <row r="73" spans="1:4" x14ac:dyDescent="0.2">
      <c r="A73" s="1"/>
      <c r="B73" s="2"/>
      <c r="C73" s="1"/>
      <c r="D73" s="2"/>
    </row>
    <row r="74" spans="1:4" x14ac:dyDescent="0.2">
      <c r="A74" s="1"/>
      <c r="B74" s="2"/>
      <c r="C74" s="1"/>
      <c r="D74" s="2"/>
    </row>
    <row r="75" spans="1:4" x14ac:dyDescent="0.2">
      <c r="A75" s="1"/>
      <c r="B75" s="2"/>
      <c r="C75" s="1"/>
      <c r="D75" s="2"/>
    </row>
    <row r="76" spans="1:4" x14ac:dyDescent="0.2">
      <c r="A76" s="1"/>
      <c r="B76" s="2"/>
      <c r="C76" s="1"/>
      <c r="D76" s="2"/>
    </row>
    <row r="77" spans="1:4" x14ac:dyDescent="0.2">
      <c r="A77" s="1"/>
      <c r="B77" s="2"/>
      <c r="C77" s="1"/>
      <c r="D77" s="2"/>
    </row>
    <row r="78" spans="1:4" x14ac:dyDescent="0.2">
      <c r="A78" s="1"/>
      <c r="B78" s="2"/>
      <c r="C78" s="1"/>
      <c r="D78" s="2"/>
    </row>
    <row r="79" spans="1:4" x14ac:dyDescent="0.2">
      <c r="A79" s="1"/>
      <c r="B79" s="2"/>
      <c r="C79" s="1"/>
      <c r="D79" s="2"/>
    </row>
    <row r="80" spans="1:4" x14ac:dyDescent="0.2">
      <c r="A80" s="1"/>
      <c r="B80" s="2"/>
      <c r="C80" s="1"/>
      <c r="D80" s="2"/>
    </row>
    <row r="81" spans="1:4" x14ac:dyDescent="0.2">
      <c r="A81" s="1"/>
      <c r="B81" s="2"/>
      <c r="C81" s="1"/>
      <c r="D81" s="2"/>
    </row>
    <row r="82" spans="1:4" x14ac:dyDescent="0.2">
      <c r="A82" s="1"/>
      <c r="B82" s="2"/>
      <c r="C82" s="4"/>
      <c r="D82" s="4"/>
    </row>
    <row r="83" spans="1:4" x14ac:dyDescent="0.2">
      <c r="A83" s="1"/>
      <c r="B83" s="2"/>
      <c r="C83" s="4"/>
      <c r="D83" s="4"/>
    </row>
    <row r="84" spans="1:4" x14ac:dyDescent="0.2">
      <c r="A84" s="1"/>
      <c r="B84" s="2"/>
      <c r="C84" s="4"/>
      <c r="D84" s="4"/>
    </row>
    <row r="85" spans="1:4" x14ac:dyDescent="0.2">
      <c r="A85" s="1"/>
      <c r="B85" s="2"/>
      <c r="C85" s="4"/>
      <c r="D85" s="4"/>
    </row>
    <row r="86" spans="1:4" x14ac:dyDescent="0.2">
      <c r="A86" s="1"/>
      <c r="B86" s="2"/>
      <c r="C86" s="4"/>
      <c r="D86" s="4"/>
    </row>
    <row r="87" spans="1:4" x14ac:dyDescent="0.2">
      <c r="A87" s="1"/>
      <c r="B87" s="2"/>
      <c r="C87" s="4"/>
      <c r="D87" s="4"/>
    </row>
    <row r="88" spans="1:4" x14ac:dyDescent="0.2">
      <c r="A88" s="1"/>
      <c r="B88" s="2"/>
      <c r="C88" s="4"/>
      <c r="D88" s="4"/>
    </row>
    <row r="89" spans="1:4" x14ac:dyDescent="0.2">
      <c r="A89" s="1"/>
      <c r="B89" s="2"/>
      <c r="C89" s="4"/>
      <c r="D89" s="4"/>
    </row>
    <row r="90" spans="1:4" x14ac:dyDescent="0.2">
      <c r="A90" s="1"/>
      <c r="B90" s="2"/>
      <c r="C90" s="4"/>
      <c r="D90" s="4"/>
    </row>
    <row r="91" spans="1:4" x14ac:dyDescent="0.2">
      <c r="A91" s="1"/>
      <c r="B91" s="2"/>
      <c r="C91" s="4"/>
      <c r="D91" s="4"/>
    </row>
    <row r="92" spans="1:4" x14ac:dyDescent="0.2">
      <c r="A92" s="1"/>
      <c r="B92" s="2"/>
      <c r="C92" s="4"/>
      <c r="D92" s="4"/>
    </row>
    <row r="93" spans="1:4" x14ac:dyDescent="0.2">
      <c r="A93" s="1"/>
      <c r="B93" s="2"/>
      <c r="C93" s="4"/>
      <c r="D93" s="4"/>
    </row>
    <row r="94" spans="1:4" x14ac:dyDescent="0.2">
      <c r="A94" s="1"/>
      <c r="B94" s="2"/>
      <c r="C94" s="4"/>
      <c r="D94" s="4"/>
    </row>
    <row r="95" spans="1:4" x14ac:dyDescent="0.2">
      <c r="A95" s="1"/>
      <c r="B95" s="2"/>
      <c r="C95" s="4"/>
      <c r="D95" s="4"/>
    </row>
    <row r="96" spans="1:4" x14ac:dyDescent="0.2">
      <c r="A96" s="1"/>
      <c r="B96" s="2"/>
      <c r="C96" s="4"/>
      <c r="D96" s="4"/>
    </row>
    <row r="97" spans="1:4" x14ac:dyDescent="0.2">
      <c r="A97" s="1"/>
      <c r="B97" s="2"/>
      <c r="C97" s="4"/>
      <c r="D97" s="4"/>
    </row>
    <row r="98" spans="1:4" x14ac:dyDescent="0.2">
      <c r="A98" s="1"/>
      <c r="B98" s="2"/>
      <c r="C98" s="4"/>
      <c r="D98" s="4"/>
    </row>
    <row r="99" spans="1:4" x14ac:dyDescent="0.2">
      <c r="A99" s="1"/>
      <c r="B99" s="2"/>
      <c r="C99" s="4"/>
      <c r="D99" s="4"/>
    </row>
    <row r="100" spans="1:4" x14ac:dyDescent="0.2">
      <c r="A100" s="1"/>
      <c r="B100" s="2"/>
      <c r="C100" s="4"/>
      <c r="D100" s="4"/>
    </row>
    <row r="101" spans="1:4" x14ac:dyDescent="0.2">
      <c r="A101" s="1"/>
      <c r="B101" s="2"/>
      <c r="C101" s="4"/>
      <c r="D101" s="4"/>
    </row>
    <row r="102" spans="1:4" x14ac:dyDescent="0.2">
      <c r="A102" s="1"/>
      <c r="B102" s="2"/>
      <c r="C102" s="4"/>
      <c r="D102" s="4"/>
    </row>
    <row r="103" spans="1:4" x14ac:dyDescent="0.2">
      <c r="A103" s="1"/>
      <c r="B103" s="2"/>
      <c r="C103" s="4"/>
      <c r="D103" s="4"/>
    </row>
    <row r="104" spans="1:4" x14ac:dyDescent="0.2">
      <c r="A104" s="1"/>
      <c r="B104" s="2"/>
      <c r="C104" s="4"/>
      <c r="D104" s="4"/>
    </row>
    <row r="105" spans="1:4" x14ac:dyDescent="0.2">
      <c r="A105" s="1"/>
      <c r="B105" s="2"/>
      <c r="C105" s="4"/>
      <c r="D105" s="4"/>
    </row>
    <row r="106" spans="1:4" x14ac:dyDescent="0.2">
      <c r="A106" s="1"/>
      <c r="B106" s="2"/>
      <c r="C106" s="4"/>
      <c r="D106" s="4"/>
    </row>
    <row r="107" spans="1:4" x14ac:dyDescent="0.2">
      <c r="A107" s="1"/>
      <c r="B107" s="2"/>
      <c r="C107" s="4"/>
      <c r="D107" s="4"/>
    </row>
    <row r="108" spans="1:4" x14ac:dyDescent="0.2">
      <c r="A108" s="1"/>
      <c r="B108" s="2"/>
      <c r="C108" s="4"/>
      <c r="D108" s="4"/>
    </row>
    <row r="109" spans="1:4" x14ac:dyDescent="0.2">
      <c r="A109" s="1"/>
      <c r="B109" s="2"/>
      <c r="C109" s="4"/>
      <c r="D109" s="4"/>
    </row>
    <row r="110" spans="1:4" x14ac:dyDescent="0.2">
      <c r="A110" s="1"/>
      <c r="B110" s="2"/>
      <c r="C110" s="4"/>
      <c r="D110" s="4"/>
    </row>
    <row r="111" spans="1:4" x14ac:dyDescent="0.2">
      <c r="A111" s="1"/>
      <c r="B111" s="2"/>
      <c r="C111" s="4"/>
      <c r="D111" s="4"/>
    </row>
    <row r="112" spans="1:4" x14ac:dyDescent="0.2">
      <c r="A112" s="1"/>
      <c r="B112" s="2"/>
      <c r="C112" s="4"/>
      <c r="D112" s="4"/>
    </row>
    <row r="113" spans="1:2" x14ac:dyDescent="0.2">
      <c r="A113" s="1"/>
      <c r="B113" s="2"/>
    </row>
    <row r="114" spans="1:2" x14ac:dyDescent="0.2">
      <c r="A114" s="1"/>
      <c r="B114" s="2"/>
    </row>
    <row r="115" spans="1:2" x14ac:dyDescent="0.2">
      <c r="A115" s="1"/>
      <c r="B115" s="2"/>
    </row>
    <row r="116" spans="1:2" x14ac:dyDescent="0.2">
      <c r="A116" s="1"/>
      <c r="B116" s="2"/>
    </row>
    <row r="117" spans="1:2" x14ac:dyDescent="0.2">
      <c r="A117" s="1"/>
      <c r="B117" s="2"/>
    </row>
    <row r="118" spans="1:2" x14ac:dyDescent="0.2">
      <c r="A118" s="1"/>
      <c r="B118" s="2"/>
    </row>
    <row r="119" spans="1:2" x14ac:dyDescent="0.2">
      <c r="A119" s="1"/>
      <c r="B119" s="2"/>
    </row>
    <row r="120" spans="1:2" x14ac:dyDescent="0.2">
      <c r="A120" s="1"/>
      <c r="B120" s="2"/>
    </row>
    <row r="121" spans="1:2" x14ac:dyDescent="0.2">
      <c r="A121" s="1"/>
      <c r="B121" s="2"/>
    </row>
    <row r="122" spans="1:2" x14ac:dyDescent="0.2">
      <c r="A122" s="1"/>
      <c r="B122" s="2"/>
    </row>
    <row r="123" spans="1:2" x14ac:dyDescent="0.2">
      <c r="A123" s="1"/>
      <c r="B123" s="2"/>
    </row>
    <row r="124" spans="1:2" x14ac:dyDescent="0.2">
      <c r="A124" s="1"/>
      <c r="B124" s="2"/>
    </row>
    <row r="125" spans="1:2" x14ac:dyDescent="0.2">
      <c r="A125" s="1"/>
      <c r="B125" s="2"/>
    </row>
    <row r="126" spans="1:2" x14ac:dyDescent="0.2">
      <c r="A126" s="1"/>
      <c r="B126" s="2"/>
    </row>
    <row r="127" spans="1:2" x14ac:dyDescent="0.2">
      <c r="A127" s="1"/>
      <c r="B127" s="2"/>
    </row>
    <row r="128" spans="1:2" x14ac:dyDescent="0.2">
      <c r="A128" s="1"/>
      <c r="B128" s="2"/>
    </row>
    <row r="129" spans="1:2" x14ac:dyDescent="0.2">
      <c r="A129" s="1"/>
      <c r="B129" s="2"/>
    </row>
    <row r="130" spans="1:2" x14ac:dyDescent="0.2">
      <c r="A130" s="1"/>
      <c r="B130" s="2"/>
    </row>
    <row r="131" spans="1:2" x14ac:dyDescent="0.2">
      <c r="A131" s="1"/>
      <c r="B131" s="2"/>
    </row>
    <row r="132" spans="1:2" x14ac:dyDescent="0.2">
      <c r="A132" s="1"/>
      <c r="B132" s="2"/>
    </row>
    <row r="133" spans="1:2" x14ac:dyDescent="0.2">
      <c r="A133" s="1"/>
      <c r="B133" s="2"/>
    </row>
    <row r="134" spans="1:2" x14ac:dyDescent="0.2">
      <c r="A134" s="1"/>
      <c r="B134" s="2"/>
    </row>
    <row r="135" spans="1:2" x14ac:dyDescent="0.2">
      <c r="A135" s="1"/>
      <c r="B135" s="2"/>
    </row>
    <row r="136" spans="1:2" x14ac:dyDescent="0.2">
      <c r="A136" s="4"/>
      <c r="B136" s="4"/>
    </row>
    <row r="137" spans="1:2" x14ac:dyDescent="0.2">
      <c r="A137" s="4"/>
      <c r="B137" s="4"/>
    </row>
    <row r="138" spans="1:2" x14ac:dyDescent="0.2">
      <c r="A138" s="4"/>
      <c r="B138" s="4"/>
    </row>
    <row r="139" spans="1:2" x14ac:dyDescent="0.2">
      <c r="A139" s="4"/>
      <c r="B139" s="4"/>
    </row>
    <row r="140" spans="1:2" x14ac:dyDescent="0.2">
      <c r="A140" s="4"/>
      <c r="B140" s="4"/>
    </row>
    <row r="141" spans="1:2" x14ac:dyDescent="0.2">
      <c r="A141" s="4"/>
      <c r="B141" s="4"/>
    </row>
    <row r="142" spans="1:2" x14ac:dyDescent="0.2">
      <c r="A142" s="4"/>
      <c r="B142" s="4"/>
    </row>
    <row r="143" spans="1:2" x14ac:dyDescent="0.2">
      <c r="A143" s="4"/>
      <c r="B143" s="4"/>
    </row>
    <row r="144" spans="1:2" x14ac:dyDescent="0.2">
      <c r="A144" s="4"/>
      <c r="B144" s="4"/>
    </row>
    <row r="145" spans="1:2" x14ac:dyDescent="0.2">
      <c r="A145" s="4"/>
      <c r="B145" s="4"/>
    </row>
    <row r="146" spans="1:2" x14ac:dyDescent="0.2">
      <c r="A146" s="4"/>
      <c r="B146" s="4"/>
    </row>
    <row r="147" spans="1:2" x14ac:dyDescent="0.2">
      <c r="A147" s="4"/>
      <c r="B147" s="4"/>
    </row>
    <row r="148" spans="1:2" x14ac:dyDescent="0.2">
      <c r="A148" s="4"/>
      <c r="B148" s="4"/>
    </row>
    <row r="149" spans="1:2" x14ac:dyDescent="0.2">
      <c r="A149" s="4"/>
      <c r="B149" s="4"/>
    </row>
    <row r="150" spans="1:2" x14ac:dyDescent="0.2">
      <c r="A150" s="4"/>
      <c r="B150" s="4"/>
    </row>
    <row r="151" spans="1:2" x14ac:dyDescent="0.2">
      <c r="A151" s="4"/>
      <c r="B151" s="4"/>
    </row>
    <row r="152" spans="1:2" x14ac:dyDescent="0.2">
      <c r="A152" s="4"/>
      <c r="B152" s="4"/>
    </row>
    <row r="153" spans="1:2" x14ac:dyDescent="0.2">
      <c r="A153" s="4"/>
      <c r="B153" s="4"/>
    </row>
    <row r="154" spans="1:2" x14ac:dyDescent="0.2">
      <c r="A154" s="4"/>
      <c r="B154" s="4"/>
    </row>
    <row r="155" spans="1:2" x14ac:dyDescent="0.2">
      <c r="A155" s="4"/>
      <c r="B155" s="4"/>
    </row>
    <row r="156" spans="1:2" x14ac:dyDescent="0.2">
      <c r="A156" s="4"/>
      <c r="B156" s="4"/>
    </row>
    <row r="157" spans="1:2" x14ac:dyDescent="0.2">
      <c r="A157" s="4"/>
      <c r="B157" s="4"/>
    </row>
    <row r="158" spans="1:2" x14ac:dyDescent="0.2">
      <c r="A158" s="4"/>
      <c r="B158" s="4"/>
    </row>
    <row r="159" spans="1:2" x14ac:dyDescent="0.2">
      <c r="A159" s="4"/>
      <c r="B159" s="4"/>
    </row>
    <row r="160" spans="1:2" x14ac:dyDescent="0.2">
      <c r="A160" s="4"/>
      <c r="B160" s="4"/>
    </row>
    <row r="161" spans="1:2" x14ac:dyDescent="0.2">
      <c r="A161" s="4"/>
      <c r="B161" s="4"/>
    </row>
    <row r="162" spans="1:2" x14ac:dyDescent="0.2">
      <c r="A162" s="4"/>
      <c r="B162" s="4"/>
    </row>
    <row r="163" spans="1:2" x14ac:dyDescent="0.2">
      <c r="A163" s="4"/>
      <c r="B163" s="4"/>
    </row>
    <row r="164" spans="1:2" x14ac:dyDescent="0.2">
      <c r="A164" s="4"/>
      <c r="B164" s="4"/>
    </row>
    <row r="165" spans="1:2" x14ac:dyDescent="0.2">
      <c r="A165" s="4"/>
      <c r="B165" s="4"/>
    </row>
    <row r="166" spans="1:2" x14ac:dyDescent="0.2">
      <c r="A166" s="4"/>
      <c r="B166" s="4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>
      <selection activeCell="B1" sqref="B1:K1"/>
    </sheetView>
  </sheetViews>
  <sheetFormatPr defaultColWidth="9.140625" defaultRowHeight="12.75" x14ac:dyDescent="0.2"/>
  <cols>
    <col min="1" max="1" width="1.28515625" style="7" customWidth="1"/>
    <col min="2" max="2" width="4" style="7" customWidth="1"/>
    <col min="3" max="3" width="3.140625" style="7" customWidth="1"/>
    <col min="4" max="4" width="3.5703125" style="7" customWidth="1"/>
    <col min="5" max="5" width="40.42578125" style="7" customWidth="1"/>
    <col min="6" max="6" width="0.5703125" style="7" customWidth="1"/>
    <col min="7" max="7" width="19.7109375" style="7" customWidth="1"/>
    <col min="8" max="8" width="0.5703125" style="7" customWidth="1"/>
    <col min="9" max="9" width="19.7109375" style="7" customWidth="1"/>
    <col min="10" max="10" width="0.5703125" style="7" customWidth="1"/>
    <col min="11" max="11" width="15.7109375" style="7" customWidth="1"/>
    <col min="12" max="16384" width="9.140625" style="7"/>
  </cols>
  <sheetData>
    <row r="1" spans="1:15" ht="29.25" customHeight="1" x14ac:dyDescent="0.2">
      <c r="B1" s="191" t="s">
        <v>634</v>
      </c>
      <c r="C1" s="192"/>
      <c r="D1" s="192"/>
      <c r="E1" s="192"/>
      <c r="F1" s="192"/>
      <c r="G1" s="192"/>
      <c r="H1" s="192"/>
      <c r="I1" s="192"/>
      <c r="J1" s="192"/>
      <c r="K1" s="192"/>
    </row>
    <row r="2" spans="1:15" ht="3" customHeight="1" x14ac:dyDescent="0.2"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5" ht="3" customHeight="1" x14ac:dyDescent="0.2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5" ht="39.75" customHeight="1" x14ac:dyDescent="0.2">
      <c r="B4" s="194" t="s">
        <v>635</v>
      </c>
      <c r="C4" s="194"/>
      <c r="D4" s="194"/>
      <c r="E4" s="194"/>
      <c r="F4" s="21"/>
      <c r="G4" s="195" t="s">
        <v>636</v>
      </c>
      <c r="H4" s="195"/>
      <c r="I4" s="195"/>
      <c r="J4" s="22"/>
      <c r="K4" s="23" t="s">
        <v>637</v>
      </c>
    </row>
    <row r="5" spans="1:15" ht="3" customHeight="1" x14ac:dyDescent="0.2">
      <c r="B5" s="194"/>
      <c r="C5" s="194"/>
      <c r="D5" s="194"/>
      <c r="E5" s="194"/>
      <c r="F5" s="21"/>
      <c r="G5" s="22"/>
      <c r="H5" s="22"/>
      <c r="I5" s="22"/>
      <c r="J5" s="22"/>
      <c r="K5" s="24"/>
    </row>
    <row r="6" spans="1:15" ht="30" customHeight="1" x14ac:dyDescent="0.2">
      <c r="B6" s="194"/>
      <c r="C6" s="194"/>
      <c r="D6" s="194"/>
      <c r="E6" s="194"/>
      <c r="F6" s="21"/>
      <c r="G6" s="51" t="s">
        <v>711</v>
      </c>
      <c r="H6" s="25"/>
      <c r="I6" s="51" t="s">
        <v>712</v>
      </c>
      <c r="J6" s="26"/>
      <c r="K6" s="27" t="s">
        <v>295</v>
      </c>
      <c r="N6" s="28"/>
      <c r="O6" s="28"/>
    </row>
    <row r="7" spans="1:15" ht="1.5" customHeight="1" x14ac:dyDescent="0.2">
      <c r="B7" s="29"/>
      <c r="C7" s="29"/>
      <c r="D7" s="29"/>
      <c r="E7" s="29"/>
      <c r="F7" s="29"/>
      <c r="G7" s="30"/>
      <c r="H7" s="30"/>
      <c r="I7" s="30"/>
      <c r="J7" s="30"/>
      <c r="K7" s="29"/>
    </row>
    <row r="8" spans="1:15" ht="13.5" customHeight="1" x14ac:dyDescent="0.2">
      <c r="B8" s="31" t="s">
        <v>508</v>
      </c>
      <c r="C8" s="31"/>
      <c r="D8" s="29"/>
      <c r="E8" s="29"/>
      <c r="F8" s="29"/>
      <c r="G8" s="29"/>
      <c r="H8" s="29"/>
      <c r="I8" s="29"/>
      <c r="J8" s="29"/>
      <c r="K8" s="29"/>
    </row>
    <row r="9" spans="1:15" ht="13.5" customHeight="1" x14ac:dyDescent="0.2">
      <c r="B9" s="32"/>
      <c r="C9" s="32"/>
      <c r="D9" s="32" t="s">
        <v>509</v>
      </c>
      <c r="E9" s="32"/>
      <c r="F9" s="29"/>
      <c r="G9" s="33">
        <f>G15+G27</f>
        <v>19478.429372000021</v>
      </c>
      <c r="H9" s="34"/>
      <c r="I9" s="33">
        <f>I15+I27</f>
        <v>18380.11527999998</v>
      </c>
      <c r="J9" s="34"/>
      <c r="K9" s="35">
        <f>I9/G9*100-100</f>
        <v>-5.6386173188011242</v>
      </c>
    </row>
    <row r="10" spans="1:15" ht="13.5" customHeight="1" x14ac:dyDescent="0.2">
      <c r="B10" s="29"/>
      <c r="C10" s="29"/>
      <c r="D10" s="29" t="s">
        <v>512</v>
      </c>
      <c r="E10" s="29"/>
      <c r="F10" s="29"/>
      <c r="G10" s="34">
        <f>G16+G28</f>
        <v>26891.827906000002</v>
      </c>
      <c r="H10" s="34"/>
      <c r="I10" s="34">
        <f>I16+I28</f>
        <v>25837.12090100006</v>
      </c>
      <c r="J10" s="34"/>
      <c r="K10" s="36">
        <f>I10/G10*100-100</f>
        <v>-3.9220353807359487</v>
      </c>
      <c r="N10" s="28"/>
      <c r="O10" s="28"/>
    </row>
    <row r="11" spans="1:15" ht="13.5" customHeight="1" x14ac:dyDescent="0.2">
      <c r="B11" s="32"/>
      <c r="C11" s="32"/>
      <c r="D11" s="32" t="s">
        <v>510</v>
      </c>
      <c r="E11" s="32"/>
      <c r="F11" s="29"/>
      <c r="G11" s="33">
        <f>G9-G10</f>
        <v>-7413.3985339999817</v>
      </c>
      <c r="H11" s="34"/>
      <c r="I11" s="33">
        <f>I9-I10</f>
        <v>-7457.0056210000803</v>
      </c>
      <c r="J11" s="34"/>
      <c r="K11" s="35"/>
    </row>
    <row r="12" spans="1:15" ht="13.5" customHeight="1" x14ac:dyDescent="0.2">
      <c r="B12" s="29"/>
      <c r="C12" s="29"/>
      <c r="D12" s="29" t="s">
        <v>511</v>
      </c>
      <c r="E12" s="29"/>
      <c r="F12" s="29"/>
      <c r="G12" s="34">
        <f>G9/G10*100</f>
        <v>72.432522772667554</v>
      </c>
      <c r="H12" s="34"/>
      <c r="I12" s="34">
        <f>I9/I10*100</f>
        <v>71.138403347752856</v>
      </c>
      <c r="J12" s="34"/>
      <c r="K12" s="37"/>
    </row>
    <row r="13" spans="1:15" ht="25.5" customHeight="1" x14ac:dyDescent="0.2">
      <c r="B13" s="38"/>
      <c r="C13" s="32"/>
      <c r="D13" s="193" t="s">
        <v>638</v>
      </c>
      <c r="E13" s="193"/>
      <c r="F13" s="29"/>
      <c r="G13" s="39">
        <v>-5968.1369719999966</v>
      </c>
      <c r="H13" s="40"/>
      <c r="I13" s="39">
        <v>-6326.4929910000756</v>
      </c>
      <c r="J13" s="40"/>
      <c r="K13" s="41"/>
    </row>
    <row r="14" spans="1:15" ht="13.5" customHeight="1" x14ac:dyDescent="0.2">
      <c r="B14" s="8" t="s">
        <v>632</v>
      </c>
      <c r="C14" s="8"/>
      <c r="D14" s="8"/>
      <c r="G14" s="42"/>
      <c r="H14" s="42"/>
      <c r="I14" s="42"/>
      <c r="J14" s="42"/>
      <c r="K14" s="43"/>
    </row>
    <row r="15" spans="1:15" ht="13.5" customHeight="1" x14ac:dyDescent="0.2">
      <c r="B15" s="32"/>
      <c r="C15" s="32"/>
      <c r="D15" s="32" t="s">
        <v>509</v>
      </c>
      <c r="E15" s="32"/>
      <c r="G15" s="33">
        <v>14169.832497000029</v>
      </c>
      <c r="H15" s="42"/>
      <c r="I15" s="33">
        <v>13499.31606899999</v>
      </c>
      <c r="J15" s="42"/>
      <c r="K15" s="35">
        <f>I15/G15*100-100</f>
        <v>-4.7319996770745121</v>
      </c>
    </row>
    <row r="16" spans="1:15" ht="13.5" customHeight="1" x14ac:dyDescent="0.2">
      <c r="D16" s="29" t="s">
        <v>512</v>
      </c>
      <c r="E16" s="29"/>
      <c r="G16" s="42">
        <v>20659.911575999999</v>
      </c>
      <c r="H16" s="42"/>
      <c r="I16" s="42">
        <v>20234.588248000033</v>
      </c>
      <c r="J16" s="42"/>
      <c r="K16" s="43">
        <f>I16/G16*100-100</f>
        <v>-2.0586890047199091</v>
      </c>
    </row>
    <row r="17" spans="2:11" ht="13.5" customHeight="1" x14ac:dyDescent="0.2">
      <c r="B17" s="32"/>
      <c r="C17" s="32"/>
      <c r="D17" s="32" t="s">
        <v>510</v>
      </c>
      <c r="E17" s="32"/>
      <c r="G17" s="33">
        <f>G15-G16</f>
        <v>-6490.0790789999701</v>
      </c>
      <c r="H17" s="42"/>
      <c r="I17" s="33">
        <f>I15-I16</f>
        <v>-6735.2721790000433</v>
      </c>
      <c r="J17" s="42"/>
      <c r="K17" s="35"/>
    </row>
    <row r="18" spans="2:11" ht="13.5" customHeight="1" x14ac:dyDescent="0.2">
      <c r="D18" s="29" t="s">
        <v>511</v>
      </c>
      <c r="E18" s="29"/>
      <c r="G18" s="44">
        <f>G15/G16*100</f>
        <v>68.586123637918661</v>
      </c>
      <c r="H18" s="44"/>
      <c r="I18" s="44">
        <f>I15/I16*100</f>
        <v>66.71406358038567</v>
      </c>
      <c r="J18" s="42"/>
      <c r="K18" s="45"/>
    </row>
    <row r="19" spans="2:11" ht="26.25" customHeight="1" x14ac:dyDescent="0.2">
      <c r="B19" s="38"/>
      <c r="C19" s="32"/>
      <c r="D19" s="193" t="s">
        <v>638</v>
      </c>
      <c r="E19" s="193"/>
      <c r="G19" s="39">
        <v>-6108.5024489999741</v>
      </c>
      <c r="H19" s="46"/>
      <c r="I19" s="39">
        <v>-6290.7089790000482</v>
      </c>
      <c r="J19" s="46"/>
      <c r="K19" s="41"/>
    </row>
    <row r="20" spans="2:11" ht="13.5" customHeight="1" x14ac:dyDescent="0.2">
      <c r="B20" s="8"/>
      <c r="C20" s="8" t="s">
        <v>1114</v>
      </c>
      <c r="G20" s="46"/>
      <c r="H20" s="46"/>
      <c r="I20" s="46"/>
      <c r="J20" s="42"/>
      <c r="K20" s="43"/>
    </row>
    <row r="21" spans="2:11" ht="13.5" customHeight="1" x14ac:dyDescent="0.2">
      <c r="B21" s="32"/>
      <c r="C21" s="32"/>
      <c r="D21" s="32"/>
      <c r="E21" s="32" t="s">
        <v>509</v>
      </c>
      <c r="G21" s="33">
        <v>13079.286109000022</v>
      </c>
      <c r="H21" s="42"/>
      <c r="I21" s="33">
        <v>12350.461188999994</v>
      </c>
      <c r="J21" s="42"/>
      <c r="K21" s="35">
        <f>I21/G21*100-100</f>
        <v>-5.572360096156288</v>
      </c>
    </row>
    <row r="22" spans="2:11" ht="13.5" customHeight="1" x14ac:dyDescent="0.2">
      <c r="E22" s="29" t="s">
        <v>512</v>
      </c>
      <c r="F22" s="29"/>
      <c r="G22" s="42">
        <v>19310.108077999994</v>
      </c>
      <c r="H22" s="42"/>
      <c r="I22" s="42">
        <v>18822.406937000029</v>
      </c>
      <c r="J22" s="42"/>
      <c r="K22" s="43">
        <f>I22/G22*100-100</f>
        <v>-2.5256261592632114</v>
      </c>
    </row>
    <row r="23" spans="2:11" ht="13.5" customHeight="1" x14ac:dyDescent="0.2">
      <c r="B23" s="32"/>
      <c r="C23" s="32"/>
      <c r="D23" s="32"/>
      <c r="E23" s="32" t="s">
        <v>510</v>
      </c>
      <c r="G23" s="33">
        <f>G21-G22</f>
        <v>-6230.8219689999714</v>
      </c>
      <c r="H23" s="42"/>
      <c r="I23" s="33">
        <f>I21-I22</f>
        <v>-6471.9457480000347</v>
      </c>
      <c r="J23" s="42"/>
      <c r="K23" s="35"/>
    </row>
    <row r="24" spans="2:11" ht="13.5" customHeight="1" x14ac:dyDescent="0.2">
      <c r="E24" s="29" t="s">
        <v>511</v>
      </c>
      <c r="F24" s="29"/>
      <c r="G24" s="42">
        <f>G21/G22*100</f>
        <v>67.732847771583693</v>
      </c>
      <c r="H24" s="42"/>
      <c r="I24" s="42">
        <f>I21/I22*100</f>
        <v>65.615737829587303</v>
      </c>
      <c r="J24" s="42"/>
      <c r="K24" s="45"/>
    </row>
    <row r="25" spans="2:11" ht="26.25" customHeight="1" x14ac:dyDescent="0.2">
      <c r="B25" s="38"/>
      <c r="C25" s="32"/>
      <c r="D25" s="32"/>
      <c r="E25" s="162" t="s">
        <v>687</v>
      </c>
      <c r="G25" s="39">
        <v>-5850.5174879999868</v>
      </c>
      <c r="H25" s="46"/>
      <c r="I25" s="39">
        <v>-6029.8261090000306</v>
      </c>
      <c r="J25" s="46"/>
      <c r="K25" s="41"/>
    </row>
    <row r="26" spans="2:11" ht="13.5" customHeight="1" x14ac:dyDescent="0.2">
      <c r="B26" s="8" t="s">
        <v>633</v>
      </c>
      <c r="C26" s="8"/>
      <c r="G26" s="42"/>
      <c r="H26" s="42"/>
      <c r="I26" s="42"/>
      <c r="J26" s="42"/>
      <c r="K26" s="43"/>
    </row>
    <row r="27" spans="2:11" ht="13.5" customHeight="1" x14ac:dyDescent="0.2">
      <c r="B27" s="32"/>
      <c r="C27" s="32"/>
      <c r="D27" s="32" t="s">
        <v>509</v>
      </c>
      <c r="E27" s="32"/>
      <c r="G27" s="33">
        <v>5308.596874999992</v>
      </c>
      <c r="H27" s="42"/>
      <c r="I27" s="33">
        <v>4880.7992109999905</v>
      </c>
      <c r="J27" s="42"/>
      <c r="K27" s="35">
        <f>I27/G27*100-100</f>
        <v>-8.0585825986269128</v>
      </c>
    </row>
    <row r="28" spans="2:11" ht="13.5" customHeight="1" x14ac:dyDescent="0.2">
      <c r="D28" s="29" t="s">
        <v>512</v>
      </c>
      <c r="G28" s="42">
        <v>6231.9163300000027</v>
      </c>
      <c r="H28" s="42"/>
      <c r="I28" s="42">
        <v>5602.5326530000266</v>
      </c>
      <c r="J28" s="42"/>
      <c r="K28" s="43">
        <f>I28/G28*100-100</f>
        <v>-10.099360191505895</v>
      </c>
    </row>
    <row r="29" spans="2:11" ht="13.5" customHeight="1" x14ac:dyDescent="0.2">
      <c r="B29" s="32"/>
      <c r="C29" s="32"/>
      <c r="D29" s="32" t="s">
        <v>510</v>
      </c>
      <c r="E29" s="32"/>
      <c r="G29" s="33">
        <f>G27-G28</f>
        <v>-923.31945500001075</v>
      </c>
      <c r="H29" s="42"/>
      <c r="I29" s="33">
        <f>I27-I28</f>
        <v>-721.73344200003612</v>
      </c>
      <c r="J29" s="42"/>
      <c r="K29" s="35"/>
    </row>
    <row r="30" spans="2:11" ht="13.5" customHeight="1" x14ac:dyDescent="0.2">
      <c r="D30" s="29" t="s">
        <v>511</v>
      </c>
      <c r="G30" s="42">
        <f>G27/G28*100</f>
        <v>85.184020354137033</v>
      </c>
      <c r="H30" s="42"/>
      <c r="I30" s="42">
        <f>I27/I28*100</f>
        <v>87.117728950431655</v>
      </c>
      <c r="J30" s="42"/>
      <c r="K30" s="45"/>
    </row>
    <row r="31" spans="2:11" ht="13.5" customHeight="1" x14ac:dyDescent="0.2">
      <c r="B31" s="38"/>
      <c r="C31" s="38" t="s">
        <v>354</v>
      </c>
      <c r="D31" s="47"/>
      <c r="E31" s="32"/>
      <c r="G31" s="39"/>
      <c r="H31" s="46"/>
      <c r="I31" s="39"/>
      <c r="J31" s="42"/>
      <c r="K31" s="35"/>
    </row>
    <row r="32" spans="2:11" ht="13.5" customHeight="1" x14ac:dyDescent="0.2">
      <c r="D32" s="7" t="s">
        <v>353</v>
      </c>
      <c r="E32" s="7" t="s">
        <v>509</v>
      </c>
      <c r="G32" s="42">
        <v>4673.8052289999905</v>
      </c>
      <c r="H32" s="42"/>
      <c r="I32" s="42">
        <v>4489.0575709999885</v>
      </c>
      <c r="J32" s="42"/>
      <c r="K32" s="43">
        <f>I32/G32*100-100</f>
        <v>-3.9528317708594614</v>
      </c>
    </row>
    <row r="33" spans="2:14" ht="13.5" customHeight="1" x14ac:dyDescent="0.2">
      <c r="B33" s="32"/>
      <c r="C33" s="32"/>
      <c r="D33" s="32" t="s">
        <v>353</v>
      </c>
      <c r="E33" s="32" t="s">
        <v>512</v>
      </c>
      <c r="G33" s="33">
        <v>4533.4397520000111</v>
      </c>
      <c r="H33" s="42"/>
      <c r="I33" s="33">
        <v>4524.8415830000149</v>
      </c>
      <c r="J33" s="42"/>
      <c r="K33" s="35">
        <f>I33/G33*100-100</f>
        <v>-0.18966104040984533</v>
      </c>
    </row>
    <row r="34" spans="2:14" ht="13.5" customHeight="1" x14ac:dyDescent="0.2">
      <c r="D34" s="7" t="s">
        <v>353</v>
      </c>
      <c r="E34" s="7" t="s">
        <v>510</v>
      </c>
      <c r="G34" s="42">
        <f>G32-G33</f>
        <v>140.36547699997936</v>
      </c>
      <c r="H34" s="42"/>
      <c r="I34" s="42">
        <f>I32-I33</f>
        <v>-35.784012000026451</v>
      </c>
      <c r="J34" s="42"/>
      <c r="K34" s="43"/>
    </row>
    <row r="35" spans="2:14" ht="13.5" customHeight="1" x14ac:dyDescent="0.2">
      <c r="B35" s="32"/>
      <c r="C35" s="32"/>
      <c r="D35" s="32"/>
      <c r="E35" s="32" t="s">
        <v>511</v>
      </c>
      <c r="G35" s="33">
        <f>G32/G33*100</f>
        <v>103.09622460380233</v>
      </c>
      <c r="H35" s="42"/>
      <c r="I35" s="33">
        <f>I32/I33*100</f>
        <v>99.209165418421094</v>
      </c>
      <c r="J35" s="42"/>
      <c r="K35" s="48"/>
    </row>
    <row r="36" spans="2:14" ht="3" customHeight="1" thickBot="1" x14ac:dyDescent="0.25"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19"/>
      <c r="M36" s="19"/>
      <c r="N36" s="19"/>
    </row>
    <row r="37" spans="2:14" ht="13.5" thickTop="1" x14ac:dyDescent="0.2"/>
    <row r="38" spans="2:14" x14ac:dyDescent="0.2">
      <c r="D38" s="7" t="s">
        <v>1111</v>
      </c>
      <c r="E38" s="7" t="s">
        <v>1112</v>
      </c>
    </row>
    <row r="39" spans="2:14" x14ac:dyDescent="0.2">
      <c r="D39" s="7" t="s">
        <v>1111</v>
      </c>
      <c r="E39" s="7" t="s">
        <v>1113</v>
      </c>
      <c r="G39" s="50"/>
      <c r="I39" s="50"/>
    </row>
    <row r="43" spans="2:14" ht="12.75" customHeight="1" x14ac:dyDescent="0.2"/>
    <row r="44" spans="2:14" x14ac:dyDescent="0.2">
      <c r="G44" s="50"/>
      <c r="I44" s="50"/>
    </row>
    <row r="45" spans="2:14" x14ac:dyDescent="0.2">
      <c r="G45" s="50"/>
      <c r="I45" s="50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sqref="A1:AQ1"/>
    </sheetView>
  </sheetViews>
  <sheetFormatPr defaultColWidth="9.140625" defaultRowHeight="12.75" x14ac:dyDescent="0.2"/>
  <cols>
    <col min="1" max="1" width="11.7109375" style="7" customWidth="1"/>
    <col min="2" max="2" width="0.5703125" style="7" customWidth="1"/>
    <col min="3" max="3" width="8" style="7" customWidth="1"/>
    <col min="4" max="4" width="0.5703125" style="7" customWidth="1"/>
    <col min="5" max="5" width="8" style="7" customWidth="1"/>
    <col min="6" max="6" width="0.5703125" style="7" customWidth="1"/>
    <col min="7" max="7" width="10.85546875" style="7" customWidth="1"/>
    <col min="8" max="8" width="0.5703125" style="7" customWidth="1"/>
    <col min="9" max="9" width="10.85546875" style="7" customWidth="1"/>
    <col min="10" max="10" width="0.5703125" style="7" customWidth="1"/>
    <col min="11" max="11" width="8" style="7" customWidth="1"/>
    <col min="12" max="12" width="0.5703125" style="7" customWidth="1"/>
    <col min="13" max="13" width="8" style="7" customWidth="1"/>
    <col min="14" max="14" width="0.5703125" style="7" customWidth="1"/>
    <col min="15" max="15" width="10.855468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8" style="7" customWidth="1"/>
    <col min="20" max="20" width="0.5703125" style="7" customWidth="1"/>
    <col min="21" max="21" width="8" style="7" customWidth="1"/>
    <col min="22" max="22" width="0.5703125" style="7" customWidth="1"/>
    <col min="23" max="23" width="10.85546875" style="7" customWidth="1"/>
    <col min="24" max="24" width="0.5703125" style="7" customWidth="1"/>
    <col min="25" max="25" width="10.85546875" style="7" customWidth="1"/>
    <col min="26" max="26" width="0.5703125" style="7" customWidth="1"/>
    <col min="27" max="27" width="8" style="7" customWidth="1"/>
    <col min="28" max="28" width="0.5703125" style="7" customWidth="1"/>
    <col min="29" max="29" width="8" style="7" customWidth="1"/>
    <col min="30" max="30" width="0.5703125" style="7" customWidth="1"/>
    <col min="31" max="31" width="10.85546875" style="7" customWidth="1"/>
    <col min="32" max="32" width="0.5703125" style="7" customWidth="1"/>
    <col min="33" max="33" width="10.85546875" style="7" customWidth="1"/>
    <col min="34" max="34" width="0.5703125" style="7" customWidth="1"/>
    <col min="35" max="35" width="8" style="7" customWidth="1"/>
    <col min="36" max="36" width="0.5703125" style="7" customWidth="1"/>
    <col min="37" max="37" width="8" style="7" customWidth="1"/>
    <col min="38" max="38" width="0.5703125" style="7" customWidth="1"/>
    <col min="39" max="39" width="10.85546875" style="7" customWidth="1"/>
    <col min="40" max="40" width="0.5703125" style="7" customWidth="1"/>
    <col min="41" max="41" width="10.85546875" style="7" customWidth="1"/>
    <col min="42" max="42" width="0.5703125" style="7" customWidth="1"/>
    <col min="43" max="43" width="11.7109375" style="7" customWidth="1"/>
    <col min="44" max="16384" width="9.140625" style="7"/>
  </cols>
  <sheetData>
    <row r="1" spans="1:46" ht="14.25" customHeight="1" x14ac:dyDescent="0.2">
      <c r="A1" s="196" t="s">
        <v>355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  <c r="AH1" s="196"/>
      <c r="AI1" s="196"/>
      <c r="AJ1" s="196"/>
      <c r="AK1" s="196"/>
      <c r="AL1" s="196"/>
      <c r="AM1" s="196"/>
      <c r="AN1" s="196"/>
      <c r="AO1" s="196"/>
      <c r="AP1" s="196"/>
      <c r="AQ1" s="196"/>
    </row>
    <row r="2" spans="1:46" ht="14.25" customHeight="1" x14ac:dyDescent="0.2">
      <c r="A2" s="196" t="s">
        <v>527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  <c r="AB2" s="196"/>
      <c r="AC2" s="196"/>
      <c r="AD2" s="196"/>
      <c r="AE2" s="196"/>
      <c r="AF2" s="196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Q2" s="196"/>
    </row>
    <row r="3" spans="1:46" ht="3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2">
      <c r="A5" s="194" t="s">
        <v>163</v>
      </c>
      <c r="B5" s="53"/>
      <c r="C5" s="194" t="s">
        <v>639</v>
      </c>
      <c r="D5" s="195"/>
      <c r="E5" s="195"/>
      <c r="F5" s="195"/>
      <c r="G5" s="195"/>
      <c r="H5" s="195"/>
      <c r="I5" s="195"/>
      <c r="J5" s="53"/>
      <c r="K5" s="194" t="s">
        <v>640</v>
      </c>
      <c r="L5" s="195"/>
      <c r="M5" s="195"/>
      <c r="N5" s="195"/>
      <c r="O5" s="195"/>
      <c r="P5" s="195"/>
      <c r="Q5" s="195"/>
      <c r="R5" s="53"/>
      <c r="S5" s="194" t="s">
        <v>641</v>
      </c>
      <c r="T5" s="195"/>
      <c r="U5" s="195"/>
      <c r="V5" s="195"/>
      <c r="W5" s="195"/>
      <c r="X5" s="195"/>
      <c r="Y5" s="195"/>
      <c r="Z5" s="53"/>
      <c r="AA5" s="194" t="s">
        <v>642</v>
      </c>
      <c r="AB5" s="195"/>
      <c r="AC5" s="195"/>
      <c r="AD5" s="195"/>
      <c r="AE5" s="195"/>
      <c r="AF5" s="195"/>
      <c r="AG5" s="195"/>
      <c r="AH5" s="53"/>
      <c r="AI5" s="194" t="s">
        <v>643</v>
      </c>
      <c r="AJ5" s="195"/>
      <c r="AK5" s="195"/>
      <c r="AL5" s="195"/>
      <c r="AM5" s="195"/>
      <c r="AN5" s="195"/>
      <c r="AO5" s="195"/>
      <c r="AP5" s="53"/>
      <c r="AQ5" s="194" t="s">
        <v>513</v>
      </c>
      <c r="AS5" s="28"/>
      <c r="AT5" s="28"/>
    </row>
    <row r="6" spans="1:46" ht="2.25" customHeight="1" x14ac:dyDescent="0.2">
      <c r="A6" s="194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94"/>
    </row>
    <row r="7" spans="1:46" ht="27" customHeight="1" x14ac:dyDescent="0.2">
      <c r="A7" s="194"/>
      <c r="B7" s="53"/>
      <c r="C7" s="195" t="s">
        <v>636</v>
      </c>
      <c r="D7" s="195"/>
      <c r="E7" s="195"/>
      <c r="F7" s="53"/>
      <c r="G7" s="194" t="s">
        <v>644</v>
      </c>
      <c r="H7" s="195"/>
      <c r="I7" s="195"/>
      <c r="J7" s="53"/>
      <c r="K7" s="195" t="s">
        <v>636</v>
      </c>
      <c r="L7" s="195"/>
      <c r="M7" s="195"/>
      <c r="N7" s="53"/>
      <c r="O7" s="194" t="s">
        <v>644</v>
      </c>
      <c r="P7" s="195"/>
      <c r="Q7" s="195"/>
      <c r="R7" s="53"/>
      <c r="S7" s="195" t="s">
        <v>636</v>
      </c>
      <c r="T7" s="195"/>
      <c r="U7" s="195"/>
      <c r="V7" s="53"/>
      <c r="W7" s="194" t="s">
        <v>644</v>
      </c>
      <c r="X7" s="195"/>
      <c r="Y7" s="195"/>
      <c r="Z7" s="53"/>
      <c r="AA7" s="195" t="s">
        <v>636</v>
      </c>
      <c r="AB7" s="195"/>
      <c r="AC7" s="195"/>
      <c r="AD7" s="53"/>
      <c r="AE7" s="194" t="s">
        <v>644</v>
      </c>
      <c r="AF7" s="195"/>
      <c r="AG7" s="195"/>
      <c r="AH7" s="53"/>
      <c r="AI7" s="195" t="s">
        <v>636</v>
      </c>
      <c r="AJ7" s="195"/>
      <c r="AK7" s="195"/>
      <c r="AL7" s="53"/>
      <c r="AM7" s="194" t="s">
        <v>644</v>
      </c>
      <c r="AN7" s="195"/>
      <c r="AO7" s="195"/>
      <c r="AP7" s="53"/>
      <c r="AQ7" s="194"/>
    </row>
    <row r="8" spans="1:46" ht="3" customHeight="1" x14ac:dyDescent="0.2">
      <c r="A8" s="194"/>
      <c r="B8" s="53"/>
      <c r="C8" s="195"/>
      <c r="D8" s="195"/>
      <c r="E8" s="195"/>
      <c r="F8" s="53"/>
      <c r="G8" s="53"/>
      <c r="H8" s="53"/>
      <c r="I8" s="53"/>
      <c r="J8" s="53"/>
      <c r="K8" s="195"/>
      <c r="L8" s="195"/>
      <c r="M8" s="195"/>
      <c r="N8" s="53"/>
      <c r="O8" s="53"/>
      <c r="P8" s="53"/>
      <c r="Q8" s="53"/>
      <c r="R8" s="53"/>
      <c r="S8" s="195"/>
      <c r="T8" s="195"/>
      <c r="U8" s="195"/>
      <c r="V8" s="53"/>
      <c r="W8" s="53"/>
      <c r="X8" s="53"/>
      <c r="Y8" s="53"/>
      <c r="Z8" s="53"/>
      <c r="AA8" s="195"/>
      <c r="AB8" s="195"/>
      <c r="AC8" s="195"/>
      <c r="AD8" s="53"/>
      <c r="AE8" s="53"/>
      <c r="AF8" s="53"/>
      <c r="AG8" s="53"/>
      <c r="AH8" s="53"/>
      <c r="AI8" s="195"/>
      <c r="AJ8" s="195"/>
      <c r="AK8" s="195"/>
      <c r="AL8" s="53"/>
      <c r="AM8" s="53"/>
      <c r="AN8" s="53"/>
      <c r="AO8" s="53"/>
      <c r="AP8" s="53"/>
      <c r="AQ8" s="194"/>
    </row>
    <row r="9" spans="1:46" x14ac:dyDescent="0.2">
      <c r="A9" s="194"/>
      <c r="B9" s="53"/>
      <c r="C9" s="195"/>
      <c r="D9" s="195"/>
      <c r="E9" s="195"/>
      <c r="F9" s="53"/>
      <c r="G9" s="195" t="s">
        <v>295</v>
      </c>
      <c r="H9" s="195"/>
      <c r="I9" s="195"/>
      <c r="J9" s="53"/>
      <c r="K9" s="195"/>
      <c r="L9" s="195"/>
      <c r="M9" s="195"/>
      <c r="N9" s="53"/>
      <c r="O9" s="195" t="s">
        <v>295</v>
      </c>
      <c r="P9" s="195"/>
      <c r="Q9" s="195"/>
      <c r="R9" s="53"/>
      <c r="S9" s="195"/>
      <c r="T9" s="195"/>
      <c r="U9" s="195"/>
      <c r="V9" s="53"/>
      <c r="W9" s="195" t="s">
        <v>295</v>
      </c>
      <c r="X9" s="195"/>
      <c r="Y9" s="195"/>
      <c r="Z9" s="53"/>
      <c r="AA9" s="195"/>
      <c r="AB9" s="195"/>
      <c r="AC9" s="195"/>
      <c r="AD9" s="53"/>
      <c r="AE9" s="195" t="s">
        <v>295</v>
      </c>
      <c r="AF9" s="195"/>
      <c r="AG9" s="195"/>
      <c r="AH9" s="53"/>
      <c r="AI9" s="195"/>
      <c r="AJ9" s="195"/>
      <c r="AK9" s="195"/>
      <c r="AL9" s="53"/>
      <c r="AM9" s="195" t="s">
        <v>295</v>
      </c>
      <c r="AN9" s="195"/>
      <c r="AO9" s="195"/>
      <c r="AP9" s="53"/>
      <c r="AQ9" s="194"/>
      <c r="AS9" s="28"/>
      <c r="AT9" s="28"/>
    </row>
    <row r="10" spans="1:46" ht="3" customHeight="1" x14ac:dyDescent="0.2">
      <c r="A10" s="194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94"/>
    </row>
    <row r="11" spans="1:46" ht="55.5" customHeight="1" x14ac:dyDescent="0.2">
      <c r="A11" s="194"/>
      <c r="B11" s="53"/>
      <c r="C11" s="54">
        <v>2025</v>
      </c>
      <c r="D11" s="53"/>
      <c r="E11" s="54">
        <v>2026</v>
      </c>
      <c r="F11" s="53"/>
      <c r="G11" s="27" t="s">
        <v>645</v>
      </c>
      <c r="H11" s="53"/>
      <c r="I11" s="27" t="s">
        <v>646</v>
      </c>
      <c r="J11" s="53"/>
      <c r="K11" s="54">
        <v>2025</v>
      </c>
      <c r="L11" s="53"/>
      <c r="M11" s="54">
        <v>2026</v>
      </c>
      <c r="N11" s="53"/>
      <c r="O11" s="27" t="s">
        <v>645</v>
      </c>
      <c r="P11" s="53"/>
      <c r="Q11" s="27" t="s">
        <v>646</v>
      </c>
      <c r="R11" s="53"/>
      <c r="S11" s="54">
        <v>2025</v>
      </c>
      <c r="T11" s="53"/>
      <c r="U11" s="54">
        <v>2026</v>
      </c>
      <c r="V11" s="53"/>
      <c r="W11" s="27" t="s">
        <v>645</v>
      </c>
      <c r="X11" s="53"/>
      <c r="Y11" s="27" t="s">
        <v>646</v>
      </c>
      <c r="Z11" s="53"/>
      <c r="AA11" s="54">
        <v>2025</v>
      </c>
      <c r="AB11" s="53"/>
      <c r="AC11" s="54">
        <v>2026</v>
      </c>
      <c r="AD11" s="53"/>
      <c r="AE11" s="27" t="s">
        <v>645</v>
      </c>
      <c r="AF11" s="53"/>
      <c r="AG11" s="27" t="s">
        <v>646</v>
      </c>
      <c r="AH11" s="53"/>
      <c r="AI11" s="54">
        <v>2025</v>
      </c>
      <c r="AJ11" s="53"/>
      <c r="AK11" s="54">
        <v>2026</v>
      </c>
      <c r="AL11" s="53"/>
      <c r="AM11" s="27" t="s">
        <v>645</v>
      </c>
      <c r="AN11" s="53"/>
      <c r="AO11" s="27" t="s">
        <v>646</v>
      </c>
      <c r="AP11" s="53"/>
      <c r="AQ11" s="194"/>
    </row>
    <row r="12" spans="1:46" ht="6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2">
      <c r="A13" s="55" t="s">
        <v>296</v>
      </c>
      <c r="B13" s="56"/>
      <c r="C13" s="57">
        <f>SUM(C14:C25)</f>
        <v>111516.59941600001</v>
      </c>
      <c r="D13" s="58"/>
      <c r="E13" s="57">
        <f>SUM(E14:E25)</f>
        <v>8565.776254999997</v>
      </c>
      <c r="F13" s="58"/>
      <c r="G13" s="59"/>
      <c r="H13" s="58"/>
      <c r="I13" s="58"/>
      <c r="J13" s="58"/>
      <c r="K13" s="57">
        <f>SUM(K14:K25)</f>
        <v>86467.108966</v>
      </c>
      <c r="L13" s="58"/>
      <c r="M13" s="57">
        <f>SUM(M14:M25)</f>
        <v>6683.7066909999994</v>
      </c>
      <c r="N13" s="58"/>
      <c r="O13" s="59"/>
      <c r="P13" s="58"/>
      <c r="Q13" s="58"/>
      <c r="R13" s="58"/>
      <c r="S13" s="57">
        <f>SUM(S14:S25)</f>
        <v>25049.490450000001</v>
      </c>
      <c r="T13" s="58"/>
      <c r="U13" s="57">
        <f>SUM(U14:U25)</f>
        <v>1882.0695639999985</v>
      </c>
      <c r="V13" s="58"/>
      <c r="W13" s="59"/>
      <c r="X13" s="58"/>
      <c r="Y13" s="58"/>
      <c r="Z13" s="58"/>
      <c r="AA13" s="57">
        <f>SUM(AA14:AA25)</f>
        <v>85291.391062999988</v>
      </c>
      <c r="AB13" s="58"/>
      <c r="AC13" s="57">
        <f>SUM(AC14:AC25)</f>
        <v>6602.5720149999988</v>
      </c>
      <c r="AD13" s="58"/>
      <c r="AE13" s="59"/>
      <c r="AF13" s="58"/>
      <c r="AG13" s="58"/>
      <c r="AH13" s="58"/>
      <c r="AI13" s="57">
        <f>SUM(AI14:AI25)</f>
        <v>26225.208353000002</v>
      </c>
      <c r="AJ13" s="58"/>
      <c r="AK13" s="57">
        <f>SUM(AK14:AK25)</f>
        <v>1963.2042399999987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2">
      <c r="A14" s="61" t="s">
        <v>326</v>
      </c>
      <c r="B14" s="29"/>
      <c r="C14" s="62">
        <f>K14+S14</f>
        <v>8783.0690979999981</v>
      </c>
      <c r="D14" s="62"/>
      <c r="E14" s="62">
        <f>M14+U14</f>
        <v>8565.776254999997</v>
      </c>
      <c r="F14" s="29"/>
      <c r="G14" s="34">
        <f>E14/C14*100-100</f>
        <v>-2.4739967382185455</v>
      </c>
      <c r="H14" s="62"/>
      <c r="I14" s="34">
        <f>E14/C25*100-100</f>
        <v>0.80623397844676958</v>
      </c>
      <c r="J14" s="29"/>
      <c r="K14" s="62">
        <v>6809.3883709999991</v>
      </c>
      <c r="L14" s="62"/>
      <c r="M14" s="62">
        <v>6683.7066909999994</v>
      </c>
      <c r="N14" s="29"/>
      <c r="O14" s="34">
        <f>M14/K14*100-100</f>
        <v>-1.8457117313980262</v>
      </c>
      <c r="P14" s="62"/>
      <c r="Q14" s="34">
        <f>M14/K25*100-100</f>
        <v>-5.5114098092474251E-2</v>
      </c>
      <c r="R14" s="29"/>
      <c r="S14" s="62">
        <v>1973.6807269999997</v>
      </c>
      <c r="T14" s="62"/>
      <c r="U14" s="62">
        <v>1882.0695639999985</v>
      </c>
      <c r="V14" s="29"/>
      <c r="W14" s="34">
        <f>U14/S14*100-100</f>
        <v>-4.641640451100244</v>
      </c>
      <c r="X14" s="62"/>
      <c r="Y14" s="34">
        <f>U14/S25*100-100</f>
        <v>3.9888677942760751</v>
      </c>
      <c r="Z14" s="29"/>
      <c r="AA14" s="62">
        <v>6711.0009979999986</v>
      </c>
      <c r="AB14" s="62"/>
      <c r="AC14" s="62">
        <v>6602.5720149999988</v>
      </c>
      <c r="AD14" s="29"/>
      <c r="AE14" s="34">
        <f>AC14/AA14*100-100</f>
        <v>-1.6156901635436185</v>
      </c>
      <c r="AF14" s="62"/>
      <c r="AG14" s="34">
        <f>AC14/AA25*100-100</f>
        <v>-7.8671981972163962E-2</v>
      </c>
      <c r="AH14" s="29"/>
      <c r="AI14" s="62">
        <v>2072.0681</v>
      </c>
      <c r="AJ14" s="62"/>
      <c r="AK14" s="62">
        <v>1963.2042399999987</v>
      </c>
      <c r="AL14" s="29"/>
      <c r="AM14" s="34">
        <f>AK14/AI14*100-100</f>
        <v>-5.2538746192753649</v>
      </c>
      <c r="AN14" s="62"/>
      <c r="AO14" s="34">
        <f>AK14/AI25*100-100</f>
        <v>3.9008420475569778</v>
      </c>
      <c r="AP14" s="29"/>
      <c r="AQ14" s="61" t="s">
        <v>514</v>
      </c>
    </row>
    <row r="15" spans="1:46" ht="13.5" customHeight="1" x14ac:dyDescent="0.2">
      <c r="A15" s="61" t="s">
        <v>327</v>
      </c>
      <c r="B15" s="29"/>
      <c r="C15" s="62">
        <f t="shared" ref="C15:C25" si="0">K15+S15</f>
        <v>9309.8832610000027</v>
      </c>
      <c r="D15" s="62"/>
      <c r="E15" s="62"/>
      <c r="F15" s="29"/>
      <c r="G15" s="34"/>
      <c r="H15" s="62"/>
      <c r="I15" s="34"/>
      <c r="J15" s="29"/>
      <c r="K15" s="62">
        <v>7063.298283000001</v>
      </c>
      <c r="L15" s="62"/>
      <c r="M15" s="62"/>
      <c r="N15" s="29"/>
      <c r="O15" s="34"/>
      <c r="P15" s="62"/>
      <c r="Q15" s="34"/>
      <c r="R15" s="29"/>
      <c r="S15" s="62">
        <v>2246.5849780000012</v>
      </c>
      <c r="T15" s="62"/>
      <c r="U15" s="62"/>
      <c r="V15" s="29"/>
      <c r="W15" s="34"/>
      <c r="X15" s="62"/>
      <c r="Y15" s="34"/>
      <c r="Z15" s="29"/>
      <c r="AA15" s="62">
        <v>6946.2183900000009</v>
      </c>
      <c r="AB15" s="62"/>
      <c r="AC15" s="62"/>
      <c r="AD15" s="29"/>
      <c r="AE15" s="34"/>
      <c r="AF15" s="62"/>
      <c r="AG15" s="34"/>
      <c r="AH15" s="29"/>
      <c r="AI15" s="62">
        <v>2363.6648710000013</v>
      </c>
      <c r="AJ15" s="62"/>
      <c r="AK15" s="62"/>
      <c r="AL15" s="29"/>
      <c r="AM15" s="34"/>
      <c r="AN15" s="62"/>
      <c r="AO15" s="34"/>
      <c r="AP15" s="29"/>
      <c r="AQ15" s="61" t="s">
        <v>515</v>
      </c>
    </row>
    <row r="16" spans="1:46" ht="13.5" customHeight="1" x14ac:dyDescent="0.2">
      <c r="A16" s="61" t="s">
        <v>328</v>
      </c>
      <c r="B16" s="29"/>
      <c r="C16" s="62">
        <f t="shared" si="0"/>
        <v>9289.2476010000028</v>
      </c>
      <c r="D16" s="62"/>
      <c r="E16" s="62"/>
      <c r="F16" s="29"/>
      <c r="G16" s="34"/>
      <c r="H16" s="62"/>
      <c r="I16" s="34"/>
      <c r="J16" s="29"/>
      <c r="K16" s="62">
        <v>7274.5191770000019</v>
      </c>
      <c r="L16" s="62"/>
      <c r="M16" s="62"/>
      <c r="N16" s="29"/>
      <c r="O16" s="34"/>
      <c r="P16" s="62"/>
      <c r="Q16" s="34"/>
      <c r="R16" s="29"/>
      <c r="S16" s="62">
        <v>2014.7284240000001</v>
      </c>
      <c r="T16" s="62"/>
      <c r="U16" s="62"/>
      <c r="V16" s="29"/>
      <c r="W16" s="34"/>
      <c r="X16" s="62"/>
      <c r="Y16" s="34"/>
      <c r="Z16" s="29"/>
      <c r="AA16" s="62">
        <v>7156.3858550000023</v>
      </c>
      <c r="AB16" s="62"/>
      <c r="AC16" s="62"/>
      <c r="AD16" s="29"/>
      <c r="AE16" s="34"/>
      <c r="AF16" s="62"/>
      <c r="AG16" s="34"/>
      <c r="AH16" s="29"/>
      <c r="AI16" s="62">
        <v>2132.8617460000005</v>
      </c>
      <c r="AJ16" s="62"/>
      <c r="AK16" s="62"/>
      <c r="AL16" s="29"/>
      <c r="AM16" s="34"/>
      <c r="AN16" s="62"/>
      <c r="AO16" s="34"/>
      <c r="AP16" s="29"/>
      <c r="AQ16" s="61" t="s">
        <v>516</v>
      </c>
    </row>
    <row r="17" spans="1:43" ht="13.5" customHeight="1" x14ac:dyDescent="0.2">
      <c r="A17" s="61" t="s">
        <v>329</v>
      </c>
      <c r="B17" s="29"/>
      <c r="C17" s="62">
        <f t="shared" si="0"/>
        <v>9439.7483710000015</v>
      </c>
      <c r="D17" s="62"/>
      <c r="E17" s="62"/>
      <c r="F17" s="29"/>
      <c r="G17" s="34"/>
      <c r="H17" s="62"/>
      <c r="I17" s="34"/>
      <c r="J17" s="29"/>
      <c r="K17" s="62">
        <v>7272.288961000002</v>
      </c>
      <c r="L17" s="62"/>
      <c r="M17" s="62"/>
      <c r="N17" s="29"/>
      <c r="O17" s="34"/>
      <c r="P17" s="62"/>
      <c r="Q17" s="34"/>
      <c r="R17" s="29"/>
      <c r="S17" s="62">
        <v>2167.4594099999999</v>
      </c>
      <c r="T17" s="62"/>
      <c r="U17" s="62"/>
      <c r="V17" s="29"/>
      <c r="W17" s="34"/>
      <c r="X17" s="62"/>
      <c r="Y17" s="34"/>
      <c r="Z17" s="29"/>
      <c r="AA17" s="62">
        <v>7174.7565750000022</v>
      </c>
      <c r="AB17" s="62"/>
      <c r="AC17" s="62"/>
      <c r="AD17" s="29"/>
      <c r="AE17" s="34"/>
      <c r="AF17" s="62"/>
      <c r="AG17" s="34"/>
      <c r="AH17" s="29"/>
      <c r="AI17" s="62">
        <v>2264.9917959999998</v>
      </c>
      <c r="AJ17" s="62"/>
      <c r="AK17" s="62"/>
      <c r="AL17" s="29"/>
      <c r="AM17" s="34"/>
      <c r="AN17" s="62"/>
      <c r="AO17" s="34"/>
      <c r="AP17" s="29"/>
      <c r="AQ17" s="61" t="s">
        <v>517</v>
      </c>
    </row>
    <row r="18" spans="1:43" ht="13.5" customHeight="1" x14ac:dyDescent="0.2">
      <c r="A18" s="61" t="s">
        <v>330</v>
      </c>
      <c r="B18" s="29"/>
      <c r="C18" s="62">
        <f t="shared" si="0"/>
        <v>10289.530817999999</v>
      </c>
      <c r="D18" s="62"/>
      <c r="E18" s="62"/>
      <c r="F18" s="29"/>
      <c r="G18" s="34"/>
      <c r="H18" s="62"/>
      <c r="I18" s="34"/>
      <c r="J18" s="29"/>
      <c r="K18" s="62">
        <v>7995.5554979999988</v>
      </c>
      <c r="L18" s="62"/>
      <c r="M18" s="62"/>
      <c r="N18" s="29"/>
      <c r="O18" s="34"/>
      <c r="P18" s="62"/>
      <c r="Q18" s="34"/>
      <c r="R18" s="29"/>
      <c r="S18" s="62">
        <v>2293.9753200000005</v>
      </c>
      <c r="T18" s="62"/>
      <c r="U18" s="62"/>
      <c r="V18" s="29"/>
      <c r="W18" s="34"/>
      <c r="X18" s="62"/>
      <c r="Y18" s="34"/>
      <c r="Z18" s="29"/>
      <c r="AA18" s="62">
        <v>7914.8331639999988</v>
      </c>
      <c r="AB18" s="62"/>
      <c r="AC18" s="62"/>
      <c r="AD18" s="29"/>
      <c r="AE18" s="34"/>
      <c r="AF18" s="62"/>
      <c r="AG18" s="34"/>
      <c r="AH18" s="29"/>
      <c r="AI18" s="62">
        <v>2374.6976540000005</v>
      </c>
      <c r="AJ18" s="62"/>
      <c r="AK18" s="62"/>
      <c r="AL18" s="29"/>
      <c r="AM18" s="34"/>
      <c r="AN18" s="62"/>
      <c r="AO18" s="34"/>
      <c r="AP18" s="29"/>
      <c r="AQ18" s="61" t="s">
        <v>518</v>
      </c>
    </row>
    <row r="19" spans="1:43" ht="13.5" customHeight="1" x14ac:dyDescent="0.2">
      <c r="A19" s="61" t="s">
        <v>331</v>
      </c>
      <c r="B19" s="29"/>
      <c r="C19" s="62">
        <f t="shared" si="0"/>
        <v>8952.6726409999992</v>
      </c>
      <c r="D19" s="62"/>
      <c r="E19" s="62"/>
      <c r="F19" s="29"/>
      <c r="G19" s="34"/>
      <c r="H19" s="62"/>
      <c r="I19" s="34"/>
      <c r="J19" s="29"/>
      <c r="K19" s="62">
        <v>6815.6875979999986</v>
      </c>
      <c r="L19" s="62"/>
      <c r="M19" s="62"/>
      <c r="N19" s="29"/>
      <c r="O19" s="34"/>
      <c r="P19" s="62"/>
      <c r="Q19" s="34"/>
      <c r="R19" s="29"/>
      <c r="S19" s="62">
        <v>2136.9850430000001</v>
      </c>
      <c r="T19" s="62"/>
      <c r="U19" s="62"/>
      <c r="V19" s="29"/>
      <c r="W19" s="34"/>
      <c r="X19" s="62"/>
      <c r="Y19" s="34"/>
      <c r="Z19" s="29"/>
      <c r="AA19" s="62">
        <v>6732.6514869999992</v>
      </c>
      <c r="AB19" s="62"/>
      <c r="AC19" s="62"/>
      <c r="AD19" s="29"/>
      <c r="AE19" s="34"/>
      <c r="AF19" s="62"/>
      <c r="AG19" s="34"/>
      <c r="AH19" s="29"/>
      <c r="AI19" s="62">
        <v>2220.021154</v>
      </c>
      <c r="AJ19" s="62"/>
      <c r="AK19" s="62"/>
      <c r="AL19" s="29"/>
      <c r="AM19" s="34"/>
      <c r="AN19" s="62"/>
      <c r="AO19" s="34"/>
      <c r="AP19" s="29"/>
      <c r="AQ19" s="61" t="s">
        <v>519</v>
      </c>
    </row>
    <row r="20" spans="1:43" ht="13.5" customHeight="1" x14ac:dyDescent="0.2">
      <c r="A20" s="61" t="s">
        <v>332</v>
      </c>
      <c r="B20" s="29"/>
      <c r="C20" s="62">
        <f t="shared" si="0"/>
        <v>10366.052575000002</v>
      </c>
      <c r="D20" s="62"/>
      <c r="E20" s="62"/>
      <c r="F20" s="29"/>
      <c r="G20" s="34"/>
      <c r="H20" s="62"/>
      <c r="I20" s="34"/>
      <c r="J20" s="29"/>
      <c r="K20" s="62">
        <v>8002.8694929999992</v>
      </c>
      <c r="L20" s="62"/>
      <c r="M20" s="62"/>
      <c r="N20" s="29"/>
      <c r="O20" s="34"/>
      <c r="P20" s="62"/>
      <c r="Q20" s="34"/>
      <c r="R20" s="29"/>
      <c r="S20" s="62">
        <v>2363.1830820000014</v>
      </c>
      <c r="T20" s="62"/>
      <c r="U20" s="62"/>
      <c r="V20" s="29"/>
      <c r="W20" s="34"/>
      <c r="X20" s="62"/>
      <c r="Y20" s="34"/>
      <c r="Z20" s="29"/>
      <c r="AA20" s="62">
        <v>7891.5161119999993</v>
      </c>
      <c r="AB20" s="62"/>
      <c r="AC20" s="62"/>
      <c r="AD20" s="29"/>
      <c r="AE20" s="34"/>
      <c r="AF20" s="62"/>
      <c r="AG20" s="34"/>
      <c r="AH20" s="29"/>
      <c r="AI20" s="62">
        <v>2474.5364630000013</v>
      </c>
      <c r="AJ20" s="62"/>
      <c r="AK20" s="62"/>
      <c r="AL20" s="29"/>
      <c r="AM20" s="34"/>
      <c r="AN20" s="62"/>
      <c r="AO20" s="34"/>
      <c r="AP20" s="29"/>
      <c r="AQ20" s="61" t="s">
        <v>520</v>
      </c>
    </row>
    <row r="21" spans="1:43" ht="13.5" customHeight="1" x14ac:dyDescent="0.2">
      <c r="A21" s="61" t="s">
        <v>333</v>
      </c>
      <c r="B21" s="29"/>
      <c r="C21" s="62">
        <f t="shared" si="0"/>
        <v>8100.7015069999998</v>
      </c>
      <c r="D21" s="62"/>
      <c r="E21" s="62"/>
      <c r="F21" s="29"/>
      <c r="G21" s="34"/>
      <c r="H21" s="62"/>
      <c r="I21" s="34"/>
      <c r="J21" s="29"/>
      <c r="K21" s="62">
        <v>6210.3697050000001</v>
      </c>
      <c r="L21" s="62"/>
      <c r="M21" s="62"/>
      <c r="N21" s="29"/>
      <c r="O21" s="34"/>
      <c r="P21" s="62"/>
      <c r="Q21" s="34"/>
      <c r="R21" s="29"/>
      <c r="S21" s="62">
        <v>1890.3318019999995</v>
      </c>
      <c r="T21" s="62"/>
      <c r="U21" s="62"/>
      <c r="V21" s="29"/>
      <c r="W21" s="34"/>
      <c r="X21" s="62"/>
      <c r="Y21" s="34"/>
      <c r="Z21" s="29"/>
      <c r="AA21" s="62">
        <v>6115.6434230000004</v>
      </c>
      <c r="AB21" s="62"/>
      <c r="AC21" s="62"/>
      <c r="AD21" s="29"/>
      <c r="AE21" s="34"/>
      <c r="AF21" s="62"/>
      <c r="AG21" s="34"/>
      <c r="AH21" s="29"/>
      <c r="AI21" s="62">
        <v>1985.0580839999993</v>
      </c>
      <c r="AJ21" s="62"/>
      <c r="AK21" s="62"/>
      <c r="AL21" s="29"/>
      <c r="AM21" s="34"/>
      <c r="AN21" s="62"/>
      <c r="AO21" s="34"/>
      <c r="AP21" s="29"/>
      <c r="AQ21" s="61" t="s">
        <v>521</v>
      </c>
    </row>
    <row r="22" spans="1:43" ht="13.5" customHeight="1" x14ac:dyDescent="0.2">
      <c r="A22" s="61" t="s">
        <v>334</v>
      </c>
      <c r="B22" s="29"/>
      <c r="C22" s="62">
        <f t="shared" si="0"/>
        <v>9990.0713819999983</v>
      </c>
      <c r="D22" s="62"/>
      <c r="E22" s="62"/>
      <c r="F22" s="29"/>
      <c r="G22" s="34"/>
      <c r="H22" s="62"/>
      <c r="I22" s="34"/>
      <c r="J22" s="29"/>
      <c r="K22" s="62">
        <v>7534.4592869999988</v>
      </c>
      <c r="L22" s="62"/>
      <c r="M22" s="62"/>
      <c r="N22" s="29"/>
      <c r="O22" s="34"/>
      <c r="P22" s="62"/>
      <c r="Q22" s="34"/>
      <c r="R22" s="29"/>
      <c r="S22" s="62">
        <v>2455.612095</v>
      </c>
      <c r="T22" s="62"/>
      <c r="U22" s="62"/>
      <c r="V22" s="29"/>
      <c r="W22" s="34"/>
      <c r="X22" s="62"/>
      <c r="Y22" s="34"/>
      <c r="Z22" s="29"/>
      <c r="AA22" s="62">
        <v>7438.1328959999992</v>
      </c>
      <c r="AB22" s="62"/>
      <c r="AC22" s="62"/>
      <c r="AD22" s="29"/>
      <c r="AE22" s="34"/>
      <c r="AF22" s="62"/>
      <c r="AG22" s="34"/>
      <c r="AH22" s="29"/>
      <c r="AI22" s="62">
        <v>2551.938486</v>
      </c>
      <c r="AJ22" s="62"/>
      <c r="AK22" s="62"/>
      <c r="AL22" s="29"/>
      <c r="AM22" s="34"/>
      <c r="AN22" s="62"/>
      <c r="AO22" s="34"/>
      <c r="AP22" s="29"/>
      <c r="AQ22" s="61" t="s">
        <v>522</v>
      </c>
    </row>
    <row r="23" spans="1:43" ht="13.5" customHeight="1" x14ac:dyDescent="0.2">
      <c r="A23" s="61" t="s">
        <v>335</v>
      </c>
      <c r="B23" s="29"/>
      <c r="C23" s="62">
        <f t="shared" si="0"/>
        <v>9724.2775160000001</v>
      </c>
      <c r="D23" s="62"/>
      <c r="E23" s="62"/>
      <c r="F23" s="29"/>
      <c r="G23" s="34"/>
      <c r="H23" s="62"/>
      <c r="I23" s="34"/>
      <c r="J23" s="29"/>
      <c r="K23" s="62">
        <v>7679.0114050000002</v>
      </c>
      <c r="L23" s="62"/>
      <c r="M23" s="62"/>
      <c r="N23" s="29"/>
      <c r="O23" s="34"/>
      <c r="P23" s="62"/>
      <c r="Q23" s="34"/>
      <c r="R23" s="29"/>
      <c r="S23" s="62">
        <v>2045.2661109999995</v>
      </c>
      <c r="T23" s="62"/>
      <c r="U23" s="62"/>
      <c r="V23" s="29"/>
      <c r="W23" s="34"/>
      <c r="X23" s="62"/>
      <c r="Y23" s="34"/>
      <c r="Z23" s="29"/>
      <c r="AA23" s="62">
        <v>7578.2359299999998</v>
      </c>
      <c r="AB23" s="62"/>
      <c r="AC23" s="62"/>
      <c r="AD23" s="29"/>
      <c r="AE23" s="34"/>
      <c r="AF23" s="62"/>
      <c r="AG23" s="34"/>
      <c r="AH23" s="29"/>
      <c r="AI23" s="62">
        <v>2146.0415859999994</v>
      </c>
      <c r="AJ23" s="62"/>
      <c r="AK23" s="62"/>
      <c r="AL23" s="29"/>
      <c r="AM23" s="34"/>
      <c r="AN23" s="62"/>
      <c r="AO23" s="34"/>
      <c r="AP23" s="29"/>
      <c r="AQ23" s="61" t="s">
        <v>523</v>
      </c>
    </row>
    <row r="24" spans="1:43" ht="13.5" customHeight="1" x14ac:dyDescent="0.2">
      <c r="A24" s="61" t="s">
        <v>336</v>
      </c>
      <c r="B24" s="29"/>
      <c r="C24" s="62">
        <f t="shared" si="0"/>
        <v>8774.0762560000003</v>
      </c>
      <c r="D24" s="62"/>
      <c r="E24" s="62"/>
      <c r="F24" s="29"/>
      <c r="G24" s="34"/>
      <c r="H24" s="62"/>
      <c r="I24" s="34"/>
      <c r="J24" s="29"/>
      <c r="K24" s="62">
        <v>7122.2688010000011</v>
      </c>
      <c r="L24" s="62"/>
      <c r="M24" s="62"/>
      <c r="N24" s="29"/>
      <c r="O24" s="34"/>
      <c r="P24" s="62"/>
      <c r="Q24" s="34"/>
      <c r="R24" s="29"/>
      <c r="S24" s="62">
        <v>1651.807454999999</v>
      </c>
      <c r="T24" s="62"/>
      <c r="U24" s="62"/>
      <c r="V24" s="29"/>
      <c r="W24" s="34"/>
      <c r="X24" s="62"/>
      <c r="Y24" s="34"/>
      <c r="Z24" s="29"/>
      <c r="AA24" s="62">
        <v>7024.2457540000014</v>
      </c>
      <c r="AB24" s="62"/>
      <c r="AC24" s="62"/>
      <c r="AD24" s="29"/>
      <c r="AE24" s="34"/>
      <c r="AF24" s="62"/>
      <c r="AG24" s="34"/>
      <c r="AH24" s="29"/>
      <c r="AI24" s="62">
        <v>1749.8305019999991</v>
      </c>
      <c r="AJ24" s="62"/>
      <c r="AK24" s="62"/>
      <c r="AL24" s="29"/>
      <c r="AM24" s="34"/>
      <c r="AN24" s="62"/>
      <c r="AO24" s="34"/>
      <c r="AP24" s="29"/>
      <c r="AQ24" s="61" t="s">
        <v>524</v>
      </c>
    </row>
    <row r="25" spans="1:43" ht="13.5" customHeight="1" x14ac:dyDescent="0.2">
      <c r="A25" s="61" t="s">
        <v>337</v>
      </c>
      <c r="B25" s="29"/>
      <c r="C25" s="62">
        <f t="shared" si="0"/>
        <v>8497.2683900000011</v>
      </c>
      <c r="D25" s="62"/>
      <c r="E25" s="62"/>
      <c r="F25" s="29"/>
      <c r="G25" s="34"/>
      <c r="H25" s="62"/>
      <c r="I25" s="34"/>
      <c r="J25" s="29"/>
      <c r="K25" s="62">
        <v>6687.3923869999999</v>
      </c>
      <c r="L25" s="62"/>
      <c r="M25" s="62"/>
      <c r="N25" s="29"/>
      <c r="O25" s="34"/>
      <c r="P25" s="62"/>
      <c r="Q25" s="34"/>
      <c r="R25" s="29"/>
      <c r="S25" s="62">
        <v>1809.8760030000003</v>
      </c>
      <c r="T25" s="62"/>
      <c r="U25" s="62"/>
      <c r="V25" s="29"/>
      <c r="W25" s="34"/>
      <c r="X25" s="62"/>
      <c r="Y25" s="34"/>
      <c r="Z25" s="29"/>
      <c r="AA25" s="62">
        <v>6607.7704789999998</v>
      </c>
      <c r="AB25" s="62"/>
      <c r="AC25" s="62"/>
      <c r="AD25" s="29"/>
      <c r="AE25" s="34"/>
      <c r="AF25" s="62"/>
      <c r="AG25" s="34"/>
      <c r="AH25" s="29"/>
      <c r="AI25" s="62">
        <v>1889.4979109999999</v>
      </c>
      <c r="AJ25" s="62"/>
      <c r="AK25" s="62"/>
      <c r="AL25" s="29"/>
      <c r="AM25" s="34"/>
      <c r="AN25" s="62"/>
      <c r="AO25" s="34"/>
      <c r="AP25" s="29"/>
      <c r="AQ25" s="61" t="s">
        <v>525</v>
      </c>
    </row>
    <row r="26" spans="1:43" ht="3.75" customHeight="1" thickBot="1" x14ac:dyDescent="0.2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4"/>
      <c r="AJ26" s="63"/>
      <c r="AK26" s="64"/>
      <c r="AL26" s="63"/>
      <c r="AM26" s="63"/>
      <c r="AN26" s="63"/>
      <c r="AO26" s="63"/>
      <c r="AP26" s="63"/>
      <c r="AQ26" s="63"/>
    </row>
    <row r="27" spans="1:43" ht="13.5" thickTop="1" x14ac:dyDescent="0.2"/>
    <row r="38" spans="27:30" x14ac:dyDescent="0.2">
      <c r="AA38" s="65"/>
      <c r="AB38" s="65"/>
      <c r="AC38" s="65"/>
      <c r="AD38" s="65"/>
    </row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43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AA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11.7109375" style="7" customWidth="1"/>
    <col min="22" max="22" width="0.5703125" style="7" customWidth="1"/>
    <col min="23" max="23" width="28.7109375" style="7" customWidth="1"/>
    <col min="24" max="24" width="0.5703125" style="7" customWidth="1"/>
    <col min="25" max="25" width="11.7109375" style="7" customWidth="1"/>
    <col min="26" max="26" width="0.5703125" style="7" customWidth="1"/>
    <col min="27" max="27" width="9.140625" style="7"/>
    <col min="28" max="28" width="4.7109375" style="7" customWidth="1"/>
    <col min="29" max="16384" width="9.140625" style="7"/>
  </cols>
  <sheetData>
    <row r="1" spans="1:32" ht="26.25" customHeight="1" x14ac:dyDescent="0.2">
      <c r="A1" s="199" t="s">
        <v>647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</row>
    <row r="2" spans="1:32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1:32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32" ht="38.25" customHeight="1" x14ac:dyDescent="0.2">
      <c r="A4" s="194" t="s">
        <v>162</v>
      </c>
      <c r="B4" s="66"/>
      <c r="C4" s="194" t="s">
        <v>163</v>
      </c>
      <c r="D4" s="66"/>
      <c r="E4" s="194" t="s">
        <v>648</v>
      </c>
      <c r="F4" s="195"/>
      <c r="G4" s="195"/>
      <c r="H4" s="195"/>
      <c r="I4" s="195"/>
      <c r="J4" s="66"/>
      <c r="K4" s="194" t="s">
        <v>649</v>
      </c>
      <c r="L4" s="194"/>
      <c r="M4" s="194"/>
      <c r="N4" s="194"/>
      <c r="O4" s="194"/>
      <c r="P4" s="67"/>
      <c r="Q4" s="194" t="s">
        <v>702</v>
      </c>
      <c r="R4" s="194"/>
      <c r="S4" s="194"/>
      <c r="T4" s="194"/>
      <c r="U4" s="194"/>
      <c r="V4" s="67"/>
      <c r="W4" s="27" t="s">
        <v>650</v>
      </c>
      <c r="X4" s="66"/>
      <c r="Y4" s="194" t="s">
        <v>513</v>
      </c>
      <c r="Z4" s="66"/>
      <c r="AA4" s="194" t="s">
        <v>526</v>
      </c>
    </row>
    <row r="5" spans="1:32" ht="3" customHeight="1" x14ac:dyDescent="0.2">
      <c r="A5" s="194"/>
      <c r="B5" s="66"/>
      <c r="C5" s="194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66"/>
      <c r="T5" s="66"/>
      <c r="U5" s="66"/>
      <c r="V5" s="67"/>
      <c r="W5" s="66"/>
      <c r="X5" s="66"/>
      <c r="Y5" s="194"/>
      <c r="Z5" s="66"/>
      <c r="AA5" s="194"/>
    </row>
    <row r="6" spans="1:32" ht="26.25" customHeight="1" x14ac:dyDescent="0.2">
      <c r="A6" s="194"/>
      <c r="B6" s="66"/>
      <c r="C6" s="194"/>
      <c r="D6" s="66"/>
      <c r="E6" s="194" t="s">
        <v>636</v>
      </c>
      <c r="F6" s="66"/>
      <c r="G6" s="194" t="s">
        <v>651</v>
      </c>
      <c r="H6" s="195"/>
      <c r="I6" s="195"/>
      <c r="J6" s="66"/>
      <c r="K6" s="194" t="s">
        <v>636</v>
      </c>
      <c r="L6" s="66"/>
      <c r="M6" s="194" t="s">
        <v>651</v>
      </c>
      <c r="N6" s="195"/>
      <c r="O6" s="195"/>
      <c r="P6" s="67"/>
      <c r="Q6" s="194" t="s">
        <v>636</v>
      </c>
      <c r="R6" s="66"/>
      <c r="S6" s="194" t="s">
        <v>651</v>
      </c>
      <c r="T6" s="195"/>
      <c r="U6" s="195"/>
      <c r="V6" s="67"/>
      <c r="W6" s="27" t="s">
        <v>652</v>
      </c>
      <c r="X6" s="66"/>
      <c r="Y6" s="194"/>
      <c r="Z6" s="66"/>
      <c r="AA6" s="194"/>
      <c r="AE6" s="28"/>
      <c r="AF6" s="28"/>
    </row>
    <row r="7" spans="1:32" ht="3" customHeight="1" x14ac:dyDescent="0.2">
      <c r="A7" s="194"/>
      <c r="B7" s="66"/>
      <c r="C7" s="194"/>
      <c r="D7" s="66"/>
      <c r="E7" s="194"/>
      <c r="F7" s="66"/>
      <c r="G7" s="66"/>
      <c r="H7" s="66"/>
      <c r="I7" s="66"/>
      <c r="J7" s="66"/>
      <c r="K7" s="194"/>
      <c r="L7" s="66"/>
      <c r="M7" s="66"/>
      <c r="N7" s="66"/>
      <c r="O7" s="66"/>
      <c r="P7" s="67"/>
      <c r="Q7" s="194"/>
      <c r="R7" s="66"/>
      <c r="S7" s="66"/>
      <c r="T7" s="66"/>
      <c r="U7" s="66"/>
      <c r="V7" s="67"/>
      <c r="W7" s="66"/>
      <c r="X7" s="66"/>
      <c r="Y7" s="194"/>
      <c r="Z7" s="66"/>
      <c r="AA7" s="194"/>
    </row>
    <row r="8" spans="1:32" ht="37.5" customHeight="1" x14ac:dyDescent="0.2">
      <c r="A8" s="194"/>
      <c r="B8" s="66"/>
      <c r="C8" s="194"/>
      <c r="D8" s="66"/>
      <c r="E8" s="194"/>
      <c r="F8" s="66"/>
      <c r="G8" s="27" t="s">
        <v>645</v>
      </c>
      <c r="H8" s="66"/>
      <c r="I8" s="27" t="s">
        <v>646</v>
      </c>
      <c r="J8" s="66"/>
      <c r="K8" s="194"/>
      <c r="L8" s="66"/>
      <c r="M8" s="27" t="s">
        <v>645</v>
      </c>
      <c r="N8" s="66"/>
      <c r="O8" s="27" t="s">
        <v>646</v>
      </c>
      <c r="P8" s="67"/>
      <c r="Q8" s="194"/>
      <c r="R8" s="66"/>
      <c r="S8" s="27" t="s">
        <v>645</v>
      </c>
      <c r="T8" s="66"/>
      <c r="U8" s="27" t="s">
        <v>646</v>
      </c>
      <c r="V8" s="67"/>
      <c r="W8" s="27" t="s">
        <v>645</v>
      </c>
      <c r="X8" s="66"/>
      <c r="Y8" s="194"/>
      <c r="Z8" s="66"/>
      <c r="AA8" s="194"/>
      <c r="AE8" s="28"/>
      <c r="AF8" s="28"/>
    </row>
    <row r="9" spans="1:32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  <c r="U9" s="29"/>
      <c r="V9" s="68"/>
      <c r="W9" s="29"/>
      <c r="X9" s="29"/>
      <c r="Y9" s="29"/>
      <c r="Z9" s="29"/>
    </row>
    <row r="10" spans="1:32" ht="12.75" customHeight="1" x14ac:dyDescent="0.2">
      <c r="A10" s="198">
        <v>2024</v>
      </c>
      <c r="B10" s="29"/>
      <c r="C10" s="69" t="s">
        <v>296</v>
      </c>
      <c r="D10" s="66"/>
      <c r="E10" s="71">
        <f>SUM(E11:E22)</f>
        <v>107243.44983099999</v>
      </c>
      <c r="F10" s="72"/>
      <c r="G10" s="73">
        <v>1.9924603779147816</v>
      </c>
      <c r="H10" s="74"/>
      <c r="I10" s="75"/>
      <c r="J10" s="70"/>
      <c r="K10" s="71">
        <f>SUM(K11:K22)</f>
        <v>95850.271380000006</v>
      </c>
      <c r="L10" s="72"/>
      <c r="M10" s="73">
        <v>3.0606876478724558</v>
      </c>
      <c r="N10" s="74"/>
      <c r="O10" s="75"/>
      <c r="P10" s="76"/>
      <c r="Q10" s="71">
        <f>SUM(Q11:Q22)</f>
        <v>104268.39567699999</v>
      </c>
      <c r="R10" s="72"/>
      <c r="S10" s="73">
        <v>1.1669222912851467</v>
      </c>
      <c r="T10" s="70"/>
      <c r="U10" s="75"/>
      <c r="V10" s="76"/>
      <c r="W10" s="75"/>
      <c r="X10" s="29"/>
      <c r="Y10" s="69" t="s">
        <v>296</v>
      </c>
      <c r="Z10" s="29"/>
      <c r="AA10" s="198">
        <v>2024</v>
      </c>
      <c r="AE10" s="197"/>
      <c r="AF10" s="197"/>
    </row>
    <row r="11" spans="1:32" ht="13.5" customHeight="1" x14ac:dyDescent="0.2">
      <c r="A11" s="198"/>
      <c r="B11" s="29"/>
      <c r="C11" s="61" t="s">
        <v>326</v>
      </c>
      <c r="D11" s="29"/>
      <c r="E11" s="62">
        <v>8091.0031000000008</v>
      </c>
      <c r="F11" s="62"/>
      <c r="G11" s="77">
        <v>-4.0495939455260697</v>
      </c>
      <c r="H11" s="78"/>
      <c r="I11" s="77">
        <v>-1.6910963307654754</v>
      </c>
      <c r="J11" s="29"/>
      <c r="K11" s="62">
        <v>7301.9711750000015</v>
      </c>
      <c r="L11" s="62"/>
      <c r="M11" s="77">
        <v>-0.10669283455186473</v>
      </c>
      <c r="N11" s="78"/>
      <c r="O11" s="77">
        <v>-0.19461487252053189</v>
      </c>
      <c r="P11" s="68"/>
      <c r="Q11" s="62">
        <v>7976.5506960000012</v>
      </c>
      <c r="R11" s="78"/>
      <c r="S11" s="77">
        <v>-4.0727809310167231</v>
      </c>
      <c r="T11" s="78"/>
      <c r="U11" s="77">
        <v>-1.9421778128528047</v>
      </c>
      <c r="V11" s="68"/>
      <c r="W11" s="77">
        <v>-6.0006915728996972</v>
      </c>
      <c r="X11" s="78"/>
      <c r="Y11" s="61" t="s">
        <v>514</v>
      </c>
      <c r="Z11" s="29"/>
      <c r="AA11" s="198"/>
    </row>
    <row r="12" spans="1:32" ht="13.5" customHeight="1" x14ac:dyDescent="0.2">
      <c r="A12" s="198"/>
      <c r="B12" s="29"/>
      <c r="C12" s="61" t="s">
        <v>327</v>
      </c>
      <c r="D12" s="29"/>
      <c r="E12" s="62">
        <v>8949.4404009999998</v>
      </c>
      <c r="F12" s="62"/>
      <c r="G12" s="77">
        <v>2.24226485792245</v>
      </c>
      <c r="H12" s="78"/>
      <c r="I12" s="77">
        <f>E12/E11*100-100</f>
        <v>10.609775949783028</v>
      </c>
      <c r="J12" s="29"/>
      <c r="K12" s="62">
        <v>8017.6064409999999</v>
      </c>
      <c r="L12" s="62"/>
      <c r="M12" s="77">
        <v>3.5422958543133092</v>
      </c>
      <c r="N12" s="78"/>
      <c r="O12" s="77">
        <f>K12/K11*100-100</f>
        <v>9.8005764313360118</v>
      </c>
      <c r="P12" s="68"/>
      <c r="Q12" s="62">
        <v>8489.976971</v>
      </c>
      <c r="R12" s="29"/>
      <c r="S12" s="77">
        <v>1.2502290311139177</v>
      </c>
      <c r="T12" s="29"/>
      <c r="U12" s="77">
        <v>6.4366954410189692</v>
      </c>
      <c r="V12" s="68"/>
      <c r="W12" s="77">
        <v>-2.2381740486062967</v>
      </c>
      <c r="X12" s="29"/>
      <c r="Y12" s="61" t="s">
        <v>515</v>
      </c>
      <c r="Z12" s="29"/>
      <c r="AA12" s="198"/>
    </row>
    <row r="13" spans="1:32" ht="13.5" customHeight="1" x14ac:dyDescent="0.2">
      <c r="A13" s="198"/>
      <c r="B13" s="29"/>
      <c r="C13" s="61" t="s">
        <v>328</v>
      </c>
      <c r="D13" s="29"/>
      <c r="E13" s="62">
        <v>8471.9994889999998</v>
      </c>
      <c r="F13" s="62"/>
      <c r="G13" s="77">
        <v>-15.095396095780416</v>
      </c>
      <c r="H13" s="78"/>
      <c r="I13" s="77">
        <f t="shared" ref="I13:I22" si="0">E13/E12*100-100</f>
        <v>-5.3348688924354661</v>
      </c>
      <c r="J13" s="29"/>
      <c r="K13" s="62">
        <v>7692.5696280000002</v>
      </c>
      <c r="L13" s="62"/>
      <c r="M13" s="77">
        <v>-12.415630270645579</v>
      </c>
      <c r="N13" s="78"/>
      <c r="O13" s="77">
        <f t="shared" ref="O13:O22" si="1">K13/K12*100-100</f>
        <v>-4.0540380148599553</v>
      </c>
      <c r="P13" s="68"/>
      <c r="Q13" s="62">
        <v>8372.9221589999997</v>
      </c>
      <c r="R13" s="29"/>
      <c r="S13" s="77">
        <v>-12.246697810416947</v>
      </c>
      <c r="T13" s="29"/>
      <c r="U13" s="77">
        <v>-1.3787412192027659</v>
      </c>
      <c r="V13" s="68"/>
      <c r="W13" s="77">
        <v>-6.0796452001764152</v>
      </c>
      <c r="X13" s="29"/>
      <c r="Y13" s="61" t="s">
        <v>516</v>
      </c>
      <c r="Z13" s="29"/>
      <c r="AA13" s="198"/>
    </row>
    <row r="14" spans="1:32" ht="13.5" customHeight="1" x14ac:dyDescent="0.2">
      <c r="A14" s="198"/>
      <c r="B14" s="29"/>
      <c r="C14" s="61" t="s">
        <v>329</v>
      </c>
      <c r="D14" s="29"/>
      <c r="E14" s="62">
        <v>9221.9901869999994</v>
      </c>
      <c r="F14" s="62"/>
      <c r="G14" s="77">
        <v>13.776144856279984</v>
      </c>
      <c r="H14" s="78"/>
      <c r="I14" s="77">
        <f t="shared" si="0"/>
        <v>8.8525819551073397</v>
      </c>
      <c r="J14" s="29"/>
      <c r="K14" s="62">
        <v>8182.0325259999981</v>
      </c>
      <c r="L14" s="62"/>
      <c r="M14" s="77">
        <v>13.053005389465639</v>
      </c>
      <c r="N14" s="78"/>
      <c r="O14" s="77">
        <f t="shared" si="1"/>
        <v>6.3628010101905801</v>
      </c>
      <c r="P14" s="68"/>
      <c r="Q14" s="62">
        <v>9087.1575099999991</v>
      </c>
      <c r="R14" s="29"/>
      <c r="S14" s="77">
        <v>13.727523825014515</v>
      </c>
      <c r="T14" s="29"/>
      <c r="U14" s="77">
        <v>8.5302996664345301</v>
      </c>
      <c r="V14" s="68"/>
      <c r="W14" s="77">
        <v>-0.72057401799123966</v>
      </c>
      <c r="X14" s="29"/>
      <c r="Y14" s="61" t="s">
        <v>517</v>
      </c>
      <c r="Z14" s="29"/>
      <c r="AA14" s="198"/>
    </row>
    <row r="15" spans="1:32" ht="13.5" customHeight="1" x14ac:dyDescent="0.2">
      <c r="A15" s="198"/>
      <c r="B15" s="29"/>
      <c r="C15" s="61" t="s">
        <v>330</v>
      </c>
      <c r="D15" s="29"/>
      <c r="E15" s="62">
        <v>9046.535020999996</v>
      </c>
      <c r="F15" s="62"/>
      <c r="G15" s="77">
        <v>-3.812256058960017</v>
      </c>
      <c r="H15" s="78"/>
      <c r="I15" s="77">
        <f t="shared" si="0"/>
        <v>-1.902573765989672</v>
      </c>
      <c r="J15" s="29"/>
      <c r="K15" s="62">
        <v>8012.7063549999975</v>
      </c>
      <c r="L15" s="62"/>
      <c r="M15" s="77">
        <v>-4.555176302925787</v>
      </c>
      <c r="N15" s="78"/>
      <c r="O15" s="77">
        <f t="shared" si="1"/>
        <v>-2.0694878743384777</v>
      </c>
      <c r="P15" s="68"/>
      <c r="Q15" s="62">
        <v>8921.0150049999957</v>
      </c>
      <c r="R15" s="29"/>
      <c r="S15" s="77">
        <v>-4.0789867870589092</v>
      </c>
      <c r="T15" s="29"/>
      <c r="U15" s="77">
        <v>-1.8283220557932651</v>
      </c>
      <c r="V15" s="68"/>
      <c r="W15" s="77">
        <v>-2.7218224359229453</v>
      </c>
      <c r="X15" s="29"/>
      <c r="Y15" s="61" t="s">
        <v>518</v>
      </c>
      <c r="Z15" s="29"/>
      <c r="AA15" s="198"/>
    </row>
    <row r="16" spans="1:32" ht="13.5" customHeight="1" x14ac:dyDescent="0.2">
      <c r="A16" s="198"/>
      <c r="B16" s="29"/>
      <c r="C16" s="61" t="s">
        <v>331</v>
      </c>
      <c r="D16" s="29"/>
      <c r="E16" s="62">
        <v>8562.9508029999997</v>
      </c>
      <c r="F16" s="62"/>
      <c r="G16" s="77">
        <v>-5.9112354337821529</v>
      </c>
      <c r="H16" s="78"/>
      <c r="I16" s="77">
        <f t="shared" si="0"/>
        <v>-5.3455186640789805</v>
      </c>
      <c r="J16" s="29"/>
      <c r="K16" s="62">
        <v>7747.8855309999999</v>
      </c>
      <c r="L16" s="62"/>
      <c r="M16" s="77">
        <v>-3.7116436810104005</v>
      </c>
      <c r="N16" s="78"/>
      <c r="O16" s="77">
        <f t="shared" si="1"/>
        <v>-3.3050109696675349</v>
      </c>
      <c r="P16" s="68"/>
      <c r="Q16" s="62">
        <v>8343.1963830000004</v>
      </c>
      <c r="R16" s="29"/>
      <c r="S16" s="77">
        <v>-7.4645810215569242</v>
      </c>
      <c r="T16" s="29"/>
      <c r="U16" s="77">
        <v>-6.4770502199149149</v>
      </c>
      <c r="V16" s="68"/>
      <c r="W16" s="77">
        <v>0.82703683986724741</v>
      </c>
      <c r="X16" s="29"/>
      <c r="Y16" s="61" t="s">
        <v>519</v>
      </c>
      <c r="Z16" s="29"/>
      <c r="AA16" s="198"/>
    </row>
    <row r="17" spans="1:27" ht="13.5" customHeight="1" x14ac:dyDescent="0.2">
      <c r="A17" s="198"/>
      <c r="B17" s="29"/>
      <c r="C17" s="61" t="s">
        <v>332</v>
      </c>
      <c r="D17" s="29"/>
      <c r="E17" s="62">
        <v>10002.205205000002</v>
      </c>
      <c r="F17" s="62"/>
      <c r="G17" s="77">
        <v>15.523846834647273</v>
      </c>
      <c r="H17" s="78"/>
      <c r="I17" s="77">
        <f t="shared" si="0"/>
        <v>16.807925621805083</v>
      </c>
      <c r="J17" s="29"/>
      <c r="K17" s="62">
        <v>8795.9641070000016</v>
      </c>
      <c r="L17" s="62"/>
      <c r="M17" s="77">
        <v>12.613773451585629</v>
      </c>
      <c r="N17" s="78"/>
      <c r="O17" s="77">
        <f t="shared" si="1"/>
        <v>13.527285241973999</v>
      </c>
      <c r="P17" s="68"/>
      <c r="Q17" s="62">
        <v>9618.1446480000013</v>
      </c>
      <c r="R17" s="29"/>
      <c r="S17" s="77">
        <v>12.09833031499133</v>
      </c>
      <c r="T17" s="29"/>
      <c r="U17" s="77">
        <v>15.281292762062051</v>
      </c>
      <c r="V17" s="68"/>
      <c r="W17" s="77">
        <v>1.6475833741777706</v>
      </c>
      <c r="X17" s="29"/>
      <c r="Y17" s="61" t="s">
        <v>520</v>
      </c>
      <c r="Z17" s="29"/>
      <c r="AA17" s="198"/>
    </row>
    <row r="18" spans="1:27" ht="13.5" customHeight="1" x14ac:dyDescent="0.2">
      <c r="A18" s="198"/>
      <c r="B18" s="29"/>
      <c r="C18" s="61" t="s">
        <v>333</v>
      </c>
      <c r="D18" s="29"/>
      <c r="E18" s="62">
        <v>7834.7487010000004</v>
      </c>
      <c r="F18" s="62"/>
      <c r="G18" s="77">
        <v>0.89871411024434167</v>
      </c>
      <c r="H18" s="78"/>
      <c r="I18" s="77">
        <f t="shared" si="0"/>
        <v>-21.669786407866454</v>
      </c>
      <c r="J18" s="29"/>
      <c r="K18" s="62">
        <v>6694.6900130000004</v>
      </c>
      <c r="L18" s="62"/>
      <c r="M18" s="77">
        <v>1.3432882998830848</v>
      </c>
      <c r="N18" s="78"/>
      <c r="O18" s="77">
        <f t="shared" si="1"/>
        <v>-23.889070810643318</v>
      </c>
      <c r="P18" s="68"/>
      <c r="Q18" s="62">
        <v>7753.7723430000005</v>
      </c>
      <c r="R18" s="29"/>
      <c r="S18" s="77">
        <v>0.93128588829085857</v>
      </c>
      <c r="T18" s="29"/>
      <c r="U18" s="77">
        <v>-19.383907949312018</v>
      </c>
      <c r="V18" s="68"/>
      <c r="W18" s="77">
        <v>3.4316003151521954</v>
      </c>
      <c r="X18" s="29"/>
      <c r="Y18" s="61" t="s">
        <v>521</v>
      </c>
      <c r="Z18" s="29"/>
      <c r="AA18" s="198"/>
    </row>
    <row r="19" spans="1:27" ht="13.5" customHeight="1" x14ac:dyDescent="0.2">
      <c r="A19" s="198"/>
      <c r="B19" s="29"/>
      <c r="C19" s="61" t="s">
        <v>334</v>
      </c>
      <c r="D19" s="29"/>
      <c r="E19" s="62">
        <v>8980.7692100000004</v>
      </c>
      <c r="F19" s="62"/>
      <c r="G19" s="77">
        <v>4.6927926600911292</v>
      </c>
      <c r="H19" s="78"/>
      <c r="I19" s="77">
        <f t="shared" si="0"/>
        <v>14.627406094770151</v>
      </c>
      <c r="J19" s="29"/>
      <c r="K19" s="62">
        <v>8279.0600709999999</v>
      </c>
      <c r="L19" s="62"/>
      <c r="M19" s="77">
        <v>11.427317877360693</v>
      </c>
      <c r="N19" s="78"/>
      <c r="O19" s="77">
        <f t="shared" si="1"/>
        <v>23.666070496519026</v>
      </c>
      <c r="P19" s="68"/>
      <c r="Q19" s="62">
        <v>8578.1493100000007</v>
      </c>
      <c r="R19" s="29"/>
      <c r="S19" s="77">
        <v>1.1171280554662388</v>
      </c>
      <c r="T19" s="29"/>
      <c r="U19" s="77">
        <v>10.631947012788373</v>
      </c>
      <c r="V19" s="68"/>
      <c r="W19" s="77">
        <v>7.2652901266150565</v>
      </c>
      <c r="X19" s="29"/>
      <c r="Y19" s="61" t="s">
        <v>522</v>
      </c>
      <c r="Z19" s="29"/>
      <c r="AA19" s="198"/>
    </row>
    <row r="20" spans="1:27" ht="13.5" customHeight="1" x14ac:dyDescent="0.2">
      <c r="A20" s="198"/>
      <c r="B20" s="29"/>
      <c r="C20" s="61" t="s">
        <v>335</v>
      </c>
      <c r="D20" s="29"/>
      <c r="E20" s="62">
        <v>9973.048906</v>
      </c>
      <c r="F20" s="62"/>
      <c r="G20" s="77">
        <v>7.6837626075000287</v>
      </c>
      <c r="H20" s="78"/>
      <c r="I20" s="77">
        <f t="shared" si="0"/>
        <v>11.048938824695625</v>
      </c>
      <c r="J20" s="29"/>
      <c r="K20" s="62">
        <v>8878.5333369999989</v>
      </c>
      <c r="L20" s="62"/>
      <c r="M20" s="77">
        <v>7.3570260076134275</v>
      </c>
      <c r="N20" s="78"/>
      <c r="O20" s="77">
        <f t="shared" si="1"/>
        <v>7.2408372551836067</v>
      </c>
      <c r="P20" s="68"/>
      <c r="Q20" s="62">
        <v>9821.7495099999996</v>
      </c>
      <c r="R20" s="29"/>
      <c r="S20" s="77">
        <v>11.205359333399699</v>
      </c>
      <c r="T20" s="29"/>
      <c r="U20" s="77">
        <v>14.497301866152739</v>
      </c>
      <c r="V20" s="68"/>
      <c r="W20" s="77">
        <v>4.6240454544050067</v>
      </c>
      <c r="X20" s="29"/>
      <c r="Y20" s="61" t="s">
        <v>523</v>
      </c>
      <c r="Z20" s="29"/>
      <c r="AA20" s="198"/>
    </row>
    <row r="21" spans="1:27" ht="13.5" customHeight="1" x14ac:dyDescent="0.2">
      <c r="A21" s="198"/>
      <c r="B21" s="29"/>
      <c r="C21" s="61" t="s">
        <v>336</v>
      </c>
      <c r="D21" s="29"/>
      <c r="E21" s="62">
        <v>9401.9095859999998</v>
      </c>
      <c r="F21" s="62"/>
      <c r="G21" s="77">
        <v>5.8750395005277625</v>
      </c>
      <c r="H21" s="78"/>
      <c r="I21" s="77">
        <f t="shared" si="0"/>
        <v>-5.7268276269696372</v>
      </c>
      <c r="J21" s="29"/>
      <c r="K21" s="62">
        <v>8649.9504839999991</v>
      </c>
      <c r="L21" s="62"/>
      <c r="M21" s="77">
        <v>7.3783631741223985</v>
      </c>
      <c r="N21" s="78"/>
      <c r="O21" s="77">
        <f t="shared" si="1"/>
        <v>-2.5745564534562675</v>
      </c>
      <c r="P21" s="68"/>
      <c r="Q21" s="62">
        <v>8716.5914319999993</v>
      </c>
      <c r="R21" s="29"/>
      <c r="S21" s="77">
        <v>-1.0007307458464112</v>
      </c>
      <c r="T21" s="29"/>
      <c r="U21" s="77">
        <v>-11.252150921531694</v>
      </c>
      <c r="V21" s="68"/>
      <c r="W21" s="77">
        <v>6.1224133321381942</v>
      </c>
      <c r="X21" s="29"/>
      <c r="Y21" s="61" t="s">
        <v>524</v>
      </c>
      <c r="Z21" s="29"/>
      <c r="AA21" s="198"/>
    </row>
    <row r="22" spans="1:27" ht="13.5" customHeight="1" x14ac:dyDescent="0.2">
      <c r="A22" s="198"/>
      <c r="B22" s="29"/>
      <c r="C22" s="61" t="s">
        <v>337</v>
      </c>
      <c r="D22" s="29"/>
      <c r="E22" s="62">
        <v>8706.8492220000007</v>
      </c>
      <c r="F22" s="62"/>
      <c r="G22" s="77">
        <v>5.7916788374667192</v>
      </c>
      <c r="H22" s="78"/>
      <c r="I22" s="77">
        <f t="shared" si="0"/>
        <v>-7.3927573717044197</v>
      </c>
      <c r="J22" s="29"/>
      <c r="K22" s="62">
        <v>7597.3017120000013</v>
      </c>
      <c r="L22" s="62"/>
      <c r="M22" s="77">
        <v>3.8420455413286589</v>
      </c>
      <c r="N22" s="78"/>
      <c r="O22" s="77">
        <f t="shared" si="1"/>
        <v>-12.169419627859199</v>
      </c>
      <c r="P22" s="68"/>
      <c r="Q22" s="62">
        <v>8589.1697100000001</v>
      </c>
      <c r="R22" s="29"/>
      <c r="S22" s="77">
        <v>5.5889078196125581</v>
      </c>
      <c r="T22" s="29"/>
      <c r="U22" s="77">
        <v>-1.4618296956332415</v>
      </c>
      <c r="V22" s="68"/>
      <c r="W22" s="77">
        <v>6.4842233919416117</v>
      </c>
      <c r="X22" s="29"/>
      <c r="Y22" s="61" t="s">
        <v>525</v>
      </c>
      <c r="Z22" s="29"/>
      <c r="AA22" s="198"/>
    </row>
    <row r="23" spans="1:27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29"/>
      <c r="V23" s="68"/>
      <c r="W23" s="29"/>
      <c r="X23" s="29"/>
      <c r="Y23" s="29"/>
      <c r="Z23" s="29"/>
      <c r="AA23" s="79"/>
    </row>
    <row r="24" spans="1:27" ht="13.5" customHeight="1" x14ac:dyDescent="0.2">
      <c r="A24" s="198">
        <v>2025</v>
      </c>
      <c r="B24" s="29"/>
      <c r="C24" s="69" t="s">
        <v>296</v>
      </c>
      <c r="D24" s="66"/>
      <c r="E24" s="71">
        <f>SUM(E25:E36)</f>
        <v>111516.59941600001</v>
      </c>
      <c r="F24" s="72"/>
      <c r="G24" s="73">
        <f t="shared" ref="G24:G36" si="2">E24/E10*100-100</f>
        <v>3.9845320080003717</v>
      </c>
      <c r="H24" s="74"/>
      <c r="I24" s="75"/>
      <c r="J24" s="70"/>
      <c r="K24" s="71">
        <f>SUM(K25:K36)</f>
        <v>102209.976897</v>
      </c>
      <c r="L24" s="72"/>
      <c r="M24" s="73">
        <f t="shared" ref="M24:M36" si="3">K24/K10*100-100</f>
        <v>6.6350417431650754</v>
      </c>
      <c r="N24" s="74"/>
      <c r="O24" s="75"/>
      <c r="P24" s="76"/>
      <c r="Q24" s="71">
        <f>SUM(Q25:Q36)</f>
        <v>106737.56166500002</v>
      </c>
      <c r="R24" s="72"/>
      <c r="S24" s="73">
        <v>2.3680866785837509</v>
      </c>
      <c r="T24" s="70"/>
      <c r="U24" s="75"/>
      <c r="V24" s="76"/>
      <c r="W24" s="75"/>
      <c r="X24" s="29"/>
      <c r="Y24" s="69" t="s">
        <v>296</v>
      </c>
      <c r="Z24" s="29"/>
      <c r="AA24" s="198">
        <v>2025</v>
      </c>
    </row>
    <row r="25" spans="1:27" ht="13.5" customHeight="1" x14ac:dyDescent="0.2">
      <c r="A25" s="198"/>
      <c r="B25" s="29"/>
      <c r="C25" s="61" t="s">
        <v>326</v>
      </c>
      <c r="D25" s="29"/>
      <c r="E25" s="62">
        <v>8783.0690979999999</v>
      </c>
      <c r="F25" s="62"/>
      <c r="G25" s="77">
        <f t="shared" si="2"/>
        <v>8.5535253101064654</v>
      </c>
      <c r="H25" s="78"/>
      <c r="I25" s="77">
        <f>E25/E22*100-100</f>
        <v>0.87540135422823084</v>
      </c>
      <c r="J25" s="29"/>
      <c r="K25" s="62">
        <v>8024.9012319999983</v>
      </c>
      <c r="L25" s="62"/>
      <c r="M25" s="77">
        <f t="shared" si="3"/>
        <v>9.9004780993263211</v>
      </c>
      <c r="N25" s="78"/>
      <c r="O25" s="77">
        <f>K25/K22*100-100</f>
        <v>5.6283077362137703</v>
      </c>
      <c r="P25" s="68"/>
      <c r="Q25" s="62">
        <v>8302.0706859999991</v>
      </c>
      <c r="R25" s="29"/>
      <c r="S25" s="77">
        <v>4.0809618393478786</v>
      </c>
      <c r="T25" s="78">
        <v>4.1177849846848744</v>
      </c>
      <c r="U25" s="77">
        <v>-3.5898929297163988</v>
      </c>
      <c r="V25" s="68"/>
      <c r="W25" s="77">
        <v>6.7077543147162686</v>
      </c>
      <c r="X25" s="29"/>
      <c r="Y25" s="61" t="s">
        <v>514</v>
      </c>
      <c r="Z25" s="29"/>
      <c r="AA25" s="198"/>
    </row>
    <row r="26" spans="1:27" ht="13.5" customHeight="1" x14ac:dyDescent="0.2">
      <c r="A26" s="198"/>
      <c r="B26" s="29"/>
      <c r="C26" s="61" t="s">
        <v>327</v>
      </c>
      <c r="D26" s="29"/>
      <c r="E26" s="62">
        <v>9309.8832610000027</v>
      </c>
      <c r="F26" s="62"/>
      <c r="G26" s="77">
        <f t="shared" si="2"/>
        <v>4.0275463475875739</v>
      </c>
      <c r="H26" s="78"/>
      <c r="I26" s="77">
        <f>E26/E25*100-100</f>
        <v>5.9980646528212418</v>
      </c>
      <c r="J26" s="29"/>
      <c r="K26" s="62">
        <v>8317.579020000001</v>
      </c>
      <c r="L26" s="62"/>
      <c r="M26" s="77">
        <f t="shared" si="3"/>
        <v>3.7414230943791011</v>
      </c>
      <c r="N26" s="78"/>
      <c r="O26" s="77">
        <f>K26/K25*100-100</f>
        <v>3.6471201269484084</v>
      </c>
      <c r="P26" s="68"/>
      <c r="Q26" s="62">
        <v>8972.4639650000026</v>
      </c>
      <c r="R26" s="29"/>
      <c r="S26" s="77">
        <v>5.6830188780025992</v>
      </c>
      <c r="T26" s="29"/>
      <c r="U26" s="77">
        <v>8.0750129016668808</v>
      </c>
      <c r="V26" s="68"/>
      <c r="W26" s="77">
        <v>6.0511939580103302</v>
      </c>
      <c r="X26" s="29"/>
      <c r="Y26" s="61" t="s">
        <v>515</v>
      </c>
      <c r="Z26" s="29"/>
      <c r="AA26" s="198"/>
    </row>
    <row r="27" spans="1:27" ht="13.5" customHeight="1" x14ac:dyDescent="0.2">
      <c r="A27" s="198"/>
      <c r="B27" s="29"/>
      <c r="C27" s="61" t="s">
        <v>328</v>
      </c>
      <c r="D27" s="29"/>
      <c r="E27" s="62">
        <v>9289.2476010000028</v>
      </c>
      <c r="F27" s="62"/>
      <c r="G27" s="77">
        <f t="shared" si="2"/>
        <v>9.6464608273538488</v>
      </c>
      <c r="H27" s="78"/>
      <c r="I27" s="77">
        <f t="shared" ref="I27:I36" si="4">E27/E26*100-100</f>
        <v>-0.22165326268316221</v>
      </c>
      <c r="J27" s="29"/>
      <c r="K27" s="62">
        <v>8436.0297260000025</v>
      </c>
      <c r="L27" s="62"/>
      <c r="M27" s="77">
        <f t="shared" si="3"/>
        <v>9.664652176743374</v>
      </c>
      <c r="N27" s="78"/>
      <c r="O27" s="77">
        <f t="shared" ref="O27:O36" si="5">K27/K26*100-100</f>
        <v>1.4241007595501287</v>
      </c>
      <c r="P27" s="68"/>
      <c r="Q27" s="62">
        <v>9138.2086800000034</v>
      </c>
      <c r="R27" s="29"/>
      <c r="S27" s="77">
        <v>9.1400171465514148</v>
      </c>
      <c r="T27" s="29"/>
      <c r="U27" s="77">
        <v>1.8472597454449726</v>
      </c>
      <c r="V27" s="68"/>
      <c r="W27" s="77">
        <v>7.3288041083830393</v>
      </c>
      <c r="X27" s="29"/>
      <c r="Y27" s="61" t="s">
        <v>516</v>
      </c>
      <c r="Z27" s="29"/>
      <c r="AA27" s="198"/>
    </row>
    <row r="28" spans="1:27" ht="13.5" customHeight="1" x14ac:dyDescent="0.2">
      <c r="A28" s="198"/>
      <c r="B28" s="29"/>
      <c r="C28" s="61" t="s">
        <v>329</v>
      </c>
      <c r="D28" s="29"/>
      <c r="E28" s="62">
        <v>9439.7483710000015</v>
      </c>
      <c r="F28" s="62"/>
      <c r="G28" s="77">
        <f t="shared" si="2"/>
        <v>2.3612927316597023</v>
      </c>
      <c r="H28" s="78"/>
      <c r="I28" s="77">
        <f t="shared" si="4"/>
        <v>1.620161034181038</v>
      </c>
      <c r="J28" s="29"/>
      <c r="K28" s="62">
        <v>8637.340212000001</v>
      </c>
      <c r="L28" s="62"/>
      <c r="M28" s="77">
        <f t="shared" si="3"/>
        <v>5.5647259351899976</v>
      </c>
      <c r="N28" s="78"/>
      <c r="O28" s="77">
        <f t="shared" si="5"/>
        <v>2.3863178833943124</v>
      </c>
      <c r="P28" s="68"/>
      <c r="Q28" s="62">
        <v>8799.8121800000008</v>
      </c>
      <c r="R28" s="29"/>
      <c r="S28" s="77">
        <v>-3.1621035476031807</v>
      </c>
      <c r="T28" s="29"/>
      <c r="U28" s="77">
        <v>-3.7030944668687766</v>
      </c>
      <c r="V28" s="68"/>
      <c r="W28" s="77">
        <v>5.2374981448226805</v>
      </c>
      <c r="X28" s="29"/>
      <c r="Y28" s="61" t="s">
        <v>517</v>
      </c>
      <c r="Z28" s="29"/>
      <c r="AA28" s="198"/>
    </row>
    <row r="29" spans="1:27" ht="13.5" customHeight="1" x14ac:dyDescent="0.2">
      <c r="A29" s="198"/>
      <c r="B29" s="29"/>
      <c r="C29" s="61" t="s">
        <v>330</v>
      </c>
      <c r="D29" s="29"/>
      <c r="E29" s="62">
        <v>10289.530817999999</v>
      </c>
      <c r="F29" s="62"/>
      <c r="G29" s="77">
        <f t="shared" si="2"/>
        <v>13.740020837973873</v>
      </c>
      <c r="H29" s="78"/>
      <c r="I29" s="77">
        <f t="shared" si="4"/>
        <v>9.0021726597143896</v>
      </c>
      <c r="J29" s="29"/>
      <c r="K29" s="62">
        <v>9545.4561990000002</v>
      </c>
      <c r="L29" s="62"/>
      <c r="M29" s="77">
        <f t="shared" si="3"/>
        <v>19.128990581859441</v>
      </c>
      <c r="N29" s="78"/>
      <c r="O29" s="77">
        <f t="shared" si="5"/>
        <v>10.513838342715019</v>
      </c>
      <c r="P29" s="68"/>
      <c r="Q29" s="62">
        <v>9379.7232299999996</v>
      </c>
      <c r="R29" s="29"/>
      <c r="S29" s="77">
        <v>5.1418837962150121</v>
      </c>
      <c r="T29" s="29"/>
      <c r="U29" s="77">
        <v>6.5900389478539978</v>
      </c>
      <c r="V29" s="68"/>
      <c r="W29" s="77">
        <v>8.5189132180924645</v>
      </c>
      <c r="X29" s="29"/>
      <c r="Y29" s="61" t="s">
        <v>518</v>
      </c>
      <c r="Z29" s="29"/>
      <c r="AA29" s="198"/>
    </row>
    <row r="30" spans="1:27" ht="13.5" customHeight="1" x14ac:dyDescent="0.2">
      <c r="A30" s="198"/>
      <c r="B30" s="29"/>
      <c r="C30" s="61" t="s">
        <v>331</v>
      </c>
      <c r="D30" s="29"/>
      <c r="E30" s="62">
        <v>8952.6726409999992</v>
      </c>
      <c r="F30" s="62"/>
      <c r="G30" s="77">
        <f t="shared" si="2"/>
        <v>4.551256301314524</v>
      </c>
      <c r="H30" s="78"/>
      <c r="I30" s="77">
        <f t="shared" si="4"/>
        <v>-12.992411419394998</v>
      </c>
      <c r="J30" s="29"/>
      <c r="K30" s="62">
        <v>8135.8723449999998</v>
      </c>
      <c r="L30" s="62"/>
      <c r="M30" s="77">
        <f t="shared" si="3"/>
        <v>5.0076477310826135</v>
      </c>
      <c r="N30" s="78"/>
      <c r="O30" s="77">
        <f t="shared" si="5"/>
        <v>-14.767066388588859</v>
      </c>
      <c r="P30" s="68"/>
      <c r="Q30" s="62">
        <v>8838.3764719999999</v>
      </c>
      <c r="R30" s="29"/>
      <c r="S30" s="77">
        <v>5.9351364425386492</v>
      </c>
      <c r="T30" s="29"/>
      <c r="U30" s="77">
        <v>-5.7714576936402864</v>
      </c>
      <c r="V30" s="68"/>
      <c r="W30" s="77">
        <v>6.8966605424217704</v>
      </c>
      <c r="X30" s="29"/>
      <c r="Y30" s="61" t="s">
        <v>519</v>
      </c>
      <c r="Z30" s="29"/>
      <c r="AA30" s="198"/>
    </row>
    <row r="31" spans="1:27" ht="13.5" customHeight="1" x14ac:dyDescent="0.2">
      <c r="A31" s="198"/>
      <c r="B31" s="29"/>
      <c r="C31" s="61" t="s">
        <v>332</v>
      </c>
      <c r="D31" s="29"/>
      <c r="E31" s="62">
        <v>10366.052575000002</v>
      </c>
      <c r="F31" s="62"/>
      <c r="G31" s="77">
        <f t="shared" si="2"/>
        <v>3.6376715188578146</v>
      </c>
      <c r="H31" s="78"/>
      <c r="I31" s="77">
        <f t="shared" si="4"/>
        <v>15.78724019827591</v>
      </c>
      <c r="J31" s="29"/>
      <c r="K31" s="62">
        <v>9520.300385999999</v>
      </c>
      <c r="L31" s="62"/>
      <c r="M31" s="77">
        <f t="shared" si="3"/>
        <v>8.2348707906112963</v>
      </c>
      <c r="N31" s="78"/>
      <c r="O31" s="77">
        <f t="shared" si="5"/>
        <v>17.016344188964766</v>
      </c>
      <c r="P31" s="68"/>
      <c r="Q31" s="62">
        <v>9712.5994290000017</v>
      </c>
      <c r="R31" s="29"/>
      <c r="S31" s="77">
        <v>0.98204783205918034</v>
      </c>
      <c r="T31" s="29"/>
      <c r="U31" s="77">
        <v>9.8912165573569126</v>
      </c>
      <c r="V31" s="68"/>
      <c r="W31" s="77">
        <v>7.2308682684557368</v>
      </c>
      <c r="X31" s="29"/>
      <c r="Y31" s="61" t="s">
        <v>520</v>
      </c>
      <c r="Z31" s="29"/>
      <c r="AA31" s="198"/>
    </row>
    <row r="32" spans="1:27" ht="13.5" customHeight="1" x14ac:dyDescent="0.2">
      <c r="A32" s="198"/>
      <c r="B32" s="29"/>
      <c r="C32" s="61" t="s">
        <v>333</v>
      </c>
      <c r="D32" s="29"/>
      <c r="E32" s="62">
        <v>8100.7015069999998</v>
      </c>
      <c r="F32" s="62"/>
      <c r="G32" s="77">
        <f t="shared" si="2"/>
        <v>3.3945288630132353</v>
      </c>
      <c r="H32" s="78"/>
      <c r="I32" s="77">
        <f t="shared" si="4"/>
        <v>-21.853555648206822</v>
      </c>
      <c r="J32" s="29"/>
      <c r="K32" s="62">
        <v>7291.4605959999999</v>
      </c>
      <c r="L32" s="62"/>
      <c r="M32" s="77">
        <f t="shared" si="3"/>
        <v>8.9140883572079872</v>
      </c>
      <c r="N32" s="78"/>
      <c r="O32" s="77">
        <f t="shared" si="5"/>
        <v>-23.411443963234618</v>
      </c>
      <c r="P32" s="68"/>
      <c r="Q32" s="62">
        <v>7624.1865229999994</v>
      </c>
      <c r="R32" s="29"/>
      <c r="S32" s="77">
        <v>-1.6712616036114269</v>
      </c>
      <c r="T32" s="29"/>
      <c r="U32" s="77">
        <v>-21.50210066076022</v>
      </c>
      <c r="V32" s="68"/>
      <c r="W32" s="77">
        <v>3.8618397499458723</v>
      </c>
      <c r="X32" s="29"/>
      <c r="Y32" s="61" t="s">
        <v>521</v>
      </c>
      <c r="Z32" s="29"/>
      <c r="AA32" s="198"/>
    </row>
    <row r="33" spans="1:27" ht="13.5" customHeight="1" x14ac:dyDescent="0.2">
      <c r="A33" s="198"/>
      <c r="B33" s="29"/>
      <c r="C33" s="61" t="s">
        <v>334</v>
      </c>
      <c r="D33" s="29"/>
      <c r="E33" s="62">
        <v>9990.0713819999983</v>
      </c>
      <c r="F33" s="62"/>
      <c r="G33" s="77">
        <f t="shared" si="2"/>
        <v>11.238482455112518</v>
      </c>
      <c r="H33" s="78"/>
      <c r="I33" s="77">
        <f t="shared" si="4"/>
        <v>23.323534058962053</v>
      </c>
      <c r="J33" s="29"/>
      <c r="K33" s="62">
        <v>9014.8236869999982</v>
      </c>
      <c r="L33" s="62"/>
      <c r="M33" s="77">
        <f t="shared" si="3"/>
        <v>8.8870428489490081</v>
      </c>
      <c r="N33" s="78"/>
      <c r="O33" s="77">
        <f t="shared" si="5"/>
        <v>23.635361781224091</v>
      </c>
      <c r="P33" s="68"/>
      <c r="Q33" s="62">
        <v>9612.3051499999983</v>
      </c>
      <c r="R33" s="29"/>
      <c r="S33" s="77">
        <v>12.055698760039405</v>
      </c>
      <c r="T33" s="29"/>
      <c r="U33" s="77">
        <v>26.076468892811207</v>
      </c>
      <c r="V33" s="68"/>
      <c r="W33" s="77">
        <v>6.1120116010970236</v>
      </c>
      <c r="X33" s="29"/>
      <c r="Y33" s="61" t="s">
        <v>522</v>
      </c>
      <c r="Z33" s="29"/>
      <c r="AA33" s="198"/>
    </row>
    <row r="34" spans="1:27" ht="13.5" customHeight="1" x14ac:dyDescent="0.2">
      <c r="A34" s="198"/>
      <c r="B34" s="29"/>
      <c r="C34" s="61" t="s">
        <v>335</v>
      </c>
      <c r="D34" s="29"/>
      <c r="E34" s="62">
        <v>9724.2775159999983</v>
      </c>
      <c r="F34" s="62"/>
      <c r="G34" s="77">
        <f t="shared" si="2"/>
        <v>-2.494436679743302</v>
      </c>
      <c r="H34" s="78"/>
      <c r="I34" s="77">
        <f t="shared" si="4"/>
        <v>-2.6605802484945542</v>
      </c>
      <c r="J34" s="29"/>
      <c r="K34" s="62">
        <v>9110.0208640000001</v>
      </c>
      <c r="L34" s="62"/>
      <c r="M34" s="77">
        <f t="shared" si="3"/>
        <v>2.6072721497289564</v>
      </c>
      <c r="N34" s="78"/>
      <c r="O34" s="77">
        <f t="shared" si="5"/>
        <v>1.0560070868305758</v>
      </c>
      <c r="P34" s="68"/>
      <c r="Q34" s="62">
        <v>9522.2728869999992</v>
      </c>
      <c r="R34" s="29"/>
      <c r="S34" s="77">
        <v>-0.2246062592346334</v>
      </c>
      <c r="T34" s="29"/>
      <c r="U34" s="77">
        <v>-0.93663550620840397</v>
      </c>
      <c r="V34" s="68"/>
      <c r="W34" s="77">
        <v>3.8317973298541261</v>
      </c>
      <c r="X34" s="29"/>
      <c r="Y34" s="61" t="s">
        <v>523</v>
      </c>
      <c r="Z34" s="29"/>
      <c r="AA34" s="198"/>
    </row>
    <row r="35" spans="1:27" ht="13.5" customHeight="1" x14ac:dyDescent="0.2">
      <c r="A35" s="198"/>
      <c r="B35" s="29"/>
      <c r="C35" s="61" t="s">
        <v>336</v>
      </c>
      <c r="D35" s="29"/>
      <c r="E35" s="62">
        <v>8774.0762560000003</v>
      </c>
      <c r="F35" s="62"/>
      <c r="G35" s="77">
        <f t="shared" si="2"/>
        <v>-6.6777214166670973</v>
      </c>
      <c r="H35" s="78"/>
      <c r="I35" s="77">
        <f t="shared" si="4"/>
        <v>-9.7714329772733066</v>
      </c>
      <c r="J35" s="29"/>
      <c r="K35" s="62">
        <v>8204.0236510000013</v>
      </c>
      <c r="L35" s="62"/>
      <c r="M35" s="77">
        <f t="shared" si="3"/>
        <v>-5.1552530135847405</v>
      </c>
      <c r="N35" s="78"/>
      <c r="O35" s="77">
        <f t="shared" si="5"/>
        <v>-9.9450618887188398</v>
      </c>
      <c r="P35" s="68"/>
      <c r="Q35" s="62">
        <v>8573.3585729999995</v>
      </c>
      <c r="R35" s="29"/>
      <c r="S35" s="77">
        <v>-8.074473937919123</v>
      </c>
      <c r="T35" s="29"/>
      <c r="U35" s="77">
        <v>-9.9652081520944051</v>
      </c>
      <c r="V35" s="68"/>
      <c r="W35" s="77">
        <v>0.46797406645512751</v>
      </c>
      <c r="X35" s="29"/>
      <c r="Y35" s="61" t="s">
        <v>524</v>
      </c>
      <c r="Z35" s="29"/>
      <c r="AA35" s="198"/>
    </row>
    <row r="36" spans="1:27" ht="13.5" customHeight="1" x14ac:dyDescent="0.2">
      <c r="A36" s="198"/>
      <c r="B36" s="29"/>
      <c r="C36" s="61" t="s">
        <v>337</v>
      </c>
      <c r="D36" s="29"/>
      <c r="E36" s="62">
        <v>8497.2683899999993</v>
      </c>
      <c r="F36" s="62"/>
      <c r="G36" s="77">
        <f t="shared" si="2"/>
        <v>-2.407080066006472</v>
      </c>
      <c r="H36" s="78"/>
      <c r="I36" s="77">
        <f t="shared" si="4"/>
        <v>-3.1548377051169467</v>
      </c>
      <c r="J36" s="29"/>
      <c r="K36" s="62">
        <v>7972.168979</v>
      </c>
      <c r="L36" s="62"/>
      <c r="M36" s="77">
        <f t="shared" si="3"/>
        <v>4.9342158730894141</v>
      </c>
      <c r="N36" s="78"/>
      <c r="O36" s="77">
        <f t="shared" si="5"/>
        <v>-2.8261092588603276</v>
      </c>
      <c r="P36" s="68"/>
      <c r="Q36" s="62">
        <v>8262.1838899999984</v>
      </c>
      <c r="R36" s="29"/>
      <c r="S36" s="77">
        <v>-4.0530894524267325</v>
      </c>
      <c r="T36" s="29"/>
      <c r="U36" s="77">
        <v>-3.6295540464151372</v>
      </c>
      <c r="V36" s="68"/>
      <c r="W36" s="77">
        <v>-3.8679331582292917</v>
      </c>
      <c r="X36" s="29"/>
      <c r="Y36" s="61" t="s">
        <v>525</v>
      </c>
      <c r="Z36" s="29"/>
      <c r="AA36" s="198"/>
    </row>
    <row r="37" spans="1:27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29"/>
      <c r="V37" s="68"/>
      <c r="W37" s="29"/>
      <c r="X37" s="29"/>
      <c r="Y37" s="29"/>
      <c r="Z37" s="29"/>
      <c r="AA37" s="79"/>
    </row>
    <row r="38" spans="1:27" ht="13.5" customHeight="1" x14ac:dyDescent="0.2">
      <c r="A38" s="198">
        <v>2026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70"/>
      <c r="S38" s="70"/>
      <c r="T38" s="70"/>
      <c r="U38" s="75"/>
      <c r="V38" s="76"/>
      <c r="W38" s="75"/>
      <c r="X38" s="29"/>
      <c r="Y38" s="69" t="s">
        <v>296</v>
      </c>
      <c r="Z38" s="29"/>
      <c r="AA38" s="198">
        <v>2026</v>
      </c>
    </row>
    <row r="39" spans="1:27" ht="13.5" customHeight="1" x14ac:dyDescent="0.2">
      <c r="A39" s="198"/>
      <c r="B39" s="29"/>
      <c r="C39" s="61" t="s">
        <v>326</v>
      </c>
      <c r="D39" s="29"/>
      <c r="E39" s="62">
        <v>8565.776254999997</v>
      </c>
      <c r="F39" s="62"/>
      <c r="G39" s="77">
        <f t="shared" ref="G39" si="6">E39/E25*100-100</f>
        <v>-2.4739967382185597</v>
      </c>
      <c r="H39" s="78"/>
      <c r="I39" s="77">
        <f>E39/E36*100-100</f>
        <v>0.80623397844678379</v>
      </c>
      <c r="J39" s="29"/>
      <c r="K39" s="62">
        <v>7826.9457189999985</v>
      </c>
      <c r="L39" s="62"/>
      <c r="M39" s="77">
        <f t="shared" ref="M39" si="7">K39/K25*100-100</f>
        <v>-2.4667657243011831</v>
      </c>
      <c r="N39" s="78"/>
      <c r="O39" s="77">
        <f>K39/K36*100-100</f>
        <v>-1.8216279707886684</v>
      </c>
      <c r="P39" s="68"/>
      <c r="Q39" s="62">
        <v>8241.4951879999971</v>
      </c>
      <c r="R39" s="29"/>
      <c r="S39" s="77">
        <v>-0.72964324553574045</v>
      </c>
      <c r="T39" s="78">
        <v>-0.72964324553574045</v>
      </c>
      <c r="U39" s="77">
        <v>-0.25040234247317983</v>
      </c>
      <c r="V39" s="68"/>
      <c r="W39" s="77">
        <v>-3.9220353807361761</v>
      </c>
      <c r="X39" s="29"/>
      <c r="Y39" s="61" t="s">
        <v>514</v>
      </c>
      <c r="Z39" s="29"/>
      <c r="AA39" s="198"/>
    </row>
    <row r="40" spans="1:27" ht="6.75" customHeight="1" thickBot="1" x14ac:dyDescent="0.25">
      <c r="A40" s="63"/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1"/>
      <c r="Q40" s="80"/>
      <c r="R40" s="80"/>
      <c r="S40" s="80"/>
      <c r="T40" s="80"/>
      <c r="U40" s="80"/>
      <c r="V40" s="81"/>
      <c r="W40" s="80"/>
      <c r="X40" s="80"/>
      <c r="Y40" s="80"/>
      <c r="Z40" s="80"/>
      <c r="AA40" s="63"/>
    </row>
    <row r="41" spans="1:27" ht="13.5" thickTop="1" x14ac:dyDescent="0.2"/>
    <row r="42" spans="1:27" x14ac:dyDescent="0.2">
      <c r="C42" s="7" t="s">
        <v>704</v>
      </c>
    </row>
    <row r="43" spans="1:27" x14ac:dyDescent="0.2">
      <c r="C43" s="7" t="s">
        <v>703</v>
      </c>
    </row>
  </sheetData>
  <mergeCells count="21">
    <mergeCell ref="AA38:AA39"/>
    <mergeCell ref="A1:AA1"/>
    <mergeCell ref="A38:A39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  <mergeCell ref="Q4:U4"/>
    <mergeCell ref="Q6:Q8"/>
    <mergeCell ref="S6:U6"/>
    <mergeCell ref="AE10:AF10"/>
    <mergeCell ref="Y4:Y8"/>
    <mergeCell ref="AA4:AA8"/>
    <mergeCell ref="AA10:AA22"/>
    <mergeCell ref="AA24:AA3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sqref="A1:AQ1"/>
    </sheetView>
  </sheetViews>
  <sheetFormatPr defaultColWidth="9.140625" defaultRowHeight="12.75" x14ac:dyDescent="0.2"/>
  <cols>
    <col min="1" max="1" width="11.7109375" style="7" customWidth="1"/>
    <col min="2" max="2" width="0.5703125" style="7" customWidth="1"/>
    <col min="3" max="3" width="8" style="7" customWidth="1"/>
    <col min="4" max="4" width="0.5703125" style="7" customWidth="1"/>
    <col min="5" max="5" width="8" style="7" customWidth="1"/>
    <col min="6" max="6" width="0.5703125" style="7" customWidth="1"/>
    <col min="7" max="7" width="10.85546875" style="7" customWidth="1"/>
    <col min="8" max="8" width="0.5703125" style="7" customWidth="1"/>
    <col min="9" max="9" width="10.85546875" style="7" customWidth="1"/>
    <col min="10" max="10" width="0.5703125" style="7" customWidth="1"/>
    <col min="11" max="11" width="8" style="7" customWidth="1"/>
    <col min="12" max="12" width="0.5703125" style="7" customWidth="1"/>
    <col min="13" max="13" width="8" style="7" customWidth="1"/>
    <col min="14" max="14" width="0.5703125" style="7" customWidth="1"/>
    <col min="15" max="15" width="10.855468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8" style="7" customWidth="1"/>
    <col min="20" max="20" width="0.5703125" style="7" customWidth="1"/>
    <col min="21" max="21" width="8" style="7" customWidth="1"/>
    <col min="22" max="22" width="0.5703125" style="7" customWidth="1"/>
    <col min="23" max="23" width="10.85546875" style="7" customWidth="1"/>
    <col min="24" max="24" width="0.5703125" style="7" customWidth="1"/>
    <col min="25" max="25" width="10.85546875" style="7" customWidth="1"/>
    <col min="26" max="26" width="0.5703125" style="7" customWidth="1"/>
    <col min="27" max="27" width="8" style="7" customWidth="1"/>
    <col min="28" max="28" width="0.5703125" style="7" customWidth="1"/>
    <col min="29" max="29" width="8" style="7" customWidth="1"/>
    <col min="30" max="30" width="0.5703125" style="7" customWidth="1"/>
    <col min="31" max="31" width="10.85546875" style="7" customWidth="1"/>
    <col min="32" max="32" width="0.5703125" style="7" customWidth="1"/>
    <col min="33" max="33" width="10.85546875" style="7" customWidth="1"/>
    <col min="34" max="34" width="0.5703125" style="7" customWidth="1"/>
    <col min="35" max="35" width="8" style="7" customWidth="1"/>
    <col min="36" max="36" width="0.5703125" style="7" customWidth="1"/>
    <col min="37" max="37" width="8" style="7" customWidth="1"/>
    <col min="38" max="38" width="0.5703125" style="7" customWidth="1"/>
    <col min="39" max="39" width="10.85546875" style="7" customWidth="1"/>
    <col min="40" max="40" width="0.5703125" style="7" customWidth="1"/>
    <col min="41" max="41" width="10.85546875" style="7" customWidth="1"/>
    <col min="42" max="42" width="0.5703125" style="7" customWidth="1"/>
    <col min="43" max="43" width="11.7109375" style="7" customWidth="1"/>
    <col min="44" max="16384" width="9.140625" style="7"/>
  </cols>
  <sheetData>
    <row r="1" spans="1:46" ht="14.25" customHeight="1" x14ac:dyDescent="0.2">
      <c r="A1" s="196" t="s">
        <v>356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  <c r="AH1" s="196"/>
      <c r="AI1" s="196"/>
      <c r="AJ1" s="196"/>
      <c r="AK1" s="196"/>
      <c r="AL1" s="196"/>
      <c r="AM1" s="196"/>
      <c r="AN1" s="196"/>
      <c r="AO1" s="196"/>
      <c r="AP1" s="196"/>
      <c r="AQ1" s="196"/>
    </row>
    <row r="2" spans="1:46" ht="14.25" customHeight="1" x14ac:dyDescent="0.2">
      <c r="A2" s="196" t="s">
        <v>528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  <c r="AB2" s="196"/>
      <c r="AC2" s="196"/>
      <c r="AD2" s="196"/>
      <c r="AE2" s="196"/>
      <c r="AF2" s="196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Q2" s="196"/>
    </row>
    <row r="3" spans="1:46" ht="3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2">
      <c r="A5" s="194" t="s">
        <v>163</v>
      </c>
      <c r="B5" s="53"/>
      <c r="C5" s="194" t="s">
        <v>639</v>
      </c>
      <c r="D5" s="195"/>
      <c r="E5" s="195"/>
      <c r="F5" s="195"/>
      <c r="G5" s="195"/>
      <c r="H5" s="195"/>
      <c r="I5" s="195"/>
      <c r="J5" s="53"/>
      <c r="K5" s="194" t="s">
        <v>640</v>
      </c>
      <c r="L5" s="195"/>
      <c r="M5" s="195"/>
      <c r="N5" s="195"/>
      <c r="O5" s="195"/>
      <c r="P5" s="195"/>
      <c r="Q5" s="195"/>
      <c r="R5" s="53"/>
      <c r="S5" s="194" t="s">
        <v>641</v>
      </c>
      <c r="T5" s="195"/>
      <c r="U5" s="195"/>
      <c r="V5" s="195"/>
      <c r="W5" s="195"/>
      <c r="X5" s="195"/>
      <c r="Y5" s="195"/>
      <c r="Z5" s="53"/>
      <c r="AA5" s="194" t="s">
        <v>642</v>
      </c>
      <c r="AB5" s="195"/>
      <c r="AC5" s="195"/>
      <c r="AD5" s="195"/>
      <c r="AE5" s="195"/>
      <c r="AF5" s="195"/>
      <c r="AG5" s="195"/>
      <c r="AH5" s="53"/>
      <c r="AI5" s="194" t="s">
        <v>643</v>
      </c>
      <c r="AJ5" s="195"/>
      <c r="AK5" s="195"/>
      <c r="AL5" s="195"/>
      <c r="AM5" s="195"/>
      <c r="AN5" s="195"/>
      <c r="AO5" s="195"/>
      <c r="AP5" s="53"/>
      <c r="AQ5" s="194" t="s">
        <v>513</v>
      </c>
      <c r="AS5" s="28"/>
      <c r="AT5" s="28"/>
    </row>
    <row r="6" spans="1:46" ht="2.25" customHeight="1" x14ac:dyDescent="0.2">
      <c r="A6" s="194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94"/>
    </row>
    <row r="7" spans="1:46" ht="27" customHeight="1" x14ac:dyDescent="0.2">
      <c r="A7" s="194"/>
      <c r="B7" s="53"/>
      <c r="C7" s="195" t="s">
        <v>636</v>
      </c>
      <c r="D7" s="195"/>
      <c r="E7" s="195"/>
      <c r="F7" s="53"/>
      <c r="G7" s="194" t="s">
        <v>644</v>
      </c>
      <c r="H7" s="195"/>
      <c r="I7" s="195"/>
      <c r="J7" s="53"/>
      <c r="K7" s="195" t="s">
        <v>636</v>
      </c>
      <c r="L7" s="195"/>
      <c r="M7" s="195"/>
      <c r="N7" s="53"/>
      <c r="O7" s="194" t="s">
        <v>644</v>
      </c>
      <c r="P7" s="195"/>
      <c r="Q7" s="195"/>
      <c r="R7" s="53"/>
      <c r="S7" s="195" t="s">
        <v>636</v>
      </c>
      <c r="T7" s="195"/>
      <c r="U7" s="195"/>
      <c r="V7" s="53"/>
      <c r="W7" s="194" t="s">
        <v>644</v>
      </c>
      <c r="X7" s="195"/>
      <c r="Y7" s="195"/>
      <c r="Z7" s="53"/>
      <c r="AA7" s="195" t="s">
        <v>636</v>
      </c>
      <c r="AB7" s="195"/>
      <c r="AC7" s="195"/>
      <c r="AD7" s="53"/>
      <c r="AE7" s="194" t="s">
        <v>644</v>
      </c>
      <c r="AF7" s="195"/>
      <c r="AG7" s="195"/>
      <c r="AH7" s="53"/>
      <c r="AI7" s="195" t="s">
        <v>636</v>
      </c>
      <c r="AJ7" s="195"/>
      <c r="AK7" s="195"/>
      <c r="AL7" s="53"/>
      <c r="AM7" s="194" t="s">
        <v>644</v>
      </c>
      <c r="AN7" s="195"/>
      <c r="AO7" s="195"/>
      <c r="AP7" s="53"/>
      <c r="AQ7" s="194"/>
    </row>
    <row r="8" spans="1:46" ht="3" customHeight="1" x14ac:dyDescent="0.2">
      <c r="A8" s="194"/>
      <c r="B8" s="53"/>
      <c r="C8" s="195"/>
      <c r="D8" s="195"/>
      <c r="E8" s="195"/>
      <c r="F8" s="53"/>
      <c r="G8" s="53"/>
      <c r="H8" s="53"/>
      <c r="I8" s="53"/>
      <c r="J8" s="53"/>
      <c r="K8" s="195"/>
      <c r="L8" s="195"/>
      <c r="M8" s="195"/>
      <c r="N8" s="53"/>
      <c r="O8" s="53"/>
      <c r="P8" s="53"/>
      <c r="Q8" s="53"/>
      <c r="R8" s="53"/>
      <c r="S8" s="195"/>
      <c r="T8" s="195"/>
      <c r="U8" s="195"/>
      <c r="V8" s="53"/>
      <c r="W8" s="53"/>
      <c r="X8" s="53"/>
      <c r="Y8" s="53"/>
      <c r="Z8" s="53"/>
      <c r="AA8" s="195"/>
      <c r="AB8" s="195"/>
      <c r="AC8" s="195"/>
      <c r="AD8" s="53"/>
      <c r="AE8" s="53"/>
      <c r="AF8" s="53"/>
      <c r="AG8" s="53"/>
      <c r="AH8" s="53"/>
      <c r="AI8" s="195"/>
      <c r="AJ8" s="195"/>
      <c r="AK8" s="195"/>
      <c r="AL8" s="53"/>
      <c r="AM8" s="53"/>
      <c r="AN8" s="53"/>
      <c r="AO8" s="53"/>
      <c r="AP8" s="53"/>
      <c r="AQ8" s="194"/>
    </row>
    <row r="9" spans="1:46" x14ac:dyDescent="0.2">
      <c r="A9" s="194"/>
      <c r="B9" s="53"/>
      <c r="C9" s="195"/>
      <c r="D9" s="195"/>
      <c r="E9" s="195"/>
      <c r="F9" s="53"/>
      <c r="G9" s="195" t="s">
        <v>295</v>
      </c>
      <c r="H9" s="195"/>
      <c r="I9" s="195"/>
      <c r="J9" s="53"/>
      <c r="K9" s="195"/>
      <c r="L9" s="195"/>
      <c r="M9" s="195"/>
      <c r="N9" s="53"/>
      <c r="O9" s="195" t="s">
        <v>295</v>
      </c>
      <c r="P9" s="195"/>
      <c r="Q9" s="195"/>
      <c r="R9" s="53"/>
      <c r="S9" s="195"/>
      <c r="T9" s="195"/>
      <c r="U9" s="195"/>
      <c r="V9" s="53"/>
      <c r="W9" s="195" t="s">
        <v>295</v>
      </c>
      <c r="X9" s="195"/>
      <c r="Y9" s="195"/>
      <c r="Z9" s="53"/>
      <c r="AA9" s="195"/>
      <c r="AB9" s="195"/>
      <c r="AC9" s="195"/>
      <c r="AD9" s="53"/>
      <c r="AE9" s="195" t="s">
        <v>295</v>
      </c>
      <c r="AF9" s="195"/>
      <c r="AG9" s="195"/>
      <c r="AH9" s="53"/>
      <c r="AI9" s="195"/>
      <c r="AJ9" s="195"/>
      <c r="AK9" s="195"/>
      <c r="AL9" s="53"/>
      <c r="AM9" s="195" t="s">
        <v>295</v>
      </c>
      <c r="AN9" s="195"/>
      <c r="AO9" s="195"/>
      <c r="AP9" s="53"/>
      <c r="AQ9" s="194"/>
      <c r="AS9" s="28"/>
      <c r="AT9" s="28"/>
    </row>
    <row r="10" spans="1:46" ht="3" customHeight="1" x14ac:dyDescent="0.2">
      <c r="A10" s="194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94"/>
    </row>
    <row r="11" spans="1:46" ht="55.5" customHeight="1" x14ac:dyDescent="0.2">
      <c r="A11" s="194"/>
      <c r="B11" s="53"/>
      <c r="C11" s="54">
        <v>2025</v>
      </c>
      <c r="D11" s="53"/>
      <c r="E11" s="54">
        <v>2026</v>
      </c>
      <c r="F11" s="53"/>
      <c r="G11" s="27" t="s">
        <v>645</v>
      </c>
      <c r="H11" s="53"/>
      <c r="I11" s="27" t="s">
        <v>646</v>
      </c>
      <c r="J11" s="53"/>
      <c r="K11" s="54">
        <v>2025</v>
      </c>
      <c r="L11" s="53"/>
      <c r="M11" s="54">
        <v>2026</v>
      </c>
      <c r="N11" s="53"/>
      <c r="O11" s="27" t="s">
        <v>645</v>
      </c>
      <c r="P11" s="53"/>
      <c r="Q11" s="27" t="s">
        <v>646</v>
      </c>
      <c r="R11" s="53"/>
      <c r="S11" s="54">
        <v>2025</v>
      </c>
      <c r="T11" s="53"/>
      <c r="U11" s="54">
        <v>2026</v>
      </c>
      <c r="V11" s="53"/>
      <c r="W11" s="27" t="s">
        <v>645</v>
      </c>
      <c r="X11" s="53"/>
      <c r="Y11" s="27" t="s">
        <v>646</v>
      </c>
      <c r="Z11" s="53"/>
      <c r="AA11" s="54">
        <v>2025</v>
      </c>
      <c r="AB11" s="53"/>
      <c r="AC11" s="54">
        <v>2026</v>
      </c>
      <c r="AD11" s="53"/>
      <c r="AE11" s="27" t="s">
        <v>645</v>
      </c>
      <c r="AF11" s="53"/>
      <c r="AG11" s="27" t="s">
        <v>646</v>
      </c>
      <c r="AH11" s="53"/>
      <c r="AI11" s="54">
        <v>2025</v>
      </c>
      <c r="AJ11" s="53"/>
      <c r="AK11" s="54">
        <v>2026</v>
      </c>
      <c r="AL11" s="53"/>
      <c r="AM11" s="27" t="s">
        <v>645</v>
      </c>
      <c r="AN11" s="53"/>
      <c r="AO11" s="27" t="s">
        <v>646</v>
      </c>
      <c r="AP11" s="53"/>
      <c r="AQ11" s="194"/>
    </row>
    <row r="12" spans="1:46" ht="6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2">
      <c r="A13" s="55" t="s">
        <v>296</v>
      </c>
      <c r="B13" s="56"/>
      <c r="C13" s="57">
        <f>SUM(C14:C25)</f>
        <v>79350.21545399999</v>
      </c>
      <c r="D13" s="58"/>
      <c r="E13" s="57">
        <f>SUM(E14:E25)</f>
        <v>6056.1314110000003</v>
      </c>
      <c r="F13" s="58"/>
      <c r="G13" s="59"/>
      <c r="H13" s="58"/>
      <c r="I13" s="58"/>
      <c r="J13" s="58"/>
      <c r="K13" s="57">
        <f>SUM(K14:K25)</f>
        <v>60953.132768000003</v>
      </c>
      <c r="L13" s="58"/>
      <c r="M13" s="57">
        <f>SUM(M14:M25)</f>
        <v>4717.5275780000002</v>
      </c>
      <c r="N13" s="58"/>
      <c r="O13" s="59"/>
      <c r="P13" s="58"/>
      <c r="Q13" s="58"/>
      <c r="R13" s="58"/>
      <c r="S13" s="57">
        <f>SUM(S14:S25)</f>
        <v>18397.082685999994</v>
      </c>
      <c r="T13" s="58"/>
      <c r="U13" s="57">
        <f>SUM(U14:U25)</f>
        <v>1338.6038329999999</v>
      </c>
      <c r="V13" s="58"/>
      <c r="W13" s="59"/>
      <c r="X13" s="58"/>
      <c r="Y13" s="58"/>
      <c r="Z13" s="58"/>
      <c r="AA13" s="57">
        <f>SUM(AA14:AA25)</f>
        <v>57374.900140999998</v>
      </c>
      <c r="AB13" s="58"/>
      <c r="AC13" s="57">
        <f>SUM(AC14:AC25)</f>
        <v>4491.4937829999999</v>
      </c>
      <c r="AD13" s="58"/>
      <c r="AE13" s="59"/>
      <c r="AF13" s="58"/>
      <c r="AG13" s="58"/>
      <c r="AH13" s="58"/>
      <c r="AI13" s="57">
        <f>SUM(AI14:AI25)</f>
        <v>21975.315312999992</v>
      </c>
      <c r="AJ13" s="58"/>
      <c r="AK13" s="57">
        <f>SUM(AK14:AK25)</f>
        <v>1564.6376279999999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2">
      <c r="A14" s="61" t="s">
        <v>326</v>
      </c>
      <c r="B14" s="29"/>
      <c r="C14" s="62">
        <f>K14+S14</f>
        <v>7051.122808000001</v>
      </c>
      <c r="D14" s="62"/>
      <c r="E14" s="62">
        <f>M14+U14</f>
        <v>6056.1314110000003</v>
      </c>
      <c r="F14" s="29"/>
      <c r="G14" s="34">
        <f>E14/C14*100-100</f>
        <v>-14.111105764192786</v>
      </c>
      <c r="H14" s="62"/>
      <c r="I14" s="34">
        <f>E14/C25*100-100</f>
        <v>7.4530323765084319</v>
      </c>
      <c r="J14" s="29"/>
      <c r="K14" s="62">
        <v>5579.6693810000006</v>
      </c>
      <c r="L14" s="62"/>
      <c r="M14" s="62">
        <v>4717.5275780000002</v>
      </c>
      <c r="N14" s="29"/>
      <c r="O14" s="34">
        <f>M14/K14*100-100</f>
        <v>-15.45148545782628</v>
      </c>
      <c r="P14" s="62"/>
      <c r="Q14" s="34">
        <f>M14/K25*100-100</f>
        <v>11.237698969458449</v>
      </c>
      <c r="R14" s="29"/>
      <c r="S14" s="62">
        <v>1471.4534270000004</v>
      </c>
      <c r="T14" s="62"/>
      <c r="U14" s="62">
        <v>1338.6038329999999</v>
      </c>
      <c r="V14" s="29"/>
      <c r="W14" s="34">
        <f>U14/S14*100-100</f>
        <v>-9.0284606744811668</v>
      </c>
      <c r="X14" s="62"/>
      <c r="Y14" s="34">
        <f>U14/S25*100-100</f>
        <v>-4.0516710792210802</v>
      </c>
      <c r="Z14" s="29"/>
      <c r="AA14" s="62">
        <v>5278.7006700000011</v>
      </c>
      <c r="AB14" s="62"/>
      <c r="AC14" s="62">
        <v>4491.4937829999999</v>
      </c>
      <c r="AD14" s="29"/>
      <c r="AE14" s="34">
        <f>AC14/AA14*100-100</f>
        <v>-14.91289118691401</v>
      </c>
      <c r="AF14" s="62"/>
      <c r="AG14" s="34">
        <f>AC14/AA25*100-100</f>
        <v>12.311700321864237</v>
      </c>
      <c r="AH14" s="29"/>
      <c r="AI14" s="62">
        <v>1772.4221380000006</v>
      </c>
      <c r="AJ14" s="62"/>
      <c r="AK14" s="62">
        <v>1564.6376279999999</v>
      </c>
      <c r="AL14" s="29"/>
      <c r="AM14" s="34">
        <f>AK14/AI14*100-100</f>
        <v>-11.723195368935336</v>
      </c>
      <c r="AN14" s="62"/>
      <c r="AO14" s="34">
        <f>AK14/AI25*100-100</f>
        <v>-4.4169514543043675</v>
      </c>
      <c r="AP14" s="29"/>
      <c r="AQ14" s="61" t="s">
        <v>514</v>
      </c>
    </row>
    <row r="15" spans="1:46" ht="13.5" customHeight="1" x14ac:dyDescent="0.2">
      <c r="A15" s="61" t="s">
        <v>327</v>
      </c>
      <c r="B15" s="29"/>
      <c r="C15" s="62">
        <f t="shared" ref="C15:C25" si="0">K15+S15</f>
        <v>7253.1330189999971</v>
      </c>
      <c r="D15" s="62"/>
      <c r="E15" s="62"/>
      <c r="F15" s="29"/>
      <c r="G15" s="34"/>
      <c r="H15" s="62"/>
      <c r="I15" s="34"/>
      <c r="J15" s="29"/>
      <c r="K15" s="62">
        <v>5640.936037999998</v>
      </c>
      <c r="L15" s="62"/>
      <c r="M15" s="62"/>
      <c r="N15" s="29"/>
      <c r="O15" s="34"/>
      <c r="P15" s="62"/>
      <c r="Q15" s="34"/>
      <c r="R15" s="29"/>
      <c r="S15" s="62">
        <v>1612.1969809999991</v>
      </c>
      <c r="T15" s="62"/>
      <c r="U15" s="62"/>
      <c r="V15" s="29"/>
      <c r="W15" s="34"/>
      <c r="X15" s="62"/>
      <c r="Y15" s="34"/>
      <c r="Z15" s="29"/>
      <c r="AA15" s="62">
        <v>5312.8057579999986</v>
      </c>
      <c r="AB15" s="62"/>
      <c r="AC15" s="62"/>
      <c r="AD15" s="29"/>
      <c r="AE15" s="34"/>
      <c r="AF15" s="62"/>
      <c r="AG15" s="34"/>
      <c r="AH15" s="29"/>
      <c r="AI15" s="62">
        <v>1940.3272609999983</v>
      </c>
      <c r="AJ15" s="62"/>
      <c r="AK15" s="62"/>
      <c r="AL15" s="29"/>
      <c r="AM15" s="34"/>
      <c r="AN15" s="62"/>
      <c r="AO15" s="34"/>
      <c r="AP15" s="29"/>
      <c r="AQ15" s="61" t="s">
        <v>515</v>
      </c>
    </row>
    <row r="16" spans="1:46" ht="13.5" customHeight="1" x14ac:dyDescent="0.2">
      <c r="A16" s="61" t="s">
        <v>328</v>
      </c>
      <c r="B16" s="29"/>
      <c r="C16" s="62">
        <f t="shared" si="0"/>
        <v>6782.3269250000012</v>
      </c>
      <c r="D16" s="62"/>
      <c r="E16" s="62"/>
      <c r="F16" s="29"/>
      <c r="G16" s="34"/>
      <c r="H16" s="62"/>
      <c r="I16" s="34"/>
      <c r="J16" s="29"/>
      <c r="K16" s="62">
        <v>5079.5882960000017</v>
      </c>
      <c r="L16" s="62"/>
      <c r="M16" s="62"/>
      <c r="N16" s="29"/>
      <c r="O16" s="34"/>
      <c r="P16" s="62"/>
      <c r="Q16" s="34"/>
      <c r="R16" s="29"/>
      <c r="S16" s="62">
        <v>1702.738628999999</v>
      </c>
      <c r="T16" s="62"/>
      <c r="U16" s="62"/>
      <c r="V16" s="29"/>
      <c r="W16" s="34"/>
      <c r="X16" s="62"/>
      <c r="Y16" s="34"/>
      <c r="Z16" s="29"/>
      <c r="AA16" s="62">
        <v>4796.0718590000015</v>
      </c>
      <c r="AB16" s="62"/>
      <c r="AC16" s="62"/>
      <c r="AD16" s="29"/>
      <c r="AE16" s="34"/>
      <c r="AF16" s="62"/>
      <c r="AG16" s="34"/>
      <c r="AH16" s="29"/>
      <c r="AI16" s="62">
        <v>1986.255065999999</v>
      </c>
      <c r="AJ16" s="62"/>
      <c r="AK16" s="62"/>
      <c r="AL16" s="29"/>
      <c r="AM16" s="34"/>
      <c r="AN16" s="62"/>
      <c r="AO16" s="34"/>
      <c r="AP16" s="29"/>
      <c r="AQ16" s="61" t="s">
        <v>516</v>
      </c>
    </row>
    <row r="17" spans="1:43" ht="13.5" customHeight="1" x14ac:dyDescent="0.2">
      <c r="A17" s="61" t="s">
        <v>329</v>
      </c>
      <c r="B17" s="29"/>
      <c r="C17" s="62">
        <f t="shared" si="0"/>
        <v>6408.2377609999976</v>
      </c>
      <c r="D17" s="62"/>
      <c r="E17" s="62"/>
      <c r="F17" s="29"/>
      <c r="G17" s="34"/>
      <c r="H17" s="62"/>
      <c r="I17" s="34"/>
      <c r="J17" s="29"/>
      <c r="K17" s="62">
        <v>4856.8066059999992</v>
      </c>
      <c r="L17" s="62"/>
      <c r="M17" s="62"/>
      <c r="N17" s="29"/>
      <c r="O17" s="34"/>
      <c r="P17" s="62"/>
      <c r="Q17" s="34"/>
      <c r="R17" s="29"/>
      <c r="S17" s="62">
        <v>1551.4311549999986</v>
      </c>
      <c r="T17" s="62"/>
      <c r="U17" s="62"/>
      <c r="V17" s="29"/>
      <c r="W17" s="34"/>
      <c r="X17" s="62"/>
      <c r="Y17" s="34"/>
      <c r="Z17" s="29"/>
      <c r="AA17" s="62">
        <v>4572.912816</v>
      </c>
      <c r="AB17" s="62"/>
      <c r="AC17" s="62"/>
      <c r="AD17" s="29"/>
      <c r="AE17" s="34"/>
      <c r="AF17" s="62"/>
      <c r="AG17" s="34"/>
      <c r="AH17" s="29"/>
      <c r="AI17" s="62">
        <v>1835.324944999998</v>
      </c>
      <c r="AJ17" s="62"/>
      <c r="AK17" s="62"/>
      <c r="AL17" s="29"/>
      <c r="AM17" s="34"/>
      <c r="AN17" s="62"/>
      <c r="AO17" s="34"/>
      <c r="AP17" s="29"/>
      <c r="AQ17" s="61" t="s">
        <v>517</v>
      </c>
    </row>
    <row r="18" spans="1:43" ht="13.5" customHeight="1" x14ac:dyDescent="0.2">
      <c r="A18" s="61" t="s">
        <v>330</v>
      </c>
      <c r="B18" s="29"/>
      <c r="C18" s="62">
        <f t="shared" si="0"/>
        <v>6964.9695580000025</v>
      </c>
      <c r="D18" s="62"/>
      <c r="E18" s="62"/>
      <c r="F18" s="29"/>
      <c r="G18" s="34"/>
      <c r="H18" s="62"/>
      <c r="I18" s="34"/>
      <c r="J18" s="29"/>
      <c r="K18" s="62">
        <v>5328.8480470000013</v>
      </c>
      <c r="L18" s="62"/>
      <c r="M18" s="62"/>
      <c r="N18" s="29"/>
      <c r="O18" s="34"/>
      <c r="P18" s="62"/>
      <c r="Q18" s="34"/>
      <c r="R18" s="29"/>
      <c r="S18" s="62">
        <v>1636.121511000001</v>
      </c>
      <c r="T18" s="62"/>
      <c r="U18" s="62"/>
      <c r="V18" s="29"/>
      <c r="W18" s="34"/>
      <c r="X18" s="62"/>
      <c r="Y18" s="34"/>
      <c r="Z18" s="29"/>
      <c r="AA18" s="62">
        <v>5034.2279610000005</v>
      </c>
      <c r="AB18" s="62"/>
      <c r="AC18" s="62"/>
      <c r="AD18" s="29"/>
      <c r="AE18" s="34"/>
      <c r="AF18" s="62"/>
      <c r="AG18" s="34"/>
      <c r="AH18" s="29"/>
      <c r="AI18" s="62">
        <v>1930.7415970000013</v>
      </c>
      <c r="AJ18" s="62"/>
      <c r="AK18" s="62"/>
      <c r="AL18" s="29"/>
      <c r="AM18" s="34"/>
      <c r="AN18" s="62"/>
      <c r="AO18" s="34"/>
      <c r="AP18" s="29"/>
      <c r="AQ18" s="61" t="s">
        <v>518</v>
      </c>
    </row>
    <row r="19" spans="1:43" ht="13.5" customHeight="1" x14ac:dyDescent="0.2">
      <c r="A19" s="61" t="s">
        <v>331</v>
      </c>
      <c r="B19" s="29"/>
      <c r="C19" s="62">
        <f t="shared" si="0"/>
        <v>6529.1469400000005</v>
      </c>
      <c r="D19" s="62"/>
      <c r="E19" s="62"/>
      <c r="F19" s="29"/>
      <c r="G19" s="34"/>
      <c r="H19" s="62"/>
      <c r="I19" s="34"/>
      <c r="J19" s="29"/>
      <c r="K19" s="62">
        <v>5100.9350260000001</v>
      </c>
      <c r="L19" s="62"/>
      <c r="M19" s="62"/>
      <c r="N19" s="29"/>
      <c r="O19" s="34"/>
      <c r="P19" s="62"/>
      <c r="Q19" s="34"/>
      <c r="R19" s="29"/>
      <c r="S19" s="62">
        <v>1428.211914</v>
      </c>
      <c r="T19" s="62"/>
      <c r="U19" s="62"/>
      <c r="V19" s="29"/>
      <c r="W19" s="34"/>
      <c r="X19" s="62"/>
      <c r="Y19" s="34"/>
      <c r="Z19" s="29"/>
      <c r="AA19" s="62">
        <v>4772.5810099999999</v>
      </c>
      <c r="AB19" s="62"/>
      <c r="AC19" s="62"/>
      <c r="AD19" s="29"/>
      <c r="AE19" s="34"/>
      <c r="AF19" s="62"/>
      <c r="AG19" s="34"/>
      <c r="AH19" s="29"/>
      <c r="AI19" s="62">
        <v>1756.5659299999995</v>
      </c>
      <c r="AJ19" s="62"/>
      <c r="AK19" s="62"/>
      <c r="AL19" s="29"/>
      <c r="AM19" s="34"/>
      <c r="AN19" s="62"/>
      <c r="AO19" s="34"/>
      <c r="AP19" s="29"/>
      <c r="AQ19" s="61" t="s">
        <v>519</v>
      </c>
    </row>
    <row r="20" spans="1:43" ht="13.5" customHeight="1" x14ac:dyDescent="0.2">
      <c r="A20" s="61" t="s">
        <v>332</v>
      </c>
      <c r="B20" s="29"/>
      <c r="C20" s="62">
        <f t="shared" si="0"/>
        <v>6969.0102799999986</v>
      </c>
      <c r="D20" s="62"/>
      <c r="E20" s="62"/>
      <c r="F20" s="29"/>
      <c r="G20" s="34"/>
      <c r="H20" s="62"/>
      <c r="I20" s="34"/>
      <c r="J20" s="29"/>
      <c r="K20" s="62">
        <v>5307.2647159999988</v>
      </c>
      <c r="L20" s="62"/>
      <c r="M20" s="62"/>
      <c r="N20" s="29"/>
      <c r="O20" s="34"/>
      <c r="P20" s="62"/>
      <c r="Q20" s="34"/>
      <c r="R20" s="29"/>
      <c r="S20" s="62">
        <v>1661.7455639999996</v>
      </c>
      <c r="T20" s="62"/>
      <c r="U20" s="62"/>
      <c r="V20" s="29"/>
      <c r="W20" s="34"/>
      <c r="X20" s="62"/>
      <c r="Y20" s="34"/>
      <c r="Z20" s="29"/>
      <c r="AA20" s="62">
        <v>4948.2326559999992</v>
      </c>
      <c r="AB20" s="62"/>
      <c r="AC20" s="62"/>
      <c r="AD20" s="29"/>
      <c r="AE20" s="34"/>
      <c r="AF20" s="62"/>
      <c r="AG20" s="34"/>
      <c r="AH20" s="29"/>
      <c r="AI20" s="62">
        <v>2020.7776240000001</v>
      </c>
      <c r="AJ20" s="62"/>
      <c r="AK20" s="62"/>
      <c r="AL20" s="29"/>
      <c r="AM20" s="34"/>
      <c r="AN20" s="62"/>
      <c r="AO20" s="34"/>
      <c r="AP20" s="29"/>
      <c r="AQ20" s="61" t="s">
        <v>520</v>
      </c>
    </row>
    <row r="21" spans="1:43" ht="13.5" customHeight="1" x14ac:dyDescent="0.2">
      <c r="A21" s="61" t="s">
        <v>333</v>
      </c>
      <c r="B21" s="29"/>
      <c r="C21" s="62">
        <f t="shared" si="0"/>
        <v>5038.4739149999996</v>
      </c>
      <c r="D21" s="62"/>
      <c r="E21" s="62"/>
      <c r="F21" s="29"/>
      <c r="G21" s="34"/>
      <c r="H21" s="62"/>
      <c r="I21" s="34"/>
      <c r="J21" s="29"/>
      <c r="K21" s="62">
        <v>3548.1104970000006</v>
      </c>
      <c r="L21" s="62"/>
      <c r="M21" s="62"/>
      <c r="N21" s="29"/>
      <c r="O21" s="34"/>
      <c r="P21" s="62"/>
      <c r="Q21" s="34"/>
      <c r="R21" s="29"/>
      <c r="S21" s="62">
        <v>1490.3634179999988</v>
      </c>
      <c r="T21" s="62"/>
      <c r="U21" s="62"/>
      <c r="V21" s="29"/>
      <c r="W21" s="34"/>
      <c r="X21" s="62"/>
      <c r="Y21" s="34"/>
      <c r="Z21" s="29"/>
      <c r="AA21" s="62">
        <v>3319.7257750000003</v>
      </c>
      <c r="AB21" s="62"/>
      <c r="AC21" s="62"/>
      <c r="AD21" s="29"/>
      <c r="AE21" s="34"/>
      <c r="AF21" s="62"/>
      <c r="AG21" s="34"/>
      <c r="AH21" s="29"/>
      <c r="AI21" s="62">
        <v>1718.7481399999988</v>
      </c>
      <c r="AJ21" s="62"/>
      <c r="AK21" s="62"/>
      <c r="AL21" s="29"/>
      <c r="AM21" s="34"/>
      <c r="AN21" s="62"/>
      <c r="AO21" s="34"/>
      <c r="AP21" s="29"/>
      <c r="AQ21" s="61" t="s">
        <v>521</v>
      </c>
    </row>
    <row r="22" spans="1:43" ht="13.5" customHeight="1" x14ac:dyDescent="0.2">
      <c r="A22" s="61" t="s">
        <v>334</v>
      </c>
      <c r="B22" s="29"/>
      <c r="C22" s="62">
        <f t="shared" si="0"/>
        <v>7192.3449950000013</v>
      </c>
      <c r="D22" s="62"/>
      <c r="E22" s="62"/>
      <c r="F22" s="29"/>
      <c r="G22" s="34"/>
      <c r="H22" s="62"/>
      <c r="I22" s="34"/>
      <c r="J22" s="29"/>
      <c r="K22" s="62">
        <v>5672.6905800000013</v>
      </c>
      <c r="L22" s="62"/>
      <c r="M22" s="62"/>
      <c r="N22" s="29"/>
      <c r="O22" s="34"/>
      <c r="P22" s="62"/>
      <c r="Q22" s="34"/>
      <c r="R22" s="29"/>
      <c r="S22" s="62">
        <v>1519.6544149999997</v>
      </c>
      <c r="T22" s="62"/>
      <c r="U22" s="62"/>
      <c r="V22" s="29"/>
      <c r="W22" s="34"/>
      <c r="X22" s="62"/>
      <c r="Y22" s="34"/>
      <c r="Z22" s="29"/>
      <c r="AA22" s="62">
        <v>5411.0092440000008</v>
      </c>
      <c r="AB22" s="62"/>
      <c r="AC22" s="62"/>
      <c r="AD22" s="29"/>
      <c r="AE22" s="34"/>
      <c r="AF22" s="62"/>
      <c r="AG22" s="34"/>
      <c r="AH22" s="29"/>
      <c r="AI22" s="62">
        <v>1781.3357510000001</v>
      </c>
      <c r="AJ22" s="62"/>
      <c r="AK22" s="62"/>
      <c r="AL22" s="29"/>
      <c r="AM22" s="34"/>
      <c r="AN22" s="62"/>
      <c r="AO22" s="34"/>
      <c r="AP22" s="29"/>
      <c r="AQ22" s="61" t="s">
        <v>522</v>
      </c>
    </row>
    <row r="23" spans="1:43" ht="13.5" customHeight="1" x14ac:dyDescent="0.2">
      <c r="A23" s="61" t="s">
        <v>335</v>
      </c>
      <c r="B23" s="29"/>
      <c r="C23" s="62">
        <f t="shared" si="0"/>
        <v>6837.465384000001</v>
      </c>
      <c r="D23" s="62"/>
      <c r="E23" s="62"/>
      <c r="F23" s="29"/>
      <c r="G23" s="34"/>
      <c r="H23" s="62"/>
      <c r="I23" s="34"/>
      <c r="J23" s="29"/>
      <c r="K23" s="62">
        <v>5261.9963910000006</v>
      </c>
      <c r="L23" s="62"/>
      <c r="M23" s="62"/>
      <c r="N23" s="29"/>
      <c r="O23" s="34"/>
      <c r="P23" s="62"/>
      <c r="Q23" s="34"/>
      <c r="R23" s="29"/>
      <c r="S23" s="62">
        <v>1575.468993</v>
      </c>
      <c r="T23" s="62"/>
      <c r="U23" s="62"/>
      <c r="V23" s="29"/>
      <c r="W23" s="34"/>
      <c r="X23" s="62"/>
      <c r="Y23" s="34"/>
      <c r="Z23" s="29"/>
      <c r="AA23" s="62">
        <v>4920.8101060000008</v>
      </c>
      <c r="AB23" s="62"/>
      <c r="AC23" s="62"/>
      <c r="AD23" s="29"/>
      <c r="AE23" s="34"/>
      <c r="AF23" s="62"/>
      <c r="AG23" s="34"/>
      <c r="AH23" s="29"/>
      <c r="AI23" s="62">
        <v>1916.6552779999997</v>
      </c>
      <c r="AJ23" s="62"/>
      <c r="AK23" s="62"/>
      <c r="AL23" s="29"/>
      <c r="AM23" s="34"/>
      <c r="AN23" s="62"/>
      <c r="AO23" s="34"/>
      <c r="AP23" s="29"/>
      <c r="AQ23" s="61" t="s">
        <v>523</v>
      </c>
    </row>
    <row r="24" spans="1:43" ht="13.5" customHeight="1" x14ac:dyDescent="0.2">
      <c r="A24" s="61" t="s">
        <v>336</v>
      </c>
      <c r="B24" s="29"/>
      <c r="C24" s="62">
        <f t="shared" si="0"/>
        <v>6687.9108079999996</v>
      </c>
      <c r="D24" s="62"/>
      <c r="E24" s="62"/>
      <c r="F24" s="29"/>
      <c r="G24" s="34"/>
      <c r="H24" s="62"/>
      <c r="I24" s="34"/>
      <c r="J24" s="29"/>
      <c r="K24" s="62">
        <v>5335.3440369999998</v>
      </c>
      <c r="L24" s="62"/>
      <c r="M24" s="62"/>
      <c r="N24" s="29"/>
      <c r="O24" s="34"/>
      <c r="P24" s="62"/>
      <c r="Q24" s="34"/>
      <c r="R24" s="29"/>
      <c r="S24" s="62">
        <v>1352.5667709999996</v>
      </c>
      <c r="T24" s="62"/>
      <c r="U24" s="62"/>
      <c r="V24" s="29"/>
      <c r="W24" s="34"/>
      <c r="X24" s="62"/>
      <c r="Y24" s="34"/>
      <c r="Z24" s="29"/>
      <c r="AA24" s="62">
        <v>5008.6897200000003</v>
      </c>
      <c r="AB24" s="62"/>
      <c r="AC24" s="62"/>
      <c r="AD24" s="29"/>
      <c r="AE24" s="34"/>
      <c r="AF24" s="62"/>
      <c r="AG24" s="34"/>
      <c r="AH24" s="29"/>
      <c r="AI24" s="62">
        <v>1679.2210879999998</v>
      </c>
      <c r="AJ24" s="62"/>
      <c r="AK24" s="62"/>
      <c r="AL24" s="29"/>
      <c r="AM24" s="34"/>
      <c r="AN24" s="62"/>
      <c r="AO24" s="34"/>
      <c r="AP24" s="29"/>
      <c r="AQ24" s="61" t="s">
        <v>524</v>
      </c>
    </row>
    <row r="25" spans="1:43" ht="13.5" customHeight="1" x14ac:dyDescent="0.2">
      <c r="A25" s="61" t="s">
        <v>337</v>
      </c>
      <c r="B25" s="29"/>
      <c r="C25" s="62">
        <f t="shared" si="0"/>
        <v>5636.0730610000001</v>
      </c>
      <c r="D25" s="62"/>
      <c r="E25" s="62"/>
      <c r="F25" s="29"/>
      <c r="G25" s="34"/>
      <c r="H25" s="62"/>
      <c r="I25" s="34"/>
      <c r="J25" s="29"/>
      <c r="K25" s="62">
        <v>4240.9431530000002</v>
      </c>
      <c r="L25" s="62"/>
      <c r="M25" s="62"/>
      <c r="N25" s="29"/>
      <c r="O25" s="34"/>
      <c r="P25" s="62"/>
      <c r="Q25" s="34"/>
      <c r="R25" s="29"/>
      <c r="S25" s="62">
        <v>1395.1299079999997</v>
      </c>
      <c r="T25" s="62"/>
      <c r="U25" s="62"/>
      <c r="V25" s="29"/>
      <c r="W25" s="34"/>
      <c r="X25" s="62"/>
      <c r="Y25" s="34"/>
      <c r="Z25" s="29"/>
      <c r="AA25" s="62">
        <v>3999.1325660000002</v>
      </c>
      <c r="AB25" s="62"/>
      <c r="AC25" s="62"/>
      <c r="AD25" s="29"/>
      <c r="AE25" s="34"/>
      <c r="AF25" s="62"/>
      <c r="AG25" s="34"/>
      <c r="AH25" s="29"/>
      <c r="AI25" s="62">
        <v>1636.9404949999996</v>
      </c>
      <c r="AJ25" s="62"/>
      <c r="AK25" s="62"/>
      <c r="AL25" s="29"/>
      <c r="AM25" s="34"/>
      <c r="AN25" s="62"/>
      <c r="AO25" s="34"/>
      <c r="AP25" s="29"/>
      <c r="AQ25" s="61" t="s">
        <v>525</v>
      </c>
    </row>
    <row r="26" spans="1:43" ht="3.75" customHeight="1" thickBot="1" x14ac:dyDescent="0.2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</row>
    <row r="27" spans="1:43" ht="13.5" thickTop="1" x14ac:dyDescent="0.2"/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43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AA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11.7109375" style="7" customWidth="1"/>
    <col min="22" max="22" width="0.5703125" style="7" customWidth="1"/>
    <col min="23" max="23" width="28.7109375" style="7" customWidth="1"/>
    <col min="24" max="24" width="0.5703125" style="7" customWidth="1"/>
    <col min="25" max="25" width="11.7109375" style="7" customWidth="1"/>
    <col min="26" max="26" width="0.5703125" style="7" customWidth="1"/>
    <col min="27" max="27" width="9.140625" style="7"/>
    <col min="28" max="28" width="4.7109375" style="7" customWidth="1"/>
    <col min="29" max="16384" width="9.140625" style="7"/>
  </cols>
  <sheetData>
    <row r="1" spans="1:32" ht="26.25" customHeight="1" x14ac:dyDescent="0.2">
      <c r="A1" s="199" t="s">
        <v>653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</row>
    <row r="2" spans="1:32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1:32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32" ht="38.25" customHeight="1" x14ac:dyDescent="0.2">
      <c r="A4" s="194" t="s">
        <v>162</v>
      </c>
      <c r="B4" s="66"/>
      <c r="C4" s="194" t="s">
        <v>163</v>
      </c>
      <c r="D4" s="66"/>
      <c r="E4" s="194" t="s">
        <v>648</v>
      </c>
      <c r="F4" s="195"/>
      <c r="G4" s="195"/>
      <c r="H4" s="195"/>
      <c r="I4" s="195"/>
      <c r="J4" s="66"/>
      <c r="K4" s="194" t="s">
        <v>649</v>
      </c>
      <c r="L4" s="194"/>
      <c r="M4" s="194"/>
      <c r="N4" s="194"/>
      <c r="O4" s="194"/>
      <c r="P4" s="67"/>
      <c r="Q4" s="194" t="s">
        <v>702</v>
      </c>
      <c r="R4" s="194"/>
      <c r="S4" s="194"/>
      <c r="T4" s="194"/>
      <c r="U4" s="194"/>
      <c r="V4" s="67"/>
      <c r="W4" s="27" t="s">
        <v>650</v>
      </c>
      <c r="X4" s="66"/>
      <c r="Y4" s="194" t="s">
        <v>513</v>
      </c>
      <c r="Z4" s="66"/>
      <c r="AA4" s="194" t="s">
        <v>526</v>
      </c>
    </row>
    <row r="5" spans="1:32" ht="3" customHeight="1" x14ac:dyDescent="0.2">
      <c r="A5" s="194"/>
      <c r="B5" s="66"/>
      <c r="C5" s="194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66"/>
      <c r="T5" s="66"/>
      <c r="U5" s="66"/>
      <c r="V5" s="67"/>
      <c r="W5" s="66"/>
      <c r="X5" s="66"/>
      <c r="Y5" s="194"/>
      <c r="Z5" s="66"/>
      <c r="AA5" s="194"/>
    </row>
    <row r="6" spans="1:32" ht="26.25" customHeight="1" x14ac:dyDescent="0.2">
      <c r="A6" s="194"/>
      <c r="B6" s="66"/>
      <c r="C6" s="194"/>
      <c r="D6" s="66"/>
      <c r="E6" s="194" t="s">
        <v>636</v>
      </c>
      <c r="F6" s="66"/>
      <c r="G6" s="194" t="s">
        <v>651</v>
      </c>
      <c r="H6" s="195"/>
      <c r="I6" s="195"/>
      <c r="J6" s="66"/>
      <c r="K6" s="194" t="s">
        <v>636</v>
      </c>
      <c r="L6" s="66"/>
      <c r="M6" s="194" t="s">
        <v>651</v>
      </c>
      <c r="N6" s="195"/>
      <c r="O6" s="195"/>
      <c r="P6" s="67"/>
      <c r="Q6" s="194" t="s">
        <v>636</v>
      </c>
      <c r="R6" s="66"/>
      <c r="S6" s="194" t="s">
        <v>651</v>
      </c>
      <c r="T6" s="195"/>
      <c r="U6" s="195"/>
      <c r="V6" s="67"/>
      <c r="W6" s="27" t="s">
        <v>652</v>
      </c>
      <c r="X6" s="66"/>
      <c r="Y6" s="194"/>
      <c r="Z6" s="66"/>
      <c r="AA6" s="194"/>
      <c r="AE6" s="28"/>
      <c r="AF6" s="28"/>
    </row>
    <row r="7" spans="1:32" ht="3" customHeight="1" x14ac:dyDescent="0.2">
      <c r="A7" s="194"/>
      <c r="B7" s="66"/>
      <c r="C7" s="194"/>
      <c r="D7" s="66"/>
      <c r="E7" s="194"/>
      <c r="F7" s="66"/>
      <c r="G7" s="66"/>
      <c r="H7" s="66"/>
      <c r="I7" s="66"/>
      <c r="J7" s="66"/>
      <c r="K7" s="194"/>
      <c r="L7" s="66"/>
      <c r="M7" s="66"/>
      <c r="N7" s="66"/>
      <c r="O7" s="66"/>
      <c r="P7" s="67"/>
      <c r="Q7" s="194"/>
      <c r="R7" s="66"/>
      <c r="S7" s="66"/>
      <c r="T7" s="66"/>
      <c r="U7" s="66"/>
      <c r="V7" s="67"/>
      <c r="W7" s="66"/>
      <c r="X7" s="66"/>
      <c r="Y7" s="194"/>
      <c r="Z7" s="66"/>
      <c r="AA7" s="194"/>
    </row>
    <row r="8" spans="1:32" ht="37.5" customHeight="1" x14ac:dyDescent="0.2">
      <c r="A8" s="194"/>
      <c r="B8" s="66"/>
      <c r="C8" s="194"/>
      <c r="D8" s="66"/>
      <c r="E8" s="194"/>
      <c r="F8" s="66"/>
      <c r="G8" s="27" t="s">
        <v>645</v>
      </c>
      <c r="H8" s="66"/>
      <c r="I8" s="27" t="s">
        <v>646</v>
      </c>
      <c r="J8" s="66"/>
      <c r="K8" s="194"/>
      <c r="L8" s="66"/>
      <c r="M8" s="27" t="s">
        <v>645</v>
      </c>
      <c r="N8" s="66"/>
      <c r="O8" s="27" t="s">
        <v>646</v>
      </c>
      <c r="P8" s="67"/>
      <c r="Q8" s="194"/>
      <c r="R8" s="66"/>
      <c r="S8" s="27" t="s">
        <v>645</v>
      </c>
      <c r="T8" s="66"/>
      <c r="U8" s="27" t="s">
        <v>646</v>
      </c>
      <c r="V8" s="67"/>
      <c r="W8" s="27" t="s">
        <v>645</v>
      </c>
      <c r="X8" s="66"/>
      <c r="Y8" s="194"/>
      <c r="Z8" s="66"/>
      <c r="AA8" s="194"/>
      <c r="AE8" s="28"/>
      <c r="AF8" s="28"/>
    </row>
    <row r="9" spans="1:32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  <c r="U9" s="29"/>
      <c r="V9" s="68"/>
      <c r="W9" s="29"/>
      <c r="X9" s="29"/>
      <c r="Y9" s="29"/>
      <c r="Z9" s="29"/>
    </row>
    <row r="10" spans="1:32" ht="12.75" customHeight="1" x14ac:dyDescent="0.2">
      <c r="A10" s="198">
        <v>2024</v>
      </c>
      <c r="B10" s="29"/>
      <c r="C10" s="69" t="s">
        <v>296</v>
      </c>
      <c r="D10" s="66"/>
      <c r="E10" s="71">
        <f>SUM(E11:E22)</f>
        <v>78895.068759999995</v>
      </c>
      <c r="F10" s="72"/>
      <c r="G10" s="73">
        <v>2.0104785650741235</v>
      </c>
      <c r="H10" s="74"/>
      <c r="I10" s="75"/>
      <c r="J10" s="70"/>
      <c r="K10" s="71">
        <f>SUM(K11:K22)</f>
        <v>73490.273198999988</v>
      </c>
      <c r="L10" s="72"/>
      <c r="M10" s="73">
        <v>1.4742084943152918</v>
      </c>
      <c r="N10" s="74"/>
      <c r="O10" s="75"/>
      <c r="P10" s="76"/>
      <c r="Q10" s="71">
        <f>SUM(Q11:Q22)</f>
        <v>75502.8891</v>
      </c>
      <c r="R10" s="72"/>
      <c r="S10" s="73">
        <v>1.1046800067929752</v>
      </c>
      <c r="T10" s="70"/>
      <c r="U10" s="75"/>
      <c r="V10" s="76"/>
      <c r="W10" s="75"/>
      <c r="X10" s="29"/>
      <c r="Y10" s="69" t="s">
        <v>296</v>
      </c>
      <c r="Z10" s="29"/>
      <c r="AA10" s="198">
        <v>2024</v>
      </c>
      <c r="AE10" s="197"/>
      <c r="AF10" s="197"/>
    </row>
    <row r="11" spans="1:32" ht="13.5" customHeight="1" x14ac:dyDescent="0.2">
      <c r="A11" s="198"/>
      <c r="B11" s="29"/>
      <c r="C11" s="61" t="s">
        <v>326</v>
      </c>
      <c r="D11" s="29"/>
      <c r="E11" s="62">
        <v>6323.1797489999981</v>
      </c>
      <c r="F11" s="62"/>
      <c r="G11" s="77">
        <v>-0.90109654243869386</v>
      </c>
      <c r="H11" s="78"/>
      <c r="I11" s="77">
        <v>9.0995253869721466</v>
      </c>
      <c r="J11" s="29"/>
      <c r="K11" s="62">
        <v>5859.6497039999986</v>
      </c>
      <c r="L11" s="62"/>
      <c r="M11" s="77">
        <v>-0.56713148473116348</v>
      </c>
      <c r="N11" s="78"/>
      <c r="O11" s="77">
        <v>9.0901263571561799</v>
      </c>
      <c r="P11" s="68"/>
      <c r="Q11" s="62">
        <v>6212.8186699999978</v>
      </c>
      <c r="R11" s="78"/>
      <c r="S11" s="77">
        <v>-0.48789320483385268</v>
      </c>
      <c r="T11" s="78"/>
      <c r="U11" s="77">
        <v>15.627905895460373</v>
      </c>
      <c r="V11" s="68"/>
      <c r="W11" s="77">
        <v>-1.3881635640826175</v>
      </c>
      <c r="X11" s="29"/>
      <c r="Y11" s="61" t="s">
        <v>514</v>
      </c>
      <c r="Z11" s="29"/>
      <c r="AA11" s="198"/>
    </row>
    <row r="12" spans="1:32" ht="13.5" customHeight="1" x14ac:dyDescent="0.2">
      <c r="A12" s="198"/>
      <c r="B12" s="29"/>
      <c r="C12" s="61" t="s">
        <v>327</v>
      </c>
      <c r="D12" s="29"/>
      <c r="E12" s="62">
        <v>6504.7796069999986</v>
      </c>
      <c r="F12" s="62"/>
      <c r="G12" s="77">
        <v>1.5406107014614463</v>
      </c>
      <c r="H12" s="78"/>
      <c r="I12" s="77">
        <f>E12/E11*100-100</f>
        <v>2.8719705149726309</v>
      </c>
      <c r="J12" s="29"/>
      <c r="K12" s="62">
        <v>6055.2570319999995</v>
      </c>
      <c r="L12" s="62"/>
      <c r="M12" s="77">
        <v>0.73166589499058432</v>
      </c>
      <c r="N12" s="78"/>
      <c r="O12" s="77">
        <f>K12/K11*100-100</f>
        <v>3.338208559915671</v>
      </c>
      <c r="P12" s="68"/>
      <c r="Q12" s="62">
        <v>6344.1434269999982</v>
      </c>
      <c r="R12" s="78"/>
      <c r="S12" s="77">
        <v>1.7279192606247022</v>
      </c>
      <c r="T12" s="78"/>
      <c r="U12" s="77">
        <v>2.1137709625122625</v>
      </c>
      <c r="V12" s="68"/>
      <c r="W12" s="77">
        <v>0.30151276940608795</v>
      </c>
      <c r="X12" s="29"/>
      <c r="Y12" s="61" t="s">
        <v>515</v>
      </c>
      <c r="Z12" s="29"/>
      <c r="AA12" s="198"/>
    </row>
    <row r="13" spans="1:32" ht="13.5" customHeight="1" x14ac:dyDescent="0.2">
      <c r="A13" s="198"/>
      <c r="B13" s="29"/>
      <c r="C13" s="61" t="s">
        <v>328</v>
      </c>
      <c r="D13" s="29"/>
      <c r="E13" s="62">
        <v>6777.0391930000023</v>
      </c>
      <c r="F13" s="62"/>
      <c r="G13" s="77">
        <v>-13.532499151867995</v>
      </c>
      <c r="H13" s="78"/>
      <c r="I13" s="77">
        <f t="shared" ref="I13:I22" si="0">E13/E12*100-100</f>
        <v>4.1855312931281503</v>
      </c>
      <c r="J13" s="29"/>
      <c r="K13" s="62">
        <v>6423.3762520000018</v>
      </c>
      <c r="L13" s="62"/>
      <c r="M13" s="77">
        <v>-13.595510028490054</v>
      </c>
      <c r="N13" s="78"/>
      <c r="O13" s="77">
        <f t="shared" ref="O13:O22" si="1">K13/K12*100-100</f>
        <v>6.0793326865336184</v>
      </c>
      <c r="P13" s="68"/>
      <c r="Q13" s="62">
        <v>6320.5043960000021</v>
      </c>
      <c r="R13" s="78"/>
      <c r="S13" s="77">
        <v>-13.716488925130463</v>
      </c>
      <c r="T13" s="78"/>
      <c r="U13" s="77">
        <v>-0.37261186276764136</v>
      </c>
      <c r="V13" s="68"/>
      <c r="W13" s="77">
        <v>-4.9428559824817881</v>
      </c>
      <c r="X13" s="29"/>
      <c r="Y13" s="61" t="s">
        <v>516</v>
      </c>
      <c r="Z13" s="29"/>
      <c r="AA13" s="198"/>
    </row>
    <row r="14" spans="1:32" ht="13.5" customHeight="1" x14ac:dyDescent="0.2">
      <c r="A14" s="198"/>
      <c r="B14" s="29"/>
      <c r="C14" s="61" t="s">
        <v>329</v>
      </c>
      <c r="D14" s="29"/>
      <c r="E14" s="62">
        <v>6853.8846340000009</v>
      </c>
      <c r="F14" s="62"/>
      <c r="G14" s="77">
        <v>14.949688928771906</v>
      </c>
      <c r="H14" s="78"/>
      <c r="I14" s="77">
        <f t="shared" si="0"/>
        <v>1.1339087588481362</v>
      </c>
      <c r="J14" s="29"/>
      <c r="K14" s="62">
        <v>6230.0485680000002</v>
      </c>
      <c r="L14" s="62"/>
      <c r="M14" s="77">
        <v>12.155669490369547</v>
      </c>
      <c r="N14" s="78"/>
      <c r="O14" s="77">
        <f t="shared" si="1"/>
        <v>-3.0097518254485891</v>
      </c>
      <c r="P14" s="68"/>
      <c r="Q14" s="62">
        <v>6703.0385620000006</v>
      </c>
      <c r="R14" s="78"/>
      <c r="S14" s="77">
        <v>15.792527220971493</v>
      </c>
      <c r="T14" s="78"/>
      <c r="U14" s="77">
        <v>6.0522727623145016</v>
      </c>
      <c r="V14" s="68"/>
      <c r="W14" s="77">
        <v>-0.34921652672136361</v>
      </c>
      <c r="X14" s="29"/>
      <c r="Y14" s="61" t="s">
        <v>517</v>
      </c>
      <c r="Z14" s="29"/>
      <c r="AA14" s="198"/>
    </row>
    <row r="15" spans="1:32" ht="13.5" customHeight="1" x14ac:dyDescent="0.2">
      <c r="A15" s="198"/>
      <c r="B15" s="29"/>
      <c r="C15" s="61" t="s">
        <v>330</v>
      </c>
      <c r="D15" s="29"/>
      <c r="E15" s="62">
        <v>6831.9199859999981</v>
      </c>
      <c r="F15" s="62"/>
      <c r="G15" s="77">
        <v>-1.209379842314533</v>
      </c>
      <c r="H15" s="78"/>
      <c r="I15" s="77">
        <f t="shared" si="0"/>
        <v>-0.32047005709789289</v>
      </c>
      <c r="J15" s="29"/>
      <c r="K15" s="62">
        <v>6343.495904999997</v>
      </c>
      <c r="L15" s="62"/>
      <c r="M15" s="77">
        <v>-1.9175111276125136</v>
      </c>
      <c r="N15" s="78"/>
      <c r="O15" s="77">
        <f t="shared" si="1"/>
        <v>1.8209703465669236</v>
      </c>
      <c r="P15" s="68"/>
      <c r="Q15" s="62">
        <v>6655.1953839999978</v>
      </c>
      <c r="R15" s="78"/>
      <c r="S15" s="77">
        <v>-1.6366239046786717</v>
      </c>
      <c r="T15" s="78"/>
      <c r="U15" s="77">
        <v>-0.71375358440019454</v>
      </c>
      <c r="V15" s="68"/>
      <c r="W15" s="77">
        <v>-1.2207715842366014</v>
      </c>
      <c r="X15" s="29"/>
      <c r="Y15" s="61" t="s">
        <v>518</v>
      </c>
      <c r="Z15" s="29"/>
      <c r="AA15" s="198"/>
    </row>
    <row r="16" spans="1:32" ht="13.5" customHeight="1" x14ac:dyDescent="0.2">
      <c r="A16" s="198"/>
      <c r="B16" s="29"/>
      <c r="C16" s="61" t="s">
        <v>331</v>
      </c>
      <c r="D16" s="29"/>
      <c r="E16" s="62">
        <v>6551.5818259999996</v>
      </c>
      <c r="F16" s="62"/>
      <c r="G16" s="77">
        <v>-4.861284343687359</v>
      </c>
      <c r="H16" s="78"/>
      <c r="I16" s="77">
        <f t="shared" si="0"/>
        <v>-4.1033583615509031</v>
      </c>
      <c r="J16" s="29"/>
      <c r="K16" s="62">
        <v>6075.7005679999984</v>
      </c>
      <c r="L16" s="62"/>
      <c r="M16" s="77">
        <v>-5.7421629578336706</v>
      </c>
      <c r="N16" s="78"/>
      <c r="O16" s="77">
        <f t="shared" si="1"/>
        <v>-4.2215734196174139</v>
      </c>
      <c r="P16" s="68"/>
      <c r="Q16" s="62">
        <v>6207.7043809999996</v>
      </c>
      <c r="R16" s="78"/>
      <c r="S16" s="77">
        <v>-7.6687542032127567</v>
      </c>
      <c r="T16" s="78"/>
      <c r="U16" s="77">
        <v>-6.7239348686265146</v>
      </c>
      <c r="V16" s="68"/>
      <c r="W16" s="77">
        <v>2.3930701506440499</v>
      </c>
      <c r="X16" s="29"/>
      <c r="Y16" s="61" t="s">
        <v>519</v>
      </c>
      <c r="Z16" s="29"/>
      <c r="AA16" s="198"/>
    </row>
    <row r="17" spans="1:27" ht="13.5" customHeight="1" x14ac:dyDescent="0.2">
      <c r="A17" s="198"/>
      <c r="B17" s="29"/>
      <c r="C17" s="61" t="s">
        <v>332</v>
      </c>
      <c r="D17" s="29"/>
      <c r="E17" s="62">
        <v>7882.0410090000005</v>
      </c>
      <c r="F17" s="62"/>
      <c r="G17" s="77">
        <v>23.052705174152649</v>
      </c>
      <c r="H17" s="78"/>
      <c r="I17" s="77">
        <f t="shared" si="0"/>
        <v>20.307449686731587</v>
      </c>
      <c r="J17" s="29"/>
      <c r="K17" s="62">
        <v>7347.9882420000004</v>
      </c>
      <c r="L17" s="62"/>
      <c r="M17" s="77">
        <v>21.198179423615798</v>
      </c>
      <c r="N17" s="78"/>
      <c r="O17" s="77">
        <f t="shared" si="1"/>
        <v>20.940592113788355</v>
      </c>
      <c r="P17" s="68"/>
      <c r="Q17" s="62">
        <v>6773.6776270000009</v>
      </c>
      <c r="R17" s="78"/>
      <c r="S17" s="77">
        <v>7.9531893254960835</v>
      </c>
      <c r="T17" s="78"/>
      <c r="U17" s="77">
        <v>9.1172712368888398</v>
      </c>
      <c r="V17" s="68"/>
      <c r="W17" s="77">
        <v>5.2368251970553246</v>
      </c>
      <c r="X17" s="29"/>
      <c r="Y17" s="61" t="s">
        <v>520</v>
      </c>
      <c r="Z17" s="29"/>
      <c r="AA17" s="198"/>
    </row>
    <row r="18" spans="1:27" ht="13.5" customHeight="1" x14ac:dyDescent="0.2">
      <c r="A18" s="198"/>
      <c r="B18" s="29"/>
      <c r="C18" s="61" t="s">
        <v>333</v>
      </c>
      <c r="D18" s="29"/>
      <c r="E18" s="62">
        <v>5164.2700170000007</v>
      </c>
      <c r="F18" s="62"/>
      <c r="G18" s="77">
        <v>-2.8602715607614044</v>
      </c>
      <c r="H18" s="78"/>
      <c r="I18" s="77">
        <f t="shared" si="0"/>
        <v>-34.480548742346684</v>
      </c>
      <c r="J18" s="29"/>
      <c r="K18" s="62">
        <v>4706.0239050000009</v>
      </c>
      <c r="L18" s="62"/>
      <c r="M18" s="77">
        <v>-2.5731659639006921</v>
      </c>
      <c r="N18" s="78"/>
      <c r="O18" s="77">
        <f t="shared" si="1"/>
        <v>-35.954934194082227</v>
      </c>
      <c r="P18" s="68"/>
      <c r="Q18" s="62">
        <v>5037.8687960000007</v>
      </c>
      <c r="R18" s="78"/>
      <c r="S18" s="77">
        <v>-2.5988404316941143</v>
      </c>
      <c r="T18" s="78"/>
      <c r="U18" s="77">
        <v>-25.625796304226739</v>
      </c>
      <c r="V18" s="68"/>
      <c r="W18" s="77">
        <v>5.3191676686927565</v>
      </c>
      <c r="X18" s="29"/>
      <c r="Y18" s="61" t="s">
        <v>521</v>
      </c>
      <c r="Z18" s="29"/>
      <c r="AA18" s="198"/>
    </row>
    <row r="19" spans="1:27" ht="13.5" customHeight="1" x14ac:dyDescent="0.2">
      <c r="A19" s="198"/>
      <c r="B19" s="29"/>
      <c r="C19" s="61" t="s">
        <v>334</v>
      </c>
      <c r="D19" s="29"/>
      <c r="E19" s="62">
        <v>6333.358193</v>
      </c>
      <c r="F19" s="62"/>
      <c r="G19" s="77">
        <v>2.5679890895558941</v>
      </c>
      <c r="H19" s="78"/>
      <c r="I19" s="77">
        <f t="shared" si="0"/>
        <v>22.638014126905375</v>
      </c>
      <c r="J19" s="29"/>
      <c r="K19" s="62">
        <v>5950.5491590000011</v>
      </c>
      <c r="L19" s="62"/>
      <c r="M19" s="77">
        <v>2.4259345608848832</v>
      </c>
      <c r="N19" s="78"/>
      <c r="O19" s="77">
        <f t="shared" si="1"/>
        <v>26.445366175843944</v>
      </c>
      <c r="P19" s="68"/>
      <c r="Q19" s="62">
        <v>6208.9830250000005</v>
      </c>
      <c r="R19" s="78"/>
      <c r="S19" s="77">
        <v>5.5151994020252886</v>
      </c>
      <c r="T19" s="78"/>
      <c r="U19" s="77">
        <v>23.246223282548527</v>
      </c>
      <c r="V19" s="68"/>
      <c r="W19" s="77">
        <v>8.2872369243808492</v>
      </c>
      <c r="X19" s="29"/>
      <c r="Y19" s="61" t="s">
        <v>522</v>
      </c>
      <c r="Z19" s="29"/>
      <c r="AA19" s="198"/>
    </row>
    <row r="20" spans="1:27" ht="13.5" customHeight="1" x14ac:dyDescent="0.2">
      <c r="A20" s="198"/>
      <c r="B20" s="29"/>
      <c r="C20" s="61" t="s">
        <v>335</v>
      </c>
      <c r="D20" s="29"/>
      <c r="E20" s="62">
        <v>7245.7079819999981</v>
      </c>
      <c r="F20" s="62"/>
      <c r="G20" s="77">
        <v>14.36249522584221</v>
      </c>
      <c r="H20" s="78"/>
      <c r="I20" s="77">
        <f t="shared" si="0"/>
        <v>14.405466439721977</v>
      </c>
      <c r="J20" s="29"/>
      <c r="K20" s="62">
        <v>6830.2478519999986</v>
      </c>
      <c r="L20" s="62"/>
      <c r="M20" s="77">
        <v>13.808002286184134</v>
      </c>
      <c r="N20" s="78"/>
      <c r="O20" s="77">
        <f t="shared" si="1"/>
        <v>14.783487531894153</v>
      </c>
      <c r="P20" s="68"/>
      <c r="Q20" s="62">
        <v>6920.2641369999983</v>
      </c>
      <c r="R20" s="78"/>
      <c r="S20" s="77">
        <v>13.227491810008928</v>
      </c>
      <c r="T20" s="78"/>
      <c r="U20" s="77">
        <v>11.455678154314143</v>
      </c>
      <c r="V20" s="68"/>
      <c r="W20" s="77">
        <v>5.1409866499384691</v>
      </c>
      <c r="X20" s="29"/>
      <c r="Y20" s="61" t="s">
        <v>523</v>
      </c>
      <c r="Z20" s="29"/>
      <c r="AA20" s="198"/>
    </row>
    <row r="21" spans="1:27" ht="13.5" customHeight="1" x14ac:dyDescent="0.2">
      <c r="A21" s="198"/>
      <c r="B21" s="29"/>
      <c r="C21" s="61" t="s">
        <v>336</v>
      </c>
      <c r="D21" s="29"/>
      <c r="E21" s="62">
        <v>6781.7120499999992</v>
      </c>
      <c r="F21" s="62"/>
      <c r="G21" s="77">
        <v>-2.0443538422907181</v>
      </c>
      <c r="H21" s="78"/>
      <c r="I21" s="77">
        <f t="shared" si="0"/>
        <v>-6.4037349166247282</v>
      </c>
      <c r="J21" s="29"/>
      <c r="K21" s="62">
        <v>6356.0251679999983</v>
      </c>
      <c r="L21" s="62"/>
      <c r="M21" s="77">
        <v>-2.8186133298102192</v>
      </c>
      <c r="N21" s="78"/>
      <c r="O21" s="77">
        <f t="shared" si="1"/>
        <v>-6.94297914622733</v>
      </c>
      <c r="P21" s="68"/>
      <c r="Q21" s="62">
        <v>6638.4380189999993</v>
      </c>
      <c r="R21" s="78"/>
      <c r="S21" s="77">
        <v>-2.0680803251664059</v>
      </c>
      <c r="T21" s="78"/>
      <c r="U21" s="77">
        <v>-4.0724763162316719</v>
      </c>
      <c r="V21" s="68"/>
      <c r="W21" s="77">
        <v>4.7700576580729717</v>
      </c>
      <c r="X21" s="29"/>
      <c r="Y21" s="61" t="s">
        <v>524</v>
      </c>
      <c r="Z21" s="29"/>
      <c r="AA21" s="198"/>
    </row>
    <row r="22" spans="1:27" ht="13.5" customHeight="1" x14ac:dyDescent="0.2">
      <c r="A22" s="198"/>
      <c r="B22" s="29"/>
      <c r="C22" s="61" t="s">
        <v>337</v>
      </c>
      <c r="D22" s="29"/>
      <c r="E22" s="62">
        <v>5645.5945139999994</v>
      </c>
      <c r="F22" s="62"/>
      <c r="G22" s="77">
        <v>-2.5914640332496788</v>
      </c>
      <c r="H22" s="78"/>
      <c r="I22" s="77">
        <f t="shared" si="0"/>
        <v>-16.752665516077172</v>
      </c>
      <c r="J22" s="29"/>
      <c r="K22" s="62">
        <v>5311.910844</v>
      </c>
      <c r="L22" s="62"/>
      <c r="M22" s="77">
        <v>-1.1072240761530168</v>
      </c>
      <c r="N22" s="78"/>
      <c r="O22" s="77">
        <f t="shared" si="1"/>
        <v>-16.42715842688429</v>
      </c>
      <c r="P22" s="68"/>
      <c r="Q22" s="62">
        <v>5480.2526759999992</v>
      </c>
      <c r="R22" s="78"/>
      <c r="S22" s="77">
        <v>1.9939860411012091</v>
      </c>
      <c r="T22" s="78"/>
      <c r="U22" s="77">
        <v>-17.446654464275113</v>
      </c>
      <c r="V22" s="68"/>
      <c r="W22" s="77">
        <v>3.2445333089171839</v>
      </c>
      <c r="X22" s="29"/>
      <c r="Y22" s="61" t="s">
        <v>525</v>
      </c>
      <c r="Z22" s="29"/>
      <c r="AA22" s="198"/>
    </row>
    <row r="23" spans="1:27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29"/>
      <c r="V23" s="68"/>
      <c r="W23" s="29"/>
      <c r="X23" s="29"/>
      <c r="Y23" s="29"/>
      <c r="Z23" s="29"/>
      <c r="AA23" s="79"/>
    </row>
    <row r="24" spans="1:27" ht="13.5" customHeight="1" x14ac:dyDescent="0.2">
      <c r="A24" s="198">
        <v>2025</v>
      </c>
      <c r="B24" s="29"/>
      <c r="C24" s="69" t="s">
        <v>296</v>
      </c>
      <c r="D24" s="66"/>
      <c r="E24" s="71">
        <f>SUM(E25:E36)</f>
        <v>79350.215454000005</v>
      </c>
      <c r="F24" s="72"/>
      <c r="G24" s="73">
        <f t="shared" ref="G24:G36" si="2">E24/E10*100-100</f>
        <v>0.57690132115173753</v>
      </c>
      <c r="H24" s="74"/>
      <c r="I24" s="75"/>
      <c r="J24" s="70"/>
      <c r="K24" s="71">
        <f>SUM(K25:K36)</f>
        <v>75328.354169999991</v>
      </c>
      <c r="L24" s="72"/>
      <c r="M24" s="73">
        <f t="shared" ref="M24:M36" si="3">K24/K10*100-100</f>
        <v>2.5011214287131338</v>
      </c>
      <c r="N24" s="74"/>
      <c r="O24" s="75"/>
      <c r="P24" s="76"/>
      <c r="Q24" s="71">
        <f>SUM(Q25:Q36)</f>
        <v>74348.479427000013</v>
      </c>
      <c r="R24" s="72"/>
      <c r="S24" s="73">
        <v>-1.5289609268739639</v>
      </c>
      <c r="T24" s="70"/>
      <c r="U24" s="75"/>
      <c r="V24" s="76"/>
      <c r="W24" s="75"/>
      <c r="X24" s="29"/>
      <c r="Y24" s="69" t="s">
        <v>296</v>
      </c>
      <c r="Z24" s="29"/>
      <c r="AA24" s="198">
        <v>2025</v>
      </c>
    </row>
    <row r="25" spans="1:27" ht="13.5" customHeight="1" x14ac:dyDescent="0.2">
      <c r="A25" s="198"/>
      <c r="B25" s="29"/>
      <c r="C25" s="61" t="s">
        <v>326</v>
      </c>
      <c r="D25" s="29"/>
      <c r="E25" s="62">
        <v>7051.1228080000019</v>
      </c>
      <c r="F25" s="62"/>
      <c r="G25" s="77">
        <f t="shared" si="2"/>
        <v>11.512294255356693</v>
      </c>
      <c r="H25" s="78"/>
      <c r="I25" s="77">
        <f>E25/E22*100-100</f>
        <v>24.896019197173302</v>
      </c>
      <c r="J25" s="29"/>
      <c r="K25" s="62">
        <v>6636.0804440000011</v>
      </c>
      <c r="L25" s="62"/>
      <c r="M25" s="77">
        <f t="shared" si="3"/>
        <v>13.25046341029541</v>
      </c>
      <c r="N25" s="78"/>
      <c r="O25" s="77">
        <f>K25/K22*100-100</f>
        <v>24.928309960166217</v>
      </c>
      <c r="P25" s="68"/>
      <c r="Q25" s="62">
        <v>6186.5835100000022</v>
      </c>
      <c r="R25" s="78">
        <v>8302.0706859999991</v>
      </c>
      <c r="S25" s="77">
        <v>-0.42227467746126024</v>
      </c>
      <c r="T25" s="78">
        <v>4.0809618393478786</v>
      </c>
      <c r="U25" s="77">
        <v>12.888654515754013</v>
      </c>
      <c r="V25" s="68"/>
      <c r="W25" s="77">
        <v>2.290760247650752</v>
      </c>
      <c r="X25" s="29"/>
      <c r="Y25" s="61" t="s">
        <v>514</v>
      </c>
      <c r="Z25" s="29"/>
      <c r="AA25" s="198"/>
    </row>
    <row r="26" spans="1:27" ht="13.5" customHeight="1" x14ac:dyDescent="0.2">
      <c r="A26" s="198"/>
      <c r="B26" s="29"/>
      <c r="C26" s="61" t="s">
        <v>327</v>
      </c>
      <c r="D26" s="29"/>
      <c r="E26" s="62">
        <v>7253.1330189999971</v>
      </c>
      <c r="F26" s="62"/>
      <c r="G26" s="77">
        <f t="shared" si="2"/>
        <v>11.504669753832573</v>
      </c>
      <c r="H26" s="78"/>
      <c r="I26" s="77">
        <f>E26/E25*100-100</f>
        <v>2.864936783838175</v>
      </c>
      <c r="J26" s="29"/>
      <c r="K26" s="62">
        <v>6843.2450999999965</v>
      </c>
      <c r="L26" s="62"/>
      <c r="M26" s="77">
        <f t="shared" si="3"/>
        <v>13.013288516668169</v>
      </c>
      <c r="N26" s="78"/>
      <c r="O26" s="77">
        <f>K26/K25*100-100</f>
        <v>3.1217924156917434</v>
      </c>
      <c r="P26" s="68"/>
      <c r="Q26" s="62">
        <v>6400.3592599999974</v>
      </c>
      <c r="R26" s="78">
        <v>8972.4639650000026</v>
      </c>
      <c r="S26" s="77">
        <v>0.88610595972265571</v>
      </c>
      <c r="T26" s="78">
        <v>5.6830188780025992</v>
      </c>
      <c r="U26" s="77">
        <v>3.455473439491243</v>
      </c>
      <c r="V26" s="68"/>
      <c r="W26" s="77">
        <v>7.1204814869781075</v>
      </c>
      <c r="X26" s="29"/>
      <c r="Y26" s="61" t="s">
        <v>515</v>
      </c>
      <c r="Z26" s="29"/>
      <c r="AA26" s="198"/>
    </row>
    <row r="27" spans="1:27" ht="13.5" customHeight="1" x14ac:dyDescent="0.2">
      <c r="A27" s="198"/>
      <c r="B27" s="29"/>
      <c r="C27" s="61" t="s">
        <v>328</v>
      </c>
      <c r="D27" s="29"/>
      <c r="E27" s="62">
        <v>6782.3269250000012</v>
      </c>
      <c r="F27" s="62"/>
      <c r="G27" s="77">
        <f t="shared" si="2"/>
        <v>7.8024220451027304E-2</v>
      </c>
      <c r="H27" s="78"/>
      <c r="I27" s="77">
        <f t="shared" ref="I27:I36" si="4">E27/E26*100-100</f>
        <v>-6.4910721031407093</v>
      </c>
      <c r="J27" s="29"/>
      <c r="K27" s="62">
        <v>6442.7835880000002</v>
      </c>
      <c r="L27" s="62"/>
      <c r="M27" s="77">
        <f t="shared" si="3"/>
        <v>0.30213606114004676</v>
      </c>
      <c r="N27" s="78"/>
      <c r="O27" s="77">
        <f t="shared" ref="O27:O36" si="5">K27/K26*100-100</f>
        <v>-5.8519241404928835</v>
      </c>
      <c r="P27" s="68"/>
      <c r="Q27" s="62">
        <v>6386.4404230000009</v>
      </c>
      <c r="R27" s="78">
        <v>9138.2086800000034</v>
      </c>
      <c r="S27" s="77">
        <v>1.0432083085287758</v>
      </c>
      <c r="T27" s="78">
        <v>9.1400171465514148</v>
      </c>
      <c r="U27" s="77">
        <v>-0.21746962060372255</v>
      </c>
      <c r="V27" s="68"/>
      <c r="W27" s="77">
        <v>7.5571757850274111</v>
      </c>
      <c r="X27" s="29"/>
      <c r="Y27" s="61" t="s">
        <v>516</v>
      </c>
      <c r="Z27" s="29"/>
      <c r="AA27" s="198"/>
    </row>
    <row r="28" spans="1:27" ht="13.5" customHeight="1" x14ac:dyDescent="0.2">
      <c r="A28" s="198"/>
      <c r="B28" s="29"/>
      <c r="C28" s="61" t="s">
        <v>329</v>
      </c>
      <c r="D28" s="29"/>
      <c r="E28" s="62">
        <v>6408.2377609999976</v>
      </c>
      <c r="F28" s="62"/>
      <c r="G28" s="77">
        <f t="shared" si="2"/>
        <v>-6.5021064228202476</v>
      </c>
      <c r="H28" s="78"/>
      <c r="I28" s="77">
        <f t="shared" si="4"/>
        <v>-5.5156462986337544</v>
      </c>
      <c r="J28" s="29"/>
      <c r="K28" s="62">
        <v>5990.8246529999988</v>
      </c>
      <c r="L28" s="62"/>
      <c r="M28" s="77">
        <f t="shared" si="3"/>
        <v>-3.8398402899898798</v>
      </c>
      <c r="N28" s="78"/>
      <c r="O28" s="77">
        <f t="shared" si="5"/>
        <v>-7.0149637781066758</v>
      </c>
      <c r="P28" s="68"/>
      <c r="Q28" s="62">
        <v>6148.386333999998</v>
      </c>
      <c r="R28" s="78">
        <v>8799.8121800000008</v>
      </c>
      <c r="S28" s="77">
        <v>-8.2746387756795059</v>
      </c>
      <c r="T28" s="78">
        <v>-3.1621035476031807</v>
      </c>
      <c r="U28" s="77">
        <v>-3.7274925190357919</v>
      </c>
      <c r="V28" s="68"/>
      <c r="W28" s="77">
        <v>1.5295928051857004</v>
      </c>
      <c r="X28" s="29"/>
      <c r="Y28" s="61" t="s">
        <v>517</v>
      </c>
      <c r="Z28" s="29"/>
      <c r="AA28" s="198"/>
    </row>
    <row r="29" spans="1:27" ht="13.5" customHeight="1" x14ac:dyDescent="0.2">
      <c r="A29" s="198"/>
      <c r="B29" s="29"/>
      <c r="C29" s="61" t="s">
        <v>330</v>
      </c>
      <c r="D29" s="29"/>
      <c r="E29" s="62">
        <v>6964.9695580000025</v>
      </c>
      <c r="F29" s="62"/>
      <c r="G29" s="77">
        <f t="shared" si="2"/>
        <v>1.9474697050411862</v>
      </c>
      <c r="H29" s="78"/>
      <c r="I29" s="77">
        <f t="shared" si="4"/>
        <v>8.6877518869263639</v>
      </c>
      <c r="J29" s="29"/>
      <c r="K29" s="62">
        <v>6633.2780150000035</v>
      </c>
      <c r="L29" s="62"/>
      <c r="M29" s="77">
        <f t="shared" si="3"/>
        <v>4.5681768277267736</v>
      </c>
      <c r="N29" s="78"/>
      <c r="O29" s="77">
        <f t="shared" si="5"/>
        <v>10.723955368620011</v>
      </c>
      <c r="P29" s="68"/>
      <c r="Q29" s="62">
        <v>6693.2773910000024</v>
      </c>
      <c r="R29" s="78">
        <v>9379.7232299999996</v>
      </c>
      <c r="S29" s="77">
        <v>0.5722147105035873</v>
      </c>
      <c r="T29" s="78">
        <v>5.1418837962150121</v>
      </c>
      <c r="U29" s="77">
        <v>8.8623425302149457</v>
      </c>
      <c r="V29" s="68"/>
      <c r="W29" s="77">
        <v>-1.5017930636051773</v>
      </c>
      <c r="X29" s="29"/>
      <c r="Y29" s="61" t="s">
        <v>518</v>
      </c>
      <c r="Z29" s="29"/>
      <c r="AA29" s="198"/>
    </row>
    <row r="30" spans="1:27" ht="13.5" customHeight="1" x14ac:dyDescent="0.2">
      <c r="A30" s="198"/>
      <c r="B30" s="29"/>
      <c r="C30" s="61" t="s">
        <v>331</v>
      </c>
      <c r="D30" s="29"/>
      <c r="E30" s="62">
        <v>6529.1469399999987</v>
      </c>
      <c r="F30" s="62"/>
      <c r="G30" s="77">
        <f t="shared" si="2"/>
        <v>-0.34243464549228975</v>
      </c>
      <c r="H30" s="78"/>
      <c r="I30" s="77">
        <f t="shared" si="4"/>
        <v>-6.257351369173108</v>
      </c>
      <c r="J30" s="29"/>
      <c r="K30" s="62">
        <v>6183.0211819999995</v>
      </c>
      <c r="L30" s="62"/>
      <c r="M30" s="77">
        <f t="shared" si="3"/>
        <v>1.766390769243074</v>
      </c>
      <c r="N30" s="78"/>
      <c r="O30" s="77">
        <f t="shared" si="5"/>
        <v>-6.7878480591621013</v>
      </c>
      <c r="P30" s="68"/>
      <c r="Q30" s="62">
        <v>6312.4427939999987</v>
      </c>
      <c r="R30" s="78">
        <v>8838.3764719999999</v>
      </c>
      <c r="S30" s="77">
        <v>1.6872326156601929</v>
      </c>
      <c r="T30" s="78">
        <v>5.9351364425386492</v>
      </c>
      <c r="U30" s="77">
        <v>-5.6898074702848191</v>
      </c>
      <c r="V30" s="68"/>
      <c r="W30" s="77">
        <v>-1.655511139711507</v>
      </c>
      <c r="X30" s="29"/>
      <c r="Y30" s="61" t="s">
        <v>519</v>
      </c>
      <c r="Z30" s="29"/>
      <c r="AA30" s="198"/>
    </row>
    <row r="31" spans="1:27" ht="13.5" customHeight="1" x14ac:dyDescent="0.2">
      <c r="A31" s="198"/>
      <c r="B31" s="29"/>
      <c r="C31" s="61" t="s">
        <v>332</v>
      </c>
      <c r="D31" s="29"/>
      <c r="E31" s="62">
        <v>6969.0102799999995</v>
      </c>
      <c r="F31" s="62"/>
      <c r="G31" s="77">
        <f t="shared" si="2"/>
        <v>-11.583684073166694</v>
      </c>
      <c r="H31" s="78"/>
      <c r="I31" s="77">
        <f t="shared" si="4"/>
        <v>6.7369189886849341</v>
      </c>
      <c r="J31" s="29"/>
      <c r="K31" s="62">
        <v>6579.5333790000004</v>
      </c>
      <c r="L31" s="62"/>
      <c r="M31" s="77">
        <f t="shared" si="3"/>
        <v>-10.458030656712637</v>
      </c>
      <c r="N31" s="78"/>
      <c r="O31" s="77">
        <f t="shared" si="5"/>
        <v>6.4129199193806272</v>
      </c>
      <c r="P31" s="68"/>
      <c r="Q31" s="62">
        <v>6766.5642479999997</v>
      </c>
      <c r="R31" s="78">
        <v>9712.5994290000017</v>
      </c>
      <c r="S31" s="77">
        <v>-0.10501502125886475</v>
      </c>
      <c r="T31" s="78">
        <v>0.98204783205918034</v>
      </c>
      <c r="U31" s="77">
        <v>7.1940684267530344</v>
      </c>
      <c r="V31" s="68"/>
      <c r="W31" s="77">
        <v>-3.7733155920553401</v>
      </c>
      <c r="X31" s="29"/>
      <c r="Y31" s="61" t="s">
        <v>520</v>
      </c>
      <c r="Z31" s="29"/>
      <c r="AA31" s="198"/>
    </row>
    <row r="32" spans="1:27" ht="13.5" customHeight="1" x14ac:dyDescent="0.2">
      <c r="A32" s="198"/>
      <c r="B32" s="29"/>
      <c r="C32" s="61" t="s">
        <v>333</v>
      </c>
      <c r="D32" s="29"/>
      <c r="E32" s="62">
        <v>5038.4739149999996</v>
      </c>
      <c r="F32" s="62"/>
      <c r="G32" s="77">
        <f t="shared" si="2"/>
        <v>-2.4358931966357176</v>
      </c>
      <c r="H32" s="78"/>
      <c r="I32" s="77">
        <f t="shared" si="4"/>
        <v>-27.701729333652239</v>
      </c>
      <c r="J32" s="29"/>
      <c r="K32" s="62">
        <v>4698.9641999999994</v>
      </c>
      <c r="L32" s="62"/>
      <c r="M32" s="77">
        <f t="shared" si="3"/>
        <v>-0.15001421885045829</v>
      </c>
      <c r="N32" s="78"/>
      <c r="O32" s="77">
        <f t="shared" si="5"/>
        <v>-28.582105609529137</v>
      </c>
      <c r="P32" s="68"/>
      <c r="Q32" s="62">
        <v>4693.8806379999996</v>
      </c>
      <c r="R32" s="78">
        <v>7624.1865229999994</v>
      </c>
      <c r="S32" s="77">
        <v>-6.8280491598574997</v>
      </c>
      <c r="T32" s="78">
        <v>-1.6712616036114269</v>
      </c>
      <c r="U32" s="77">
        <v>-30.631255893456199</v>
      </c>
      <c r="V32" s="68"/>
      <c r="W32" s="77">
        <v>-5.4151827699767239</v>
      </c>
      <c r="X32" s="29"/>
      <c r="Y32" s="61" t="s">
        <v>521</v>
      </c>
      <c r="Z32" s="29"/>
      <c r="AA32" s="198"/>
    </row>
    <row r="33" spans="1:27" ht="13.5" customHeight="1" x14ac:dyDescent="0.2">
      <c r="A33" s="198"/>
      <c r="B33" s="29"/>
      <c r="C33" s="61" t="s">
        <v>334</v>
      </c>
      <c r="D33" s="29"/>
      <c r="E33" s="62">
        <v>7192.3449950000004</v>
      </c>
      <c r="F33" s="62"/>
      <c r="G33" s="77">
        <f t="shared" si="2"/>
        <v>13.562896268039964</v>
      </c>
      <c r="H33" s="78"/>
      <c r="I33" s="77">
        <f t="shared" si="4"/>
        <v>42.748481312719093</v>
      </c>
      <c r="J33" s="29"/>
      <c r="K33" s="62">
        <v>6825.3486590000011</v>
      </c>
      <c r="L33" s="62"/>
      <c r="M33" s="77">
        <f t="shared" si="3"/>
        <v>14.701155752606397</v>
      </c>
      <c r="N33" s="78"/>
      <c r="O33" s="77">
        <f t="shared" si="5"/>
        <v>45.25219534551897</v>
      </c>
      <c r="P33" s="68"/>
      <c r="Q33" s="62">
        <v>6385.2830600000007</v>
      </c>
      <c r="R33" s="78">
        <v>9612.3051499999983</v>
      </c>
      <c r="S33" s="77">
        <v>2.8394349652775901</v>
      </c>
      <c r="T33" s="78">
        <v>12.055698760039405</v>
      </c>
      <c r="U33" s="77">
        <v>36.034201813889439</v>
      </c>
      <c r="V33" s="68"/>
      <c r="W33" s="77">
        <v>-0.92798296486755305</v>
      </c>
      <c r="X33" s="29"/>
      <c r="Y33" s="61" t="s">
        <v>522</v>
      </c>
      <c r="Z33" s="29"/>
      <c r="AA33" s="198"/>
    </row>
    <row r="34" spans="1:27" ht="13.5" customHeight="1" x14ac:dyDescent="0.2">
      <c r="A34" s="198"/>
      <c r="B34" s="29"/>
      <c r="C34" s="61" t="s">
        <v>335</v>
      </c>
      <c r="D34" s="29"/>
      <c r="E34" s="62">
        <v>6837.465384000001</v>
      </c>
      <c r="F34" s="62"/>
      <c r="G34" s="77">
        <f t="shared" si="2"/>
        <v>-5.6342678867843574</v>
      </c>
      <c r="H34" s="78"/>
      <c r="I34" s="77">
        <f t="shared" si="4"/>
        <v>-4.9341294285341775</v>
      </c>
      <c r="J34" s="29"/>
      <c r="K34" s="62">
        <v>6598.8214780000008</v>
      </c>
      <c r="L34" s="62"/>
      <c r="M34" s="77">
        <f t="shared" si="3"/>
        <v>-3.3882573372829086</v>
      </c>
      <c r="N34" s="78"/>
      <c r="O34" s="77">
        <f t="shared" si="5"/>
        <v>-3.3189100266884992</v>
      </c>
      <c r="P34" s="68"/>
      <c r="Q34" s="62">
        <v>6674.6359100000009</v>
      </c>
      <c r="R34" s="78">
        <v>9522.2728869999992</v>
      </c>
      <c r="S34" s="77">
        <v>-4.9439986945738923</v>
      </c>
      <c r="T34" s="78">
        <v>-0.2246062592346334</v>
      </c>
      <c r="U34" s="77">
        <v>4.5315586996076007</v>
      </c>
      <c r="V34" s="68"/>
      <c r="W34" s="77">
        <v>1.7336726966392177</v>
      </c>
      <c r="X34" s="29"/>
      <c r="Y34" s="61" t="s">
        <v>523</v>
      </c>
      <c r="Z34" s="29"/>
      <c r="AA34" s="198"/>
    </row>
    <row r="35" spans="1:27" ht="13.5" customHeight="1" x14ac:dyDescent="0.2">
      <c r="A35" s="198"/>
      <c r="B35" s="29"/>
      <c r="C35" s="61" t="s">
        <v>336</v>
      </c>
      <c r="D35" s="29"/>
      <c r="E35" s="62">
        <v>6687.9108079999996</v>
      </c>
      <c r="F35" s="62"/>
      <c r="G35" s="77">
        <f t="shared" si="2"/>
        <v>-1.3831498787979228</v>
      </c>
      <c r="H35" s="78"/>
      <c r="I35" s="77">
        <f t="shared" si="4"/>
        <v>-2.1872809235709809</v>
      </c>
      <c r="J35" s="29"/>
      <c r="K35" s="62">
        <v>6537.4748769999997</v>
      </c>
      <c r="L35" s="62"/>
      <c r="M35" s="77">
        <f t="shared" si="3"/>
        <v>2.8547669998779668</v>
      </c>
      <c r="N35" s="78"/>
      <c r="O35" s="77">
        <f t="shared" si="5"/>
        <v>-0.92965995828991765</v>
      </c>
      <c r="P35" s="68"/>
      <c r="Q35" s="62">
        <v>6236.9809339999993</v>
      </c>
      <c r="R35" s="78">
        <v>8573.3585729999995</v>
      </c>
      <c r="S35" s="77">
        <v>-6.0283774613415915</v>
      </c>
      <c r="T35" s="78">
        <v>-8.074473937919123</v>
      </c>
      <c r="U35" s="77">
        <v>-6.5569865068490429</v>
      </c>
      <c r="V35" s="68"/>
      <c r="W35" s="77">
        <v>1.7530909577991025</v>
      </c>
      <c r="X35" s="29"/>
      <c r="Y35" s="61" t="s">
        <v>524</v>
      </c>
      <c r="Z35" s="29"/>
      <c r="AA35" s="198"/>
    </row>
    <row r="36" spans="1:27" ht="13.5" customHeight="1" x14ac:dyDescent="0.2">
      <c r="A36" s="198"/>
      <c r="B36" s="29"/>
      <c r="C36" s="61" t="s">
        <v>337</v>
      </c>
      <c r="D36" s="29"/>
      <c r="E36" s="62">
        <v>5636.0730609999991</v>
      </c>
      <c r="F36" s="62"/>
      <c r="G36" s="77">
        <f t="shared" si="2"/>
        <v>-0.1686527960233235</v>
      </c>
      <c r="H36" s="78"/>
      <c r="I36" s="77">
        <f t="shared" si="4"/>
        <v>-15.727448783285283</v>
      </c>
      <c r="J36" s="29"/>
      <c r="K36" s="62">
        <v>5358.9785949999996</v>
      </c>
      <c r="L36" s="62"/>
      <c r="M36" s="77">
        <f t="shared" si="3"/>
        <v>0.88607946146468919</v>
      </c>
      <c r="N36" s="78"/>
      <c r="O36" s="77">
        <f t="shared" si="5"/>
        <v>-18.026781045785128</v>
      </c>
      <c r="P36" s="68"/>
      <c r="Q36" s="62">
        <v>5463.6449249999987</v>
      </c>
      <c r="R36" s="78">
        <v>8262.1838899999984</v>
      </c>
      <c r="S36" s="77">
        <v>4.6090560469330626</v>
      </c>
      <c r="T36" s="78">
        <v>-4.0530894524267325</v>
      </c>
      <c r="U36" s="77">
        <v>-12.399204313488781</v>
      </c>
      <c r="V36" s="68"/>
      <c r="W36" s="77">
        <v>-2.6003401349795325</v>
      </c>
      <c r="X36" s="29"/>
      <c r="Y36" s="61" t="s">
        <v>525</v>
      </c>
      <c r="Z36" s="29"/>
      <c r="AA36" s="198"/>
    </row>
    <row r="37" spans="1:27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29"/>
      <c r="V37" s="68"/>
      <c r="W37" s="29"/>
      <c r="X37" s="29"/>
      <c r="Y37" s="29"/>
      <c r="Z37" s="29"/>
      <c r="AA37" s="79"/>
    </row>
    <row r="38" spans="1:27" ht="13.5" customHeight="1" x14ac:dyDescent="0.2">
      <c r="A38" s="198">
        <v>2026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70"/>
      <c r="S38" s="75"/>
      <c r="T38" s="70"/>
      <c r="U38" s="75"/>
      <c r="V38" s="76"/>
      <c r="W38" s="75"/>
      <c r="X38" s="29"/>
      <c r="Y38" s="69" t="s">
        <v>296</v>
      </c>
      <c r="Z38" s="29"/>
      <c r="AA38" s="198">
        <v>2026</v>
      </c>
    </row>
    <row r="39" spans="1:27" ht="13.5" customHeight="1" x14ac:dyDescent="0.2">
      <c r="A39" s="198"/>
      <c r="B39" s="29"/>
      <c r="C39" s="61" t="s">
        <v>326</v>
      </c>
      <c r="D39" s="29"/>
      <c r="E39" s="62">
        <v>6056.1314110000003</v>
      </c>
      <c r="F39" s="62"/>
      <c r="G39" s="77">
        <f t="shared" ref="G39" si="6">E39/E25*100-100</f>
        <v>-14.1111057641928</v>
      </c>
      <c r="H39" s="78"/>
      <c r="I39" s="77">
        <f>E39/E36*100-100</f>
        <v>7.4530323765084461</v>
      </c>
      <c r="J39" s="29"/>
      <c r="K39" s="62">
        <v>5780.1918860000005</v>
      </c>
      <c r="L39" s="62"/>
      <c r="M39" s="77">
        <f t="shared" ref="M39" si="7">K39/K25*100-100</f>
        <v>-12.897501246746501</v>
      </c>
      <c r="N39" s="78"/>
      <c r="O39" s="77">
        <f>K39/K36*100-100</f>
        <v>7.8599547195989743</v>
      </c>
      <c r="P39" s="68"/>
      <c r="Q39" s="62">
        <v>5869.3275490000005</v>
      </c>
      <c r="R39" s="78">
        <v>8241.4951879999971</v>
      </c>
      <c r="S39" s="77">
        <v>-5.1281286430093189</v>
      </c>
      <c r="T39" s="78">
        <v>-0.72964324553574045</v>
      </c>
      <c r="U39" s="77">
        <v>7.4251279058000392</v>
      </c>
      <c r="V39" s="68"/>
      <c r="W39" s="77">
        <v>-5.6386173188009394</v>
      </c>
      <c r="X39" s="29"/>
      <c r="Y39" s="61" t="s">
        <v>514</v>
      </c>
      <c r="Z39" s="29"/>
      <c r="AA39" s="198"/>
    </row>
    <row r="40" spans="1:27" ht="6.75" customHeight="1" thickBot="1" x14ac:dyDescent="0.25">
      <c r="A40" s="63"/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1"/>
      <c r="Q40" s="80"/>
      <c r="R40" s="80"/>
      <c r="S40" s="80"/>
      <c r="T40" s="80"/>
      <c r="U40" s="80"/>
      <c r="V40" s="81"/>
      <c r="W40" s="80"/>
      <c r="X40" s="80"/>
      <c r="Y40" s="80"/>
      <c r="Z40" s="80"/>
      <c r="AA40" s="63"/>
    </row>
    <row r="41" spans="1:27" ht="13.5" thickTop="1" x14ac:dyDescent="0.2"/>
    <row r="42" spans="1:27" x14ac:dyDescent="0.2">
      <c r="C42" s="7" t="s">
        <v>704</v>
      </c>
    </row>
    <row r="43" spans="1:27" x14ac:dyDescent="0.2">
      <c r="C43" s="7" t="s">
        <v>703</v>
      </c>
    </row>
  </sheetData>
  <mergeCells count="21">
    <mergeCell ref="AA24:AA36"/>
    <mergeCell ref="AA38:AA39"/>
    <mergeCell ref="A38:A39"/>
    <mergeCell ref="A10:A22"/>
    <mergeCell ref="A24:A36"/>
    <mergeCell ref="AA10:AA22"/>
    <mergeCell ref="A4:A8"/>
    <mergeCell ref="C4:C8"/>
    <mergeCell ref="A1:AA1"/>
    <mergeCell ref="Y4:Y8"/>
    <mergeCell ref="AA4:AA8"/>
    <mergeCell ref="Q4:U4"/>
    <mergeCell ref="Q6:Q8"/>
    <mergeCell ref="S6:U6"/>
    <mergeCell ref="AE10:AF10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43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AA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11.7109375" style="7" customWidth="1"/>
    <col min="22" max="22" width="0.5703125" style="7" customWidth="1"/>
    <col min="23" max="23" width="31.7109375" style="7" customWidth="1"/>
    <col min="24" max="24" width="0.5703125" style="7" customWidth="1"/>
    <col min="25" max="25" width="11.7109375" style="7" customWidth="1"/>
    <col min="26" max="26" width="0.5703125" style="7" customWidth="1"/>
    <col min="27" max="27" width="9.140625" style="7"/>
    <col min="28" max="28" width="4.7109375" style="7" customWidth="1"/>
    <col min="29" max="16384" width="9.140625" style="7"/>
  </cols>
  <sheetData>
    <row r="1" spans="1:32" ht="26.25" customHeight="1" x14ac:dyDescent="0.2">
      <c r="A1" s="201" t="s">
        <v>654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</row>
    <row r="2" spans="1:32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1:32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32" ht="38.25" customHeight="1" x14ac:dyDescent="0.2">
      <c r="A4" s="194" t="s">
        <v>162</v>
      </c>
      <c r="B4" s="66"/>
      <c r="C4" s="194" t="s">
        <v>163</v>
      </c>
      <c r="D4" s="66"/>
      <c r="E4" s="194" t="s">
        <v>648</v>
      </c>
      <c r="F4" s="195"/>
      <c r="G4" s="195"/>
      <c r="H4" s="195"/>
      <c r="I4" s="195"/>
      <c r="J4" s="66"/>
      <c r="K4" s="194" t="s">
        <v>649</v>
      </c>
      <c r="L4" s="194"/>
      <c r="M4" s="194"/>
      <c r="N4" s="194"/>
      <c r="O4" s="194"/>
      <c r="P4" s="67"/>
      <c r="Q4" s="194" t="s">
        <v>702</v>
      </c>
      <c r="R4" s="194"/>
      <c r="S4" s="194"/>
      <c r="T4" s="194"/>
      <c r="U4" s="194"/>
      <c r="V4" s="67"/>
      <c r="W4" s="27" t="s">
        <v>650</v>
      </c>
      <c r="X4" s="66"/>
      <c r="Y4" s="194" t="s">
        <v>513</v>
      </c>
      <c r="Z4" s="66"/>
      <c r="AA4" s="194" t="s">
        <v>526</v>
      </c>
    </row>
    <row r="5" spans="1:32" ht="3" customHeight="1" x14ac:dyDescent="0.2">
      <c r="A5" s="194"/>
      <c r="B5" s="66"/>
      <c r="C5" s="194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66"/>
      <c r="T5" s="66"/>
      <c r="U5" s="66"/>
      <c r="V5" s="67"/>
      <c r="W5" s="66"/>
      <c r="X5" s="66"/>
      <c r="Y5" s="194"/>
      <c r="Z5" s="66"/>
      <c r="AA5" s="194"/>
    </row>
    <row r="6" spans="1:32" ht="26.25" customHeight="1" x14ac:dyDescent="0.2">
      <c r="A6" s="194"/>
      <c r="B6" s="66"/>
      <c r="C6" s="194"/>
      <c r="D6" s="66"/>
      <c r="E6" s="194" t="s">
        <v>636</v>
      </c>
      <c r="F6" s="66"/>
      <c r="G6" s="194" t="s">
        <v>695</v>
      </c>
      <c r="H6" s="195"/>
      <c r="I6" s="195"/>
      <c r="J6" s="66"/>
      <c r="K6" s="194" t="s">
        <v>636</v>
      </c>
      <c r="L6" s="66"/>
      <c r="M6" s="194" t="s">
        <v>695</v>
      </c>
      <c r="N6" s="195"/>
      <c r="O6" s="195"/>
      <c r="P6" s="67"/>
      <c r="Q6" s="194" t="s">
        <v>636</v>
      </c>
      <c r="R6" s="66"/>
      <c r="S6" s="194" t="s">
        <v>695</v>
      </c>
      <c r="T6" s="195"/>
      <c r="U6" s="195"/>
      <c r="V6" s="67"/>
      <c r="W6" s="27" t="s">
        <v>696</v>
      </c>
      <c r="X6" s="66"/>
      <c r="Y6" s="194"/>
      <c r="Z6" s="66"/>
      <c r="AA6" s="194"/>
      <c r="AE6" s="28"/>
      <c r="AF6" s="28"/>
    </row>
    <row r="7" spans="1:32" ht="3" customHeight="1" x14ac:dyDescent="0.2">
      <c r="A7" s="194"/>
      <c r="B7" s="66"/>
      <c r="C7" s="194"/>
      <c r="D7" s="66"/>
      <c r="E7" s="194"/>
      <c r="F7" s="66"/>
      <c r="G7" s="66"/>
      <c r="H7" s="66"/>
      <c r="I7" s="66"/>
      <c r="J7" s="66"/>
      <c r="K7" s="194"/>
      <c r="L7" s="66"/>
      <c r="M7" s="66"/>
      <c r="N7" s="66"/>
      <c r="O7" s="66"/>
      <c r="P7" s="67"/>
      <c r="Q7" s="194"/>
      <c r="R7" s="66"/>
      <c r="S7" s="66"/>
      <c r="T7" s="66"/>
      <c r="U7" s="66"/>
      <c r="V7" s="67"/>
      <c r="W7" s="66"/>
      <c r="X7" s="66"/>
      <c r="Y7" s="194"/>
      <c r="Z7" s="66"/>
      <c r="AA7" s="194"/>
    </row>
    <row r="8" spans="1:32" ht="37.5" customHeight="1" x14ac:dyDescent="0.2">
      <c r="A8" s="194"/>
      <c r="B8" s="66"/>
      <c r="C8" s="194"/>
      <c r="D8" s="66"/>
      <c r="E8" s="194"/>
      <c r="F8" s="66"/>
      <c r="G8" s="27" t="s">
        <v>645</v>
      </c>
      <c r="H8" s="66"/>
      <c r="I8" s="27" t="s">
        <v>646</v>
      </c>
      <c r="J8" s="66"/>
      <c r="K8" s="194"/>
      <c r="L8" s="66"/>
      <c r="M8" s="27" t="s">
        <v>645</v>
      </c>
      <c r="N8" s="66"/>
      <c r="O8" s="27" t="s">
        <v>646</v>
      </c>
      <c r="P8" s="67"/>
      <c r="Q8" s="194"/>
      <c r="R8" s="66"/>
      <c r="S8" s="27" t="s">
        <v>645</v>
      </c>
      <c r="T8" s="66"/>
      <c r="U8" s="27" t="s">
        <v>646</v>
      </c>
      <c r="V8" s="67"/>
      <c r="W8" s="27" t="s">
        <v>645</v>
      </c>
      <c r="X8" s="66"/>
      <c r="Y8" s="194"/>
      <c r="Z8" s="66"/>
      <c r="AA8" s="194"/>
      <c r="AE8" s="28"/>
      <c r="AF8" s="28"/>
    </row>
    <row r="9" spans="1:32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  <c r="U9" s="29"/>
      <c r="V9" s="68"/>
      <c r="W9" s="29"/>
      <c r="X9" s="29"/>
      <c r="Y9" s="29"/>
      <c r="Z9" s="29"/>
    </row>
    <row r="10" spans="1:32" ht="12.75" customHeight="1" x14ac:dyDescent="0.2">
      <c r="A10" s="198">
        <v>2024</v>
      </c>
      <c r="B10" s="29"/>
      <c r="C10" s="69" t="s">
        <v>296</v>
      </c>
      <c r="D10" s="66"/>
      <c r="E10" s="71">
        <f>SUM(E11:E22)</f>
        <v>-28348.381071000003</v>
      </c>
      <c r="F10" s="72"/>
      <c r="G10" s="82">
        <f>SUM(G11:G22)</f>
        <v>-540.13302899999871</v>
      </c>
      <c r="H10" s="74"/>
      <c r="I10" s="75"/>
      <c r="J10" s="70"/>
      <c r="K10" s="71">
        <f>SUM(K11:K22)</f>
        <v>-22359.998181000006</v>
      </c>
      <c r="L10" s="72"/>
      <c r="M10" s="82">
        <f>SUM(M11:M22)</f>
        <v>-1778.8930000000064</v>
      </c>
      <c r="N10" s="74"/>
      <c r="O10" s="75"/>
      <c r="P10" s="76"/>
      <c r="Q10" s="71">
        <f>SUM(Q11:Q22)</f>
        <v>-28765.506577000004</v>
      </c>
      <c r="R10" s="72"/>
      <c r="S10" s="82">
        <f>SUM(S11:S22)</f>
        <v>-377.74437899999702</v>
      </c>
      <c r="T10" s="74"/>
      <c r="U10" s="75"/>
      <c r="V10" s="76"/>
      <c r="W10" s="75"/>
      <c r="X10" s="29"/>
      <c r="Y10" s="69" t="s">
        <v>296</v>
      </c>
      <c r="Z10" s="29"/>
      <c r="AA10" s="198">
        <v>2024</v>
      </c>
      <c r="AE10" s="197"/>
      <c r="AF10" s="197"/>
    </row>
    <row r="11" spans="1:32" ht="13.5" customHeight="1" x14ac:dyDescent="0.2">
      <c r="A11" s="198"/>
      <c r="B11" s="29"/>
      <c r="C11" s="61" t="s">
        <v>326</v>
      </c>
      <c r="D11" s="29"/>
      <c r="E11" s="62">
        <v>-1767.8233510000027</v>
      </c>
      <c r="F11" s="62"/>
      <c r="G11" s="78">
        <v>283.98533200000202</v>
      </c>
      <c r="H11" s="78"/>
      <c r="I11" s="78">
        <v>666.56974299999638</v>
      </c>
      <c r="J11" s="29"/>
      <c r="K11" s="62">
        <v>-1442.3214710000029</v>
      </c>
      <c r="L11" s="62"/>
      <c r="M11" s="78">
        <v>-25.622460999999021</v>
      </c>
      <c r="N11" s="78"/>
      <c r="O11" s="78">
        <v>502.50403399999686</v>
      </c>
      <c r="P11" s="68"/>
      <c r="Q11" s="62">
        <v>-1763.7320260000033</v>
      </c>
      <c r="R11" s="62"/>
      <c r="S11" s="78">
        <v>308.19979400000102</v>
      </c>
      <c r="T11" s="78"/>
      <c r="U11" s="78">
        <v>997.69231799999579</v>
      </c>
      <c r="V11" s="68"/>
      <c r="W11" s="78">
        <v>1340.7378290000024</v>
      </c>
      <c r="X11" s="29"/>
      <c r="Y11" s="61" t="s">
        <v>514</v>
      </c>
      <c r="Z11" s="29"/>
      <c r="AA11" s="198"/>
      <c r="AC11" s="65"/>
    </row>
    <row r="12" spans="1:32" ht="13.5" customHeight="1" x14ac:dyDescent="0.2">
      <c r="A12" s="198"/>
      <c r="B12" s="29"/>
      <c r="C12" s="61" t="s">
        <v>327</v>
      </c>
      <c r="D12" s="29"/>
      <c r="E12" s="62">
        <v>-2444.6607940000013</v>
      </c>
      <c r="F12" s="62"/>
      <c r="G12" s="78">
        <v>-97.576422000001912</v>
      </c>
      <c r="H12" s="78"/>
      <c r="I12" s="78">
        <v>-676.83744299999853</v>
      </c>
      <c r="J12" s="29"/>
      <c r="K12" s="62">
        <v>-1962.3494090000004</v>
      </c>
      <c r="L12" s="62"/>
      <c r="M12" s="78">
        <v>-230.30869100000109</v>
      </c>
      <c r="N12" s="78"/>
      <c r="O12" s="78">
        <v>-520.02793799999745</v>
      </c>
      <c r="P12" s="68"/>
      <c r="Q12" s="62">
        <v>-2145.8335440000019</v>
      </c>
      <c r="R12" s="62"/>
      <c r="S12" s="78">
        <v>2.9261779999978899</v>
      </c>
      <c r="T12" s="78"/>
      <c r="U12" s="78">
        <v>-382.10151799999858</v>
      </c>
      <c r="V12" s="68"/>
      <c r="W12" s="78">
        <v>634.53374399999939</v>
      </c>
      <c r="X12" s="29"/>
      <c r="Y12" s="61" t="s">
        <v>515</v>
      </c>
      <c r="Z12" s="29"/>
      <c r="AA12" s="198"/>
      <c r="AC12" s="65"/>
    </row>
    <row r="13" spans="1:32" ht="13.5" customHeight="1" x14ac:dyDescent="0.2">
      <c r="A13" s="198"/>
      <c r="B13" s="29"/>
      <c r="C13" s="61" t="s">
        <v>328</v>
      </c>
      <c r="D13" s="29"/>
      <c r="E13" s="62">
        <v>-1694.9602959999975</v>
      </c>
      <c r="F13" s="62"/>
      <c r="G13" s="78">
        <v>445.62449000000743</v>
      </c>
      <c r="H13" s="78"/>
      <c r="I13" s="78">
        <v>749.70049800000379</v>
      </c>
      <c r="J13" s="29"/>
      <c r="K13" s="62">
        <v>-1269.1933759999984</v>
      </c>
      <c r="L13" s="62"/>
      <c r="M13" s="78">
        <v>79.769014000004063</v>
      </c>
      <c r="N13" s="78"/>
      <c r="O13" s="78">
        <v>693.15603300000203</v>
      </c>
      <c r="P13" s="68"/>
      <c r="Q13" s="62">
        <v>-2052.4177629999976</v>
      </c>
      <c r="R13" s="62"/>
      <c r="S13" s="78">
        <v>163.73989100000654</v>
      </c>
      <c r="T13" s="78"/>
      <c r="U13" s="78">
        <v>93.415781000004245</v>
      </c>
      <c r="V13" s="68"/>
      <c r="W13" s="78">
        <v>632.03340000000753</v>
      </c>
      <c r="X13" s="29"/>
      <c r="Y13" s="61" t="s">
        <v>516</v>
      </c>
      <c r="Z13" s="29"/>
      <c r="AA13" s="198"/>
      <c r="AC13" s="65"/>
    </row>
    <row r="14" spans="1:32" ht="13.5" customHeight="1" x14ac:dyDescent="0.2">
      <c r="A14" s="198"/>
      <c r="B14" s="29"/>
      <c r="C14" s="61" t="s">
        <v>329</v>
      </c>
      <c r="D14" s="29"/>
      <c r="E14" s="62">
        <v>-2368.1055529999985</v>
      </c>
      <c r="F14" s="62"/>
      <c r="G14" s="78">
        <v>-225.23261799999636</v>
      </c>
      <c r="H14" s="78"/>
      <c r="I14" s="78">
        <v>-673.14525700000104</v>
      </c>
      <c r="J14" s="29"/>
      <c r="K14" s="62">
        <v>-1951.983957999998</v>
      </c>
      <c r="L14" s="62"/>
      <c r="M14" s="78">
        <v>-269.46474199999375</v>
      </c>
      <c r="N14" s="78"/>
      <c r="O14" s="78">
        <v>-682.79058199999963</v>
      </c>
      <c r="P14" s="68"/>
      <c r="Q14" s="62">
        <v>-2384.1189479999985</v>
      </c>
      <c r="R14" s="62"/>
      <c r="S14" s="78">
        <v>-182.66541499999676</v>
      </c>
      <c r="T14" s="78"/>
      <c r="U14" s="78">
        <v>-331.70118500000081</v>
      </c>
      <c r="V14" s="68"/>
      <c r="W14" s="78">
        <v>122.81545000000915</v>
      </c>
      <c r="X14" s="29"/>
      <c r="Y14" s="61" t="s">
        <v>517</v>
      </c>
      <c r="Z14" s="29"/>
      <c r="AA14" s="198"/>
      <c r="AC14" s="65"/>
    </row>
    <row r="15" spans="1:32" ht="13.5" customHeight="1" x14ac:dyDescent="0.2">
      <c r="A15" s="198"/>
      <c r="B15" s="29"/>
      <c r="C15" s="61" t="s">
        <v>330</v>
      </c>
      <c r="D15" s="29"/>
      <c r="E15" s="62">
        <v>-2214.615034999998</v>
      </c>
      <c r="F15" s="62"/>
      <c r="G15" s="78">
        <v>274.910429999999</v>
      </c>
      <c r="H15" s="78"/>
      <c r="I15" s="78">
        <v>153.49051800000052</v>
      </c>
      <c r="J15" s="29"/>
      <c r="K15" s="62">
        <v>-1669.2104500000005</v>
      </c>
      <c r="L15" s="62"/>
      <c r="M15" s="78">
        <v>258.39721699999427</v>
      </c>
      <c r="N15" s="78"/>
      <c r="O15" s="78">
        <v>282.77350799999749</v>
      </c>
      <c r="P15" s="68"/>
      <c r="Q15" s="62">
        <v>-2265.8196209999978</v>
      </c>
      <c r="R15" s="62"/>
      <c r="S15" s="78">
        <v>268.62831499999993</v>
      </c>
      <c r="T15" s="78"/>
      <c r="U15" s="78">
        <v>118.29932700000063</v>
      </c>
      <c r="V15" s="68"/>
      <c r="W15" s="78">
        <v>495.30230200001006</v>
      </c>
      <c r="X15" s="29"/>
      <c r="Y15" s="61" t="s">
        <v>518</v>
      </c>
      <c r="Z15" s="29"/>
      <c r="AA15" s="198"/>
      <c r="AC15" s="65"/>
    </row>
    <row r="16" spans="1:32" ht="13.5" customHeight="1" x14ac:dyDescent="0.2">
      <c r="A16" s="198"/>
      <c r="B16" s="29"/>
      <c r="C16" s="61" t="s">
        <v>331</v>
      </c>
      <c r="D16" s="29"/>
      <c r="E16" s="62">
        <v>-2011.3689770000001</v>
      </c>
      <c r="F16" s="62"/>
      <c r="G16" s="78">
        <v>203.21239100000093</v>
      </c>
      <c r="H16" s="78"/>
      <c r="I16" s="78">
        <v>203.2460579999979</v>
      </c>
      <c r="J16" s="29"/>
      <c r="K16" s="62">
        <v>-1672.1849630000015</v>
      </c>
      <c r="L16" s="62"/>
      <c r="M16" s="78">
        <v>-71.471036999999342</v>
      </c>
      <c r="N16" s="78"/>
      <c r="O16" s="78">
        <v>-2.9745130000010249</v>
      </c>
      <c r="P16" s="68"/>
      <c r="Q16" s="62">
        <v>-2135.4920020000009</v>
      </c>
      <c r="R16" s="62"/>
      <c r="S16" s="78">
        <v>157.42983800000093</v>
      </c>
      <c r="T16" s="78"/>
      <c r="U16" s="78">
        <v>130.32761899999696</v>
      </c>
      <c r="V16" s="68"/>
      <c r="W16" s="78">
        <v>252.89020300000357</v>
      </c>
      <c r="X16" s="29"/>
      <c r="Y16" s="61" t="s">
        <v>519</v>
      </c>
      <c r="Z16" s="29"/>
      <c r="AA16" s="198"/>
      <c r="AC16" s="65"/>
    </row>
    <row r="17" spans="1:29" ht="13.5" customHeight="1" x14ac:dyDescent="0.2">
      <c r="A17" s="198"/>
      <c r="B17" s="29"/>
      <c r="C17" s="61" t="s">
        <v>332</v>
      </c>
      <c r="D17" s="29"/>
      <c r="E17" s="62">
        <v>-2120.1641960000015</v>
      </c>
      <c r="F17" s="62"/>
      <c r="G17" s="78">
        <v>132.54740299999958</v>
      </c>
      <c r="H17" s="78"/>
      <c r="I17" s="78">
        <v>-108.79521900000145</v>
      </c>
      <c r="J17" s="29"/>
      <c r="K17" s="62">
        <v>-1447.9758650000012</v>
      </c>
      <c r="L17" s="62"/>
      <c r="M17" s="78">
        <v>299.9721069999996</v>
      </c>
      <c r="N17" s="78"/>
      <c r="O17" s="78">
        <v>224.20909800000027</v>
      </c>
      <c r="P17" s="68"/>
      <c r="Q17" s="62">
        <v>-2844.4670210000004</v>
      </c>
      <c r="R17" s="62"/>
      <c r="S17" s="78">
        <v>-539.01412099999925</v>
      </c>
      <c r="T17" s="78"/>
      <c r="U17" s="78">
        <v>-708.97501899999952</v>
      </c>
      <c r="V17" s="68"/>
      <c r="W17" s="78">
        <v>610.67022399999951</v>
      </c>
      <c r="X17" s="29"/>
      <c r="Y17" s="61" t="s">
        <v>520</v>
      </c>
      <c r="Z17" s="29"/>
      <c r="AA17" s="198"/>
      <c r="AC17" s="65"/>
    </row>
    <row r="18" spans="1:29" ht="13.5" customHeight="1" x14ac:dyDescent="0.2">
      <c r="A18" s="198"/>
      <c r="B18" s="29"/>
      <c r="C18" s="61" t="s">
        <v>333</v>
      </c>
      <c r="D18" s="29"/>
      <c r="E18" s="62">
        <v>-2670.4786839999997</v>
      </c>
      <c r="F18" s="62"/>
      <c r="G18" s="78">
        <v>-221.84634499999902</v>
      </c>
      <c r="H18" s="78"/>
      <c r="I18" s="78">
        <v>-550.31448799999816</v>
      </c>
      <c r="J18" s="29"/>
      <c r="K18" s="62">
        <v>-1988.6661079999994</v>
      </c>
      <c r="L18" s="62"/>
      <c r="M18" s="78">
        <v>-213.02903999999853</v>
      </c>
      <c r="N18" s="78"/>
      <c r="O18" s="78">
        <v>-540.69024299999819</v>
      </c>
      <c r="P18" s="68"/>
      <c r="Q18" s="62">
        <v>-2715.9035469999999</v>
      </c>
      <c r="R18" s="62"/>
      <c r="S18" s="78">
        <v>-205.963033</v>
      </c>
      <c r="T18" s="78"/>
      <c r="U18" s="78">
        <v>128.5634740000005</v>
      </c>
      <c r="V18" s="68"/>
      <c r="W18" s="78">
        <v>113.91344900000149</v>
      </c>
      <c r="X18" s="29"/>
      <c r="Y18" s="61" t="s">
        <v>521</v>
      </c>
      <c r="Z18" s="29"/>
      <c r="AA18" s="198"/>
      <c r="AC18" s="65"/>
    </row>
    <row r="19" spans="1:29" ht="13.5" customHeight="1" x14ac:dyDescent="0.2">
      <c r="A19" s="198"/>
      <c r="B19" s="29"/>
      <c r="C19" s="61" t="s">
        <v>334</v>
      </c>
      <c r="D19" s="29"/>
      <c r="E19" s="62">
        <v>-2647.4110170000004</v>
      </c>
      <c r="F19" s="62"/>
      <c r="G19" s="78">
        <v>-243.98974100000214</v>
      </c>
      <c r="H19" s="78"/>
      <c r="I19" s="78">
        <v>23.067666999999346</v>
      </c>
      <c r="J19" s="29"/>
      <c r="K19" s="62">
        <v>-2328.5109119999988</v>
      </c>
      <c r="L19" s="62"/>
      <c r="M19" s="78">
        <v>-708.113400000002</v>
      </c>
      <c r="N19" s="78"/>
      <c r="O19" s="78">
        <v>-339.84480399999939</v>
      </c>
      <c r="P19" s="68"/>
      <c r="Q19" s="62">
        <v>-2369.1662850000002</v>
      </c>
      <c r="R19" s="62"/>
      <c r="S19" s="78">
        <v>229.76862299999902</v>
      </c>
      <c r="T19" s="78"/>
      <c r="U19" s="78">
        <v>346.73726199999965</v>
      </c>
      <c r="V19" s="68"/>
      <c r="W19" s="78">
        <v>-333.28868300000158</v>
      </c>
      <c r="X19" s="29"/>
      <c r="Y19" s="61" t="s">
        <v>522</v>
      </c>
      <c r="Z19" s="29"/>
      <c r="AA19" s="198"/>
      <c r="AC19" s="65"/>
    </row>
    <row r="20" spans="1:29" ht="13.5" customHeight="1" x14ac:dyDescent="0.2">
      <c r="A20" s="198"/>
      <c r="B20" s="29"/>
      <c r="C20" s="61" t="s">
        <v>335</v>
      </c>
      <c r="D20" s="29"/>
      <c r="E20" s="62">
        <v>-2727.3409240000019</v>
      </c>
      <c r="F20" s="62"/>
      <c r="G20" s="78">
        <v>198.34428899999875</v>
      </c>
      <c r="H20" s="78"/>
      <c r="I20" s="78">
        <v>-79.929907000001549</v>
      </c>
      <c r="J20" s="29"/>
      <c r="K20" s="62">
        <v>-2048.2854850000003</v>
      </c>
      <c r="L20" s="62"/>
      <c r="M20" s="78">
        <v>220.2612059999974</v>
      </c>
      <c r="N20" s="78"/>
      <c r="O20" s="78">
        <v>280.22542699999849</v>
      </c>
      <c r="P20" s="68"/>
      <c r="Q20" s="62">
        <v>-2901.4853730000013</v>
      </c>
      <c r="R20" s="62"/>
      <c r="S20" s="78">
        <v>-181.22570800000085</v>
      </c>
      <c r="T20" s="78"/>
      <c r="U20" s="78">
        <v>-532.3190880000011</v>
      </c>
      <c r="V20" s="68"/>
      <c r="W20" s="78">
        <v>-267.49179700000241</v>
      </c>
      <c r="X20" s="29"/>
      <c r="Y20" s="61" t="s">
        <v>523</v>
      </c>
      <c r="Z20" s="29"/>
      <c r="AA20" s="198"/>
      <c r="AC20" s="65"/>
    </row>
    <row r="21" spans="1:29" ht="13.5" customHeight="1" x14ac:dyDescent="0.2">
      <c r="A21" s="198"/>
      <c r="B21" s="29"/>
      <c r="C21" s="61" t="s">
        <v>336</v>
      </c>
      <c r="D21" s="29"/>
      <c r="E21" s="62">
        <v>-2620.1975360000006</v>
      </c>
      <c r="F21" s="62"/>
      <c r="G21" s="78">
        <v>-663.25062400000479</v>
      </c>
      <c r="H21" s="78"/>
      <c r="I21" s="78">
        <v>107.14338800000132</v>
      </c>
      <c r="J21" s="29"/>
      <c r="K21" s="62">
        <v>-2293.9253160000007</v>
      </c>
      <c r="L21" s="62"/>
      <c r="M21" s="78">
        <v>-778.71781000000647</v>
      </c>
      <c r="N21" s="78"/>
      <c r="O21" s="78">
        <v>-245.63983100000041</v>
      </c>
      <c r="P21" s="68"/>
      <c r="Q21" s="62">
        <v>-2078.153413</v>
      </c>
      <c r="R21" s="62"/>
      <c r="S21" s="78">
        <v>-52.076051000003645</v>
      </c>
      <c r="T21" s="78"/>
      <c r="U21" s="78">
        <v>823.33196000000135</v>
      </c>
      <c r="V21" s="68"/>
      <c r="W21" s="78">
        <v>-708.89607600000818</v>
      </c>
      <c r="X21" s="29"/>
      <c r="Y21" s="61" t="s">
        <v>524</v>
      </c>
      <c r="Z21" s="29"/>
      <c r="AA21" s="198"/>
      <c r="AC21" s="65"/>
    </row>
    <row r="22" spans="1:29" ht="13.5" customHeight="1" x14ac:dyDescent="0.2">
      <c r="A22" s="198"/>
      <c r="B22" s="29"/>
      <c r="C22" s="61" t="s">
        <v>337</v>
      </c>
      <c r="D22" s="29"/>
      <c r="E22" s="62">
        <v>-3061.2547080000013</v>
      </c>
      <c r="F22" s="62"/>
      <c r="G22" s="78">
        <v>-626.86161400000219</v>
      </c>
      <c r="H22" s="78"/>
      <c r="I22" s="78">
        <v>-441.05717200000072</v>
      </c>
      <c r="J22" s="29"/>
      <c r="K22" s="62">
        <v>-2285.3908680000013</v>
      </c>
      <c r="L22" s="62"/>
      <c r="M22" s="78">
        <v>-340.56536300000153</v>
      </c>
      <c r="N22" s="78"/>
      <c r="O22" s="78">
        <v>8.5344479999994292</v>
      </c>
      <c r="P22" s="68"/>
      <c r="Q22" s="62">
        <v>-3108.917034000001</v>
      </c>
      <c r="R22" s="62"/>
      <c r="S22" s="78">
        <v>-347.49269000000186</v>
      </c>
      <c r="T22" s="78"/>
      <c r="U22" s="78">
        <v>-1030.763621000001</v>
      </c>
      <c r="V22" s="68"/>
      <c r="W22" s="78">
        <v>-1091.7679490000082</v>
      </c>
      <c r="X22" s="29"/>
      <c r="Y22" s="61" t="s">
        <v>525</v>
      </c>
      <c r="Z22" s="29"/>
      <c r="AA22" s="198"/>
      <c r="AC22" s="65"/>
    </row>
    <row r="23" spans="1:29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29"/>
      <c r="V23" s="68"/>
      <c r="W23" s="29"/>
      <c r="X23" s="29"/>
      <c r="Y23" s="29"/>
      <c r="Z23" s="29"/>
      <c r="AA23" s="79"/>
    </row>
    <row r="24" spans="1:29" ht="13.5" customHeight="1" x14ac:dyDescent="0.2">
      <c r="A24" s="198">
        <v>2025</v>
      </c>
      <c r="B24" s="29"/>
      <c r="C24" s="69" t="s">
        <v>296</v>
      </c>
      <c r="D24" s="66"/>
      <c r="E24" s="71">
        <f>SUM(E25:E36)</f>
        <v>-32166.383962000007</v>
      </c>
      <c r="F24" s="72"/>
      <c r="G24" s="82">
        <f>SUM(G25:G36)</f>
        <v>-3818.002891000001</v>
      </c>
      <c r="H24" s="74"/>
      <c r="I24" s="75"/>
      <c r="J24" s="70"/>
      <c r="K24" s="71">
        <f>SUM(K25:K36)</f>
        <v>-26881.622727000005</v>
      </c>
      <c r="L24" s="72"/>
      <c r="M24" s="82">
        <f>SUM(M25:M36)</f>
        <v>-4521.6245459999973</v>
      </c>
      <c r="N24" s="74"/>
      <c r="O24" s="75"/>
      <c r="P24" s="76"/>
      <c r="Q24" s="71">
        <f>SUM(Q25:Q36)</f>
        <v>-32389.08223800001</v>
      </c>
      <c r="R24" s="72"/>
      <c r="S24" s="82">
        <f>SUM(S25:S36)</f>
        <v>-3112.6021609999998</v>
      </c>
      <c r="T24" s="74"/>
      <c r="U24" s="75"/>
      <c r="V24" s="76"/>
      <c r="W24" s="75"/>
      <c r="X24" s="29"/>
      <c r="Y24" s="69" t="s">
        <v>296</v>
      </c>
      <c r="Z24" s="29"/>
      <c r="AA24" s="198">
        <v>2025</v>
      </c>
    </row>
    <row r="25" spans="1:29" ht="13.5" customHeight="1" x14ac:dyDescent="0.2">
      <c r="A25" s="198"/>
      <c r="B25" s="29"/>
      <c r="C25" s="61" t="s">
        <v>326</v>
      </c>
      <c r="D25" s="29"/>
      <c r="E25" s="62">
        <v>-1731.946289999998</v>
      </c>
      <c r="F25" s="62"/>
      <c r="G25" s="78">
        <v>35.877061000004687</v>
      </c>
      <c r="H25" s="78"/>
      <c r="I25" s="78">
        <v>1329.3084180000033</v>
      </c>
      <c r="J25" s="29"/>
      <c r="K25" s="62">
        <v>-1388.8207879999973</v>
      </c>
      <c r="L25" s="62"/>
      <c r="M25" s="78">
        <v>53.500683000005665</v>
      </c>
      <c r="N25" s="78"/>
      <c r="O25" s="78">
        <v>896.57008000000405</v>
      </c>
      <c r="P25" s="68"/>
      <c r="Q25" s="62">
        <v>-2115.4871759999969</v>
      </c>
      <c r="R25" s="62"/>
      <c r="S25" s="78">
        <v>-351.75514999999359</v>
      </c>
      <c r="T25" s="78"/>
      <c r="U25" s="78">
        <v>993.42985800000406</v>
      </c>
      <c r="V25" s="68"/>
      <c r="W25" s="78">
        <v>-1254.2351770000023</v>
      </c>
      <c r="X25" s="29"/>
      <c r="Y25" s="61" t="s">
        <v>514</v>
      </c>
      <c r="Z25" s="29"/>
      <c r="AA25" s="198"/>
      <c r="AC25" s="65"/>
    </row>
    <row r="26" spans="1:29" ht="13.5" customHeight="1" x14ac:dyDescent="0.2">
      <c r="A26" s="198"/>
      <c r="B26" s="29"/>
      <c r="C26" s="61" t="s">
        <v>327</v>
      </c>
      <c r="D26" s="29"/>
      <c r="E26" s="62">
        <v>-2056.7502420000055</v>
      </c>
      <c r="F26" s="62"/>
      <c r="G26" s="78">
        <v>387.91055199999573</v>
      </c>
      <c r="H26" s="78"/>
      <c r="I26" s="78">
        <v>-324.80395200000748</v>
      </c>
      <c r="J26" s="29"/>
      <c r="K26" s="62">
        <v>-1474.3339200000046</v>
      </c>
      <c r="L26" s="62"/>
      <c r="M26" s="78">
        <v>488.0154889999958</v>
      </c>
      <c r="N26" s="78"/>
      <c r="O26" s="78">
        <v>-85.513132000007317</v>
      </c>
      <c r="P26" s="68"/>
      <c r="Q26" s="62">
        <v>-2572.1047050000052</v>
      </c>
      <c r="R26" s="62"/>
      <c r="S26" s="78">
        <v>-426.2711610000033</v>
      </c>
      <c r="T26" s="78"/>
      <c r="U26" s="78">
        <v>-456.61752900000829</v>
      </c>
      <c r="V26" s="68"/>
      <c r="W26" s="78">
        <v>-203.07400100000177</v>
      </c>
      <c r="X26" s="29"/>
      <c r="Y26" s="61" t="s">
        <v>515</v>
      </c>
      <c r="Z26" s="29"/>
      <c r="AA26" s="198"/>
      <c r="AC26" s="65"/>
    </row>
    <row r="27" spans="1:29" ht="13.5" customHeight="1" x14ac:dyDescent="0.2">
      <c r="A27" s="198"/>
      <c r="B27" s="29"/>
      <c r="C27" s="61" t="s">
        <v>328</v>
      </c>
      <c r="D27" s="29"/>
      <c r="E27" s="62">
        <v>-2506.9206760000015</v>
      </c>
      <c r="F27" s="62"/>
      <c r="G27" s="78">
        <v>-811.96038000000408</v>
      </c>
      <c r="H27" s="78"/>
      <c r="I27" s="78">
        <v>-450.17043399999602</v>
      </c>
      <c r="J27" s="29"/>
      <c r="K27" s="62">
        <v>-1993.2461380000022</v>
      </c>
      <c r="L27" s="62"/>
      <c r="M27" s="78">
        <v>-724.0527620000039</v>
      </c>
      <c r="N27" s="78"/>
      <c r="O27" s="78">
        <v>-518.91221799999767</v>
      </c>
      <c r="P27" s="68"/>
      <c r="Q27" s="62">
        <v>-2751.7682570000024</v>
      </c>
      <c r="R27" s="62"/>
      <c r="S27" s="78">
        <v>-699.3504940000048</v>
      </c>
      <c r="T27" s="78"/>
      <c r="U27" s="78">
        <v>-179.66355199999725</v>
      </c>
      <c r="V27" s="68"/>
      <c r="W27" s="78">
        <v>-388.17276700000366</v>
      </c>
      <c r="X27" s="29"/>
      <c r="Y27" s="61" t="s">
        <v>516</v>
      </c>
      <c r="Z27" s="29"/>
      <c r="AA27" s="198"/>
      <c r="AC27" s="65"/>
    </row>
    <row r="28" spans="1:29" ht="13.5" customHeight="1" x14ac:dyDescent="0.2">
      <c r="A28" s="198"/>
      <c r="B28" s="29"/>
      <c r="C28" s="61" t="s">
        <v>329</v>
      </c>
      <c r="D28" s="29"/>
      <c r="E28" s="62">
        <v>-3031.5106100000039</v>
      </c>
      <c r="F28" s="62"/>
      <c r="G28" s="78">
        <v>-663.4050570000054</v>
      </c>
      <c r="H28" s="78"/>
      <c r="I28" s="78">
        <v>-524.58993400000236</v>
      </c>
      <c r="J28" s="29"/>
      <c r="K28" s="62">
        <v>-2646.5155590000022</v>
      </c>
      <c r="L28" s="62"/>
      <c r="M28" s="78">
        <v>-694.53160100000423</v>
      </c>
      <c r="N28" s="78"/>
      <c r="O28" s="78">
        <v>-653.26942099999997</v>
      </c>
      <c r="P28" s="68"/>
      <c r="Q28" s="62">
        <v>-2651.4258460000028</v>
      </c>
      <c r="R28" s="62"/>
      <c r="S28" s="78">
        <v>-267.30689800000437</v>
      </c>
      <c r="T28" s="78"/>
      <c r="U28" s="78">
        <v>100.34241099999963</v>
      </c>
      <c r="V28" s="68"/>
      <c r="W28" s="78">
        <v>-1087.4548850000137</v>
      </c>
      <c r="X28" s="29"/>
      <c r="Y28" s="61" t="s">
        <v>517</v>
      </c>
      <c r="Z28" s="29"/>
      <c r="AA28" s="198"/>
      <c r="AC28" s="65"/>
    </row>
    <row r="29" spans="1:29" ht="13.5" customHeight="1" x14ac:dyDescent="0.2">
      <c r="A29" s="198"/>
      <c r="B29" s="29"/>
      <c r="C29" s="61" t="s">
        <v>330</v>
      </c>
      <c r="D29" s="29"/>
      <c r="E29" s="62">
        <v>-3324.5612599999968</v>
      </c>
      <c r="F29" s="62"/>
      <c r="G29" s="78">
        <v>-1109.9462249999988</v>
      </c>
      <c r="H29" s="78"/>
      <c r="I29" s="78">
        <v>-293.05064999999286</v>
      </c>
      <c r="J29" s="29"/>
      <c r="K29" s="62">
        <v>-2912.1781839999967</v>
      </c>
      <c r="L29" s="62"/>
      <c r="M29" s="78">
        <v>-1242.9677339999962</v>
      </c>
      <c r="N29" s="78"/>
      <c r="O29" s="78">
        <v>-265.66262499999448</v>
      </c>
      <c r="P29" s="68"/>
      <c r="Q29" s="62">
        <v>-2686.4458389999972</v>
      </c>
      <c r="R29" s="62"/>
      <c r="S29" s="78">
        <v>-420.62621799999943</v>
      </c>
      <c r="T29" s="78"/>
      <c r="U29" s="78">
        <v>-35.019992999994429</v>
      </c>
      <c r="V29" s="68"/>
      <c r="W29" s="78">
        <v>-2585.3116620000073</v>
      </c>
      <c r="X29" s="29"/>
      <c r="Y29" s="61" t="s">
        <v>518</v>
      </c>
      <c r="Z29" s="29"/>
      <c r="AA29" s="198"/>
      <c r="AC29" s="65"/>
    </row>
    <row r="30" spans="1:29" ht="13.5" customHeight="1" x14ac:dyDescent="0.2">
      <c r="A30" s="198"/>
      <c r="B30" s="29"/>
      <c r="C30" s="61" t="s">
        <v>331</v>
      </c>
      <c r="D30" s="29"/>
      <c r="E30" s="62">
        <v>-2423.5257010000005</v>
      </c>
      <c r="F30" s="62"/>
      <c r="G30" s="78">
        <v>-412.15672400000039</v>
      </c>
      <c r="H30" s="78"/>
      <c r="I30" s="78">
        <v>901.03555899999628</v>
      </c>
      <c r="J30" s="29"/>
      <c r="K30" s="62">
        <v>-1952.8511630000003</v>
      </c>
      <c r="L30" s="62"/>
      <c r="M30" s="78">
        <v>-280.66619999999875</v>
      </c>
      <c r="N30" s="78"/>
      <c r="O30" s="78">
        <v>959.32702099999642</v>
      </c>
      <c r="P30" s="68"/>
      <c r="Q30" s="62">
        <v>-2525.9336780000012</v>
      </c>
      <c r="R30" s="62"/>
      <c r="S30" s="78">
        <v>-390.44167600000037</v>
      </c>
      <c r="T30" s="78"/>
      <c r="U30" s="78">
        <v>160.51216099999601</v>
      </c>
      <c r="V30" s="68"/>
      <c r="W30" s="78">
        <v>-2185.5080060000055</v>
      </c>
      <c r="X30" s="29"/>
      <c r="Y30" s="61" t="s">
        <v>519</v>
      </c>
      <c r="Z30" s="29"/>
      <c r="AA30" s="198"/>
      <c r="AC30" s="65"/>
    </row>
    <row r="31" spans="1:29" ht="13.5" customHeight="1" x14ac:dyDescent="0.2">
      <c r="A31" s="198"/>
      <c r="B31" s="29"/>
      <c r="C31" s="61" t="s">
        <v>332</v>
      </c>
      <c r="D31" s="29"/>
      <c r="E31" s="62">
        <v>-3397.042295000002</v>
      </c>
      <c r="F31" s="62"/>
      <c r="G31" s="78">
        <v>-1276.8780990000005</v>
      </c>
      <c r="H31" s="78"/>
      <c r="I31" s="78">
        <v>-973.51659400000153</v>
      </c>
      <c r="J31" s="29"/>
      <c r="K31" s="62">
        <v>-2940.7670069999986</v>
      </c>
      <c r="L31" s="62"/>
      <c r="M31" s="78">
        <v>-1492.7911419999973</v>
      </c>
      <c r="N31" s="78"/>
      <c r="O31" s="78">
        <v>-987.91584399999829</v>
      </c>
      <c r="P31" s="68"/>
      <c r="Q31" s="62">
        <v>-2946.035181000002</v>
      </c>
      <c r="R31" s="62"/>
      <c r="S31" s="78">
        <v>-101.56816000000163</v>
      </c>
      <c r="T31" s="78"/>
      <c r="U31" s="78">
        <v>-420.10150300000078</v>
      </c>
      <c r="V31" s="68"/>
      <c r="W31" s="78">
        <v>-2798.9810480000006</v>
      </c>
      <c r="X31" s="29"/>
      <c r="Y31" s="61" t="s">
        <v>520</v>
      </c>
      <c r="Z31" s="29"/>
      <c r="AA31" s="198"/>
      <c r="AC31" s="65"/>
    </row>
    <row r="32" spans="1:29" ht="13.5" customHeight="1" x14ac:dyDescent="0.2">
      <c r="A32" s="198"/>
      <c r="B32" s="29"/>
      <c r="C32" s="61" t="s">
        <v>333</v>
      </c>
      <c r="D32" s="29"/>
      <c r="E32" s="62">
        <v>-3062.2275920000002</v>
      </c>
      <c r="F32" s="62"/>
      <c r="G32" s="78">
        <v>-391.74890800000048</v>
      </c>
      <c r="H32" s="78"/>
      <c r="I32" s="78">
        <v>334.81470300000183</v>
      </c>
      <c r="J32" s="29"/>
      <c r="K32" s="62">
        <v>-2592.4963960000005</v>
      </c>
      <c r="L32" s="62"/>
      <c r="M32" s="78">
        <v>-603.83028800000102</v>
      </c>
      <c r="N32" s="78"/>
      <c r="O32" s="78">
        <v>348.2706109999981</v>
      </c>
      <c r="P32" s="68"/>
      <c r="Q32" s="62">
        <v>-2930.3058849999998</v>
      </c>
      <c r="R32" s="62"/>
      <c r="S32" s="78">
        <v>-214.40233799999987</v>
      </c>
      <c r="T32" s="78"/>
      <c r="U32" s="78">
        <v>15.72929600000225</v>
      </c>
      <c r="V32" s="68"/>
      <c r="W32" s="78">
        <v>-2080.7837310000014</v>
      </c>
      <c r="X32" s="29"/>
      <c r="Y32" s="61" t="s">
        <v>521</v>
      </c>
      <c r="Z32" s="29"/>
      <c r="AA32" s="198"/>
      <c r="AC32" s="65"/>
    </row>
    <row r="33" spans="1:29" ht="13.5" customHeight="1" x14ac:dyDescent="0.2">
      <c r="A33" s="198"/>
      <c r="B33" s="29"/>
      <c r="C33" s="61" t="s">
        <v>334</v>
      </c>
      <c r="D33" s="29"/>
      <c r="E33" s="62">
        <v>-2797.7263869999979</v>
      </c>
      <c r="F33" s="62"/>
      <c r="G33" s="78">
        <v>-150.31536999999753</v>
      </c>
      <c r="H33" s="78"/>
      <c r="I33" s="78">
        <v>264.5012050000023</v>
      </c>
      <c r="J33" s="29"/>
      <c r="K33" s="62">
        <v>-2189.4750279999971</v>
      </c>
      <c r="L33" s="62"/>
      <c r="M33" s="78">
        <v>139.03588400000172</v>
      </c>
      <c r="N33" s="78"/>
      <c r="O33" s="78">
        <v>403.02136800000335</v>
      </c>
      <c r="P33" s="68"/>
      <c r="Q33" s="62">
        <v>-3227.0220899999977</v>
      </c>
      <c r="R33" s="62"/>
      <c r="S33" s="78">
        <v>-857.85580499999742</v>
      </c>
      <c r="T33" s="78"/>
      <c r="U33" s="78">
        <v>-296.7162049999979</v>
      </c>
      <c r="V33" s="68"/>
      <c r="W33" s="78">
        <v>-1818.9423769999994</v>
      </c>
      <c r="X33" s="29"/>
      <c r="Y33" s="61" t="s">
        <v>522</v>
      </c>
      <c r="Z33" s="29"/>
      <c r="AA33" s="198"/>
      <c r="AC33" s="65"/>
    </row>
    <row r="34" spans="1:29" ht="13.5" customHeight="1" x14ac:dyDescent="0.2">
      <c r="A34" s="198"/>
      <c r="B34" s="29"/>
      <c r="C34" s="61" t="s">
        <v>335</v>
      </c>
      <c r="D34" s="29"/>
      <c r="E34" s="62">
        <v>-2886.8121319999973</v>
      </c>
      <c r="F34" s="62"/>
      <c r="G34" s="78">
        <v>-159.47120799999539</v>
      </c>
      <c r="H34" s="78"/>
      <c r="I34" s="78">
        <v>-89.085744999999406</v>
      </c>
      <c r="J34" s="29"/>
      <c r="K34" s="62">
        <v>-2511.1993859999993</v>
      </c>
      <c r="L34" s="62"/>
      <c r="M34" s="78">
        <v>-462.91390099999899</v>
      </c>
      <c r="N34" s="78"/>
      <c r="O34" s="78">
        <v>-321.72435800000221</v>
      </c>
      <c r="P34" s="68"/>
      <c r="Q34" s="62">
        <v>-2847.6369769999983</v>
      </c>
      <c r="R34" s="62"/>
      <c r="S34" s="78">
        <v>-325.72160099999655</v>
      </c>
      <c r="T34" s="78"/>
      <c r="U34" s="78">
        <v>379.38511299999936</v>
      </c>
      <c r="V34" s="68"/>
      <c r="W34" s="78">
        <v>-701.5354859999934</v>
      </c>
      <c r="X34" s="29"/>
      <c r="Y34" s="61" t="s">
        <v>523</v>
      </c>
      <c r="Z34" s="29"/>
      <c r="AA34" s="198"/>
      <c r="AC34" s="65"/>
    </row>
    <row r="35" spans="1:29" ht="13.5" customHeight="1" x14ac:dyDescent="0.2">
      <c r="A35" s="198"/>
      <c r="B35" s="29"/>
      <c r="C35" s="61" t="s">
        <v>336</v>
      </c>
      <c r="D35" s="29"/>
      <c r="E35" s="62">
        <v>-2086.1654480000007</v>
      </c>
      <c r="F35" s="62"/>
      <c r="G35" s="78">
        <v>534.03208799999993</v>
      </c>
      <c r="H35" s="78"/>
      <c r="I35" s="78">
        <v>800.64668399999664</v>
      </c>
      <c r="J35" s="29"/>
      <c r="K35" s="62">
        <v>-1666.5487740000017</v>
      </c>
      <c r="L35" s="62"/>
      <c r="M35" s="78">
        <v>627.37654199999906</v>
      </c>
      <c r="N35" s="78"/>
      <c r="O35" s="78">
        <v>844.65061199999764</v>
      </c>
      <c r="P35" s="68"/>
      <c r="Q35" s="62">
        <v>-2336.3776390000003</v>
      </c>
      <c r="R35" s="62"/>
      <c r="S35" s="78">
        <v>352.95034700000087</v>
      </c>
      <c r="T35" s="78"/>
      <c r="U35" s="78">
        <v>511.25933799999802</v>
      </c>
      <c r="V35" s="68"/>
      <c r="W35" s="78">
        <v>224.24551000000702</v>
      </c>
      <c r="X35" s="29"/>
      <c r="Y35" s="61" t="s">
        <v>524</v>
      </c>
      <c r="Z35" s="29"/>
      <c r="AA35" s="198"/>
      <c r="AC35" s="65"/>
    </row>
    <row r="36" spans="1:29" ht="13.5" customHeight="1" x14ac:dyDescent="0.2">
      <c r="A36" s="198"/>
      <c r="B36" s="29"/>
      <c r="C36" s="61" t="s">
        <v>337</v>
      </c>
      <c r="D36" s="29"/>
      <c r="E36" s="62">
        <v>-2861.1953290000001</v>
      </c>
      <c r="F36" s="62"/>
      <c r="G36" s="78">
        <v>200.05937900000117</v>
      </c>
      <c r="H36" s="78"/>
      <c r="I36" s="78">
        <v>-775.02988099999948</v>
      </c>
      <c r="J36" s="29"/>
      <c r="K36" s="62">
        <v>-2613.1903840000004</v>
      </c>
      <c r="L36" s="62"/>
      <c r="M36" s="78">
        <v>-327.79951599999913</v>
      </c>
      <c r="N36" s="78"/>
      <c r="O36" s="78">
        <v>-946.64160999999876</v>
      </c>
      <c r="P36" s="68"/>
      <c r="Q36" s="62">
        <v>-2798.5389649999997</v>
      </c>
      <c r="R36" s="62"/>
      <c r="S36" s="78">
        <v>589.74699300000066</v>
      </c>
      <c r="T36" s="78"/>
      <c r="U36" s="78">
        <v>-462.16132599999946</v>
      </c>
      <c r="V36" s="68"/>
      <c r="W36" s="78">
        <v>574.62025900000572</v>
      </c>
      <c r="X36" s="29"/>
      <c r="Y36" s="61" t="s">
        <v>525</v>
      </c>
      <c r="Z36" s="29"/>
      <c r="AA36" s="198"/>
      <c r="AC36" s="65"/>
    </row>
    <row r="37" spans="1:29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29"/>
      <c r="V37" s="68"/>
      <c r="W37" s="29"/>
      <c r="X37" s="29"/>
      <c r="Y37" s="29"/>
      <c r="Z37" s="29"/>
      <c r="AA37" s="79"/>
    </row>
    <row r="38" spans="1:29" ht="13.5" customHeight="1" x14ac:dyDescent="0.2">
      <c r="A38" s="198">
        <v>2026</v>
      </c>
      <c r="B38" s="29"/>
      <c r="C38" s="69" t="s">
        <v>296</v>
      </c>
      <c r="D38" s="66"/>
      <c r="E38" s="71"/>
      <c r="F38" s="72"/>
      <c r="G38" s="82"/>
      <c r="H38" s="74"/>
      <c r="I38" s="75"/>
      <c r="J38" s="70"/>
      <c r="K38" s="71"/>
      <c r="L38" s="72"/>
      <c r="M38" s="82"/>
      <c r="N38" s="74"/>
      <c r="O38" s="75"/>
      <c r="P38" s="76"/>
      <c r="Q38" s="71"/>
      <c r="R38" s="72"/>
      <c r="S38" s="82"/>
      <c r="T38" s="74"/>
      <c r="U38" s="75"/>
      <c r="V38" s="76"/>
      <c r="W38" s="75"/>
      <c r="X38" s="29"/>
      <c r="Y38" s="69" t="s">
        <v>296</v>
      </c>
      <c r="Z38" s="29"/>
      <c r="AA38" s="198">
        <v>2026</v>
      </c>
    </row>
    <row r="39" spans="1:29" ht="13.5" customHeight="1" x14ac:dyDescent="0.2">
      <c r="A39" s="198"/>
      <c r="B39" s="29"/>
      <c r="C39" s="61" t="s">
        <v>326</v>
      </c>
      <c r="D39" s="29"/>
      <c r="E39" s="62">
        <v>-2509.6448439999967</v>
      </c>
      <c r="F39" s="62"/>
      <c r="G39" s="78">
        <v>-777.69855399999869</v>
      </c>
      <c r="H39" s="78"/>
      <c r="I39" s="78">
        <v>351.55048500000339</v>
      </c>
      <c r="J39" s="29"/>
      <c r="K39" s="62">
        <v>-2046.7538329999979</v>
      </c>
      <c r="L39" s="62"/>
      <c r="M39" s="78">
        <v>-657.93304500000067</v>
      </c>
      <c r="N39" s="78"/>
      <c r="O39" s="78">
        <v>566.43655100000251</v>
      </c>
      <c r="P39" s="68"/>
      <c r="Q39" s="62">
        <v>-2372.1676389999966</v>
      </c>
      <c r="R39" s="62"/>
      <c r="S39" s="78">
        <v>-256.68046299999969</v>
      </c>
      <c r="T39" s="78"/>
      <c r="U39" s="78">
        <v>426.37132600000314</v>
      </c>
      <c r="V39" s="68"/>
      <c r="W39" s="78">
        <v>-43.607086999997591</v>
      </c>
      <c r="X39" s="29"/>
      <c r="Y39" s="61" t="s">
        <v>514</v>
      </c>
      <c r="Z39" s="29"/>
      <c r="AA39" s="198"/>
    </row>
    <row r="40" spans="1:29" ht="6.75" customHeight="1" thickBot="1" x14ac:dyDescent="0.25">
      <c r="A40" s="63"/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1"/>
      <c r="Q40" s="80"/>
      <c r="R40" s="80"/>
      <c r="S40" s="80"/>
      <c r="T40" s="80"/>
      <c r="U40" s="80"/>
      <c r="V40" s="81"/>
      <c r="W40" s="80"/>
      <c r="X40" s="80"/>
      <c r="Y40" s="80"/>
      <c r="Z40" s="80"/>
      <c r="AA40" s="63"/>
    </row>
    <row r="41" spans="1:29" ht="13.5" thickTop="1" x14ac:dyDescent="0.2"/>
    <row r="42" spans="1:29" x14ac:dyDescent="0.2">
      <c r="C42" s="7" t="s">
        <v>704</v>
      </c>
    </row>
    <row r="43" spans="1:29" x14ac:dyDescent="0.2">
      <c r="C43" s="7" t="s">
        <v>703</v>
      </c>
    </row>
  </sheetData>
  <mergeCells count="21">
    <mergeCell ref="AA24:AA36"/>
    <mergeCell ref="AA38:AA39"/>
    <mergeCell ref="AA4:AA8"/>
    <mergeCell ref="AA10:AA22"/>
    <mergeCell ref="AE10:AF10"/>
    <mergeCell ref="A38:A39"/>
    <mergeCell ref="A10:A22"/>
    <mergeCell ref="A24:A36"/>
    <mergeCell ref="A4:A8"/>
    <mergeCell ref="C4:C8"/>
    <mergeCell ref="A1:AA1"/>
    <mergeCell ref="Y4:Y8"/>
    <mergeCell ref="E4:I4"/>
    <mergeCell ref="K4:O4"/>
    <mergeCell ref="E6:E8"/>
    <mergeCell ref="G6:I6"/>
    <mergeCell ref="K6:K8"/>
    <mergeCell ref="M6:O6"/>
    <mergeCell ref="Q4:U4"/>
    <mergeCell ref="Q6:Q8"/>
    <mergeCell ref="S6:U6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83" customWidth="1"/>
    <col min="2" max="2" width="9.28515625" style="84" customWidth="1"/>
    <col min="3" max="17" width="10.140625" style="84" customWidth="1"/>
    <col min="18" max="18" width="6.5703125" style="84" customWidth="1"/>
    <col min="19" max="19" width="9.140625" style="84"/>
    <col min="20" max="20" width="2.85546875" style="84" customWidth="1"/>
    <col min="21" max="16384" width="9.140625" style="84"/>
  </cols>
  <sheetData>
    <row r="1" spans="1:21" hidden="1" x14ac:dyDescent="0.15"/>
    <row r="2" spans="1:21" ht="24" customHeight="1" x14ac:dyDescent="0.2">
      <c r="A2" s="214" t="s">
        <v>655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8"/>
    </row>
    <row r="3" spans="1:21" s="85" customFormat="1" ht="6.75" customHeight="1" thickBot="1" x14ac:dyDescent="0.25">
      <c r="A3" s="205"/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</row>
    <row r="4" spans="1:21" ht="12" customHeight="1" thickBot="1" x14ac:dyDescent="0.25">
      <c r="A4" s="206" t="s">
        <v>162</v>
      </c>
      <c r="B4" s="206" t="s">
        <v>163</v>
      </c>
      <c r="C4" s="216" t="s">
        <v>705</v>
      </c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8"/>
      <c r="R4" s="206" t="s">
        <v>526</v>
      </c>
      <c r="S4" s="206" t="s">
        <v>513</v>
      </c>
      <c r="U4" s="28"/>
    </row>
    <row r="5" spans="1:21" ht="21.75" customHeight="1" thickBot="1" x14ac:dyDescent="0.2">
      <c r="A5" s="207"/>
      <c r="B5" s="207"/>
      <c r="C5" s="165" t="s">
        <v>164</v>
      </c>
      <c r="D5" s="165" t="s">
        <v>165</v>
      </c>
      <c r="E5" s="165" t="s">
        <v>166</v>
      </c>
      <c r="F5" s="165" t="s">
        <v>167</v>
      </c>
      <c r="G5" s="165" t="s">
        <v>168</v>
      </c>
      <c r="H5" s="165" t="s">
        <v>352</v>
      </c>
      <c r="I5" s="165" t="s">
        <v>169</v>
      </c>
      <c r="J5" s="165" t="s">
        <v>170</v>
      </c>
      <c r="K5" s="165" t="s">
        <v>171</v>
      </c>
      <c r="L5" s="165" t="s">
        <v>172</v>
      </c>
      <c r="M5" s="165" t="s">
        <v>173</v>
      </c>
      <c r="N5" s="165" t="s">
        <v>174</v>
      </c>
      <c r="O5" s="165" t="s">
        <v>175</v>
      </c>
      <c r="P5" s="165" t="s">
        <v>176</v>
      </c>
      <c r="Q5" s="165" t="s">
        <v>177</v>
      </c>
      <c r="R5" s="207"/>
      <c r="S5" s="207"/>
    </row>
    <row r="6" spans="1:21" ht="12.75" x14ac:dyDescent="0.2">
      <c r="A6" s="166">
        <v>2025</v>
      </c>
      <c r="B6" s="79" t="s">
        <v>338</v>
      </c>
      <c r="C6" s="168">
        <v>1030.653468</v>
      </c>
      <c r="D6" s="168">
        <v>42.547488999999999</v>
      </c>
      <c r="E6" s="168">
        <v>283.21710100000001</v>
      </c>
      <c r="F6" s="168">
        <v>8.4891900000000007</v>
      </c>
      <c r="G6" s="168">
        <v>0.79178400000000004</v>
      </c>
      <c r="H6" s="168">
        <v>5.0549410000000004</v>
      </c>
      <c r="I6" s="168">
        <v>32.823416000000002</v>
      </c>
      <c r="J6" s="168">
        <v>26.081083</v>
      </c>
      <c r="K6" s="168">
        <v>24.086418999999999</v>
      </c>
      <c r="L6" s="168">
        <v>2843.5738769999998</v>
      </c>
      <c r="M6" s="168">
        <v>2.9052630000000002</v>
      </c>
      <c r="N6" s="168">
        <v>22.194441999999999</v>
      </c>
      <c r="O6" s="168">
        <v>625.96547799999996</v>
      </c>
      <c r="P6" s="168">
        <v>20.133324999999999</v>
      </c>
      <c r="Q6" s="168">
        <v>56.572538999999999</v>
      </c>
      <c r="R6" s="166">
        <v>2025</v>
      </c>
      <c r="S6" s="84" t="s">
        <v>529</v>
      </c>
      <c r="U6" s="28"/>
    </row>
    <row r="7" spans="1:21" ht="12" x14ac:dyDescent="0.2">
      <c r="A7" s="167"/>
      <c r="B7" s="79" t="s">
        <v>339</v>
      </c>
      <c r="C7" s="168">
        <v>1079.4145920000001</v>
      </c>
      <c r="D7" s="168">
        <v>54.658881000000001</v>
      </c>
      <c r="E7" s="168">
        <v>309.00453599999997</v>
      </c>
      <c r="F7" s="168">
        <v>13.727149000000001</v>
      </c>
      <c r="G7" s="168">
        <v>0.85417399999999999</v>
      </c>
      <c r="H7" s="168">
        <v>5.332992</v>
      </c>
      <c r="I7" s="168">
        <v>32.535792999999998</v>
      </c>
      <c r="J7" s="168">
        <v>47.373536000000001</v>
      </c>
      <c r="K7" s="168">
        <v>15.524234999999999</v>
      </c>
      <c r="L7" s="168">
        <v>2937.6552689999999</v>
      </c>
      <c r="M7" s="168">
        <v>2.6031780000000002</v>
      </c>
      <c r="N7" s="168">
        <v>27.300228000000001</v>
      </c>
      <c r="O7" s="168">
        <v>702.45026900000005</v>
      </c>
      <c r="P7" s="168">
        <v>17.455618999999999</v>
      </c>
      <c r="Q7" s="168">
        <v>48.841351000000003</v>
      </c>
      <c r="R7" s="167"/>
      <c r="S7" s="84" t="s">
        <v>530</v>
      </c>
    </row>
    <row r="8" spans="1:21" ht="12" x14ac:dyDescent="0.2">
      <c r="A8" s="167"/>
      <c r="B8" s="79" t="s">
        <v>340</v>
      </c>
      <c r="C8" s="168">
        <v>1190.015412</v>
      </c>
      <c r="D8" s="168">
        <v>52.126863999999998</v>
      </c>
      <c r="E8" s="168">
        <v>337.11246999999997</v>
      </c>
      <c r="F8" s="168">
        <v>9.5853009999999994</v>
      </c>
      <c r="G8" s="168">
        <v>0.640602</v>
      </c>
      <c r="H8" s="168">
        <v>7.0622920000000002</v>
      </c>
      <c r="I8" s="168">
        <v>54.838954000000001</v>
      </c>
      <c r="J8" s="168">
        <v>36.395147999999999</v>
      </c>
      <c r="K8" s="168">
        <v>16.479384</v>
      </c>
      <c r="L8" s="168">
        <v>3068.5426600000001</v>
      </c>
      <c r="M8" s="168">
        <v>2.8368030000000002</v>
      </c>
      <c r="N8" s="168">
        <v>28.640725</v>
      </c>
      <c r="O8" s="168">
        <v>744.53424399999994</v>
      </c>
      <c r="P8" s="168">
        <v>16.409258999999999</v>
      </c>
      <c r="Q8" s="168">
        <v>94.673051999999998</v>
      </c>
      <c r="R8" s="167"/>
      <c r="S8" s="84" t="s">
        <v>531</v>
      </c>
    </row>
    <row r="9" spans="1:21" ht="12" x14ac:dyDescent="0.2">
      <c r="A9" s="167"/>
      <c r="B9" s="79" t="s">
        <v>341</v>
      </c>
      <c r="C9" s="168">
        <v>1078.6670280000001</v>
      </c>
      <c r="D9" s="168">
        <v>51.094821000000003</v>
      </c>
      <c r="E9" s="168">
        <v>288.44407699999999</v>
      </c>
      <c r="F9" s="168">
        <v>11.698373999999999</v>
      </c>
      <c r="G9" s="168">
        <v>0.94626299999999997</v>
      </c>
      <c r="H9" s="168">
        <v>7.1261380000000001</v>
      </c>
      <c r="I9" s="168">
        <v>44.799264000000001</v>
      </c>
      <c r="J9" s="168">
        <v>44.118437</v>
      </c>
      <c r="K9" s="168">
        <v>15.930323</v>
      </c>
      <c r="L9" s="168">
        <v>2877.3068880000001</v>
      </c>
      <c r="M9" s="168">
        <v>10.115710999999999</v>
      </c>
      <c r="N9" s="168">
        <v>25.584949999999999</v>
      </c>
      <c r="O9" s="168">
        <v>691.31608600000004</v>
      </c>
      <c r="P9" s="168">
        <v>16.974675000000001</v>
      </c>
      <c r="Q9" s="168">
        <v>74.450012000000001</v>
      </c>
      <c r="R9" s="167"/>
      <c r="S9" s="84" t="s">
        <v>532</v>
      </c>
    </row>
    <row r="10" spans="1:21" ht="12" x14ac:dyDescent="0.2">
      <c r="A10" s="167"/>
      <c r="B10" s="79" t="s">
        <v>342</v>
      </c>
      <c r="C10" s="168">
        <v>1168.1399799999999</v>
      </c>
      <c r="D10" s="168">
        <v>50.89593</v>
      </c>
      <c r="E10" s="168">
        <v>330.82703800000002</v>
      </c>
      <c r="F10" s="168">
        <v>11.102195999999999</v>
      </c>
      <c r="G10" s="168">
        <v>1.0966670000000001</v>
      </c>
      <c r="H10" s="168">
        <v>5.1192830000000002</v>
      </c>
      <c r="I10" s="168">
        <v>50.439028</v>
      </c>
      <c r="J10" s="168">
        <v>35.985182000000002</v>
      </c>
      <c r="K10" s="168">
        <v>14.524967</v>
      </c>
      <c r="L10" s="168">
        <v>3092.2255709999999</v>
      </c>
      <c r="M10" s="168">
        <v>2.880779</v>
      </c>
      <c r="N10" s="168">
        <v>22.667966</v>
      </c>
      <c r="O10" s="168">
        <v>747.93478300000004</v>
      </c>
      <c r="P10" s="168">
        <v>23.868780999999998</v>
      </c>
      <c r="Q10" s="168">
        <v>93.658646000000005</v>
      </c>
      <c r="R10" s="167"/>
      <c r="S10" s="84" t="s">
        <v>533</v>
      </c>
    </row>
    <row r="11" spans="1:21" ht="12" x14ac:dyDescent="0.2">
      <c r="A11" s="167"/>
      <c r="B11" s="79" t="s">
        <v>343</v>
      </c>
      <c r="C11" s="168">
        <v>1045.256306</v>
      </c>
      <c r="D11" s="168">
        <v>50.326498999999998</v>
      </c>
      <c r="E11" s="168">
        <v>340.50493</v>
      </c>
      <c r="F11" s="168">
        <v>10.551814</v>
      </c>
      <c r="G11" s="168">
        <v>1.449489</v>
      </c>
      <c r="H11" s="168">
        <v>4.3847139999999998</v>
      </c>
      <c r="I11" s="168">
        <v>47.865029</v>
      </c>
      <c r="J11" s="168">
        <v>37.024515999999998</v>
      </c>
      <c r="K11" s="168">
        <v>14.966075999999999</v>
      </c>
      <c r="L11" s="168">
        <v>3022.8161439999999</v>
      </c>
      <c r="M11" s="168">
        <v>3.2932969999999999</v>
      </c>
      <c r="N11" s="168">
        <v>23.383635000000002</v>
      </c>
      <c r="O11" s="168">
        <v>617.91254900000001</v>
      </c>
      <c r="P11" s="168">
        <v>16.422203</v>
      </c>
      <c r="Q11" s="168">
        <v>91.045511000000005</v>
      </c>
      <c r="R11" s="167"/>
      <c r="S11" s="84" t="s">
        <v>534</v>
      </c>
    </row>
    <row r="12" spans="1:21" ht="12" x14ac:dyDescent="0.2">
      <c r="A12" s="167"/>
      <c r="B12" s="79" t="s">
        <v>344</v>
      </c>
      <c r="C12" s="168">
        <v>1171.124071</v>
      </c>
      <c r="D12" s="168">
        <v>52.781239999999997</v>
      </c>
      <c r="E12" s="168">
        <v>312.92405500000001</v>
      </c>
      <c r="F12" s="168">
        <v>16.616574</v>
      </c>
      <c r="G12" s="168">
        <v>2.7771560000000002</v>
      </c>
      <c r="H12" s="168">
        <v>4.4972370000000002</v>
      </c>
      <c r="I12" s="168">
        <v>72.733442999999994</v>
      </c>
      <c r="J12" s="168">
        <v>30.984583000000001</v>
      </c>
      <c r="K12" s="168">
        <v>15.617004</v>
      </c>
      <c r="L12" s="168">
        <v>3399.6015750000001</v>
      </c>
      <c r="M12" s="168">
        <v>3.812732</v>
      </c>
      <c r="N12" s="168">
        <v>22.130063</v>
      </c>
      <c r="O12" s="168">
        <v>712.19637799999998</v>
      </c>
      <c r="P12" s="168">
        <v>15.225773999999999</v>
      </c>
      <c r="Q12" s="168">
        <v>75.859966</v>
      </c>
      <c r="R12" s="167"/>
      <c r="S12" s="84" t="s">
        <v>535</v>
      </c>
    </row>
    <row r="13" spans="1:21" ht="12" x14ac:dyDescent="0.2">
      <c r="A13" s="167"/>
      <c r="B13" s="79" t="s">
        <v>345</v>
      </c>
      <c r="C13" s="168">
        <v>1024.775549</v>
      </c>
      <c r="D13" s="168">
        <v>34.332428</v>
      </c>
      <c r="E13" s="168">
        <v>238.80858499999999</v>
      </c>
      <c r="F13" s="168">
        <v>8.5972679999999997</v>
      </c>
      <c r="G13" s="168">
        <v>0.70435999999999999</v>
      </c>
      <c r="H13" s="168">
        <v>2.575917</v>
      </c>
      <c r="I13" s="168">
        <v>43.903494999999999</v>
      </c>
      <c r="J13" s="168">
        <v>23.029807999999999</v>
      </c>
      <c r="K13" s="168">
        <v>14.790095000000001</v>
      </c>
      <c r="L13" s="168">
        <v>2657.4709360000002</v>
      </c>
      <c r="M13" s="168">
        <v>2.6978249999999999</v>
      </c>
      <c r="N13" s="168">
        <v>18.048874000000001</v>
      </c>
      <c r="O13" s="168">
        <v>525.50053800000001</v>
      </c>
      <c r="P13" s="168">
        <v>17.440656000000001</v>
      </c>
      <c r="Q13" s="168">
        <v>53.929875000000003</v>
      </c>
      <c r="R13" s="167"/>
      <c r="S13" s="84" t="s">
        <v>536</v>
      </c>
    </row>
    <row r="14" spans="1:21" ht="12" x14ac:dyDescent="0.2">
      <c r="A14" s="167"/>
      <c r="B14" s="79" t="s">
        <v>346</v>
      </c>
      <c r="C14" s="168">
        <v>1174.4009880000001</v>
      </c>
      <c r="D14" s="168">
        <v>63.224432999999998</v>
      </c>
      <c r="E14" s="168">
        <v>345.77204699999999</v>
      </c>
      <c r="F14" s="168">
        <v>16.842818000000001</v>
      </c>
      <c r="G14" s="168">
        <v>1.1284730000000001</v>
      </c>
      <c r="H14" s="168">
        <v>5.3763949999999996</v>
      </c>
      <c r="I14" s="168">
        <v>65.104899000000003</v>
      </c>
      <c r="J14" s="168">
        <v>31.371313000000001</v>
      </c>
      <c r="K14" s="168">
        <v>18.623888999999998</v>
      </c>
      <c r="L14" s="168">
        <v>3167.6387410000002</v>
      </c>
      <c r="M14" s="168">
        <v>4.0548780000000004</v>
      </c>
      <c r="N14" s="168">
        <v>28.596042000000001</v>
      </c>
      <c r="O14" s="168">
        <v>755.95018400000004</v>
      </c>
      <c r="P14" s="168">
        <v>15.211307</v>
      </c>
      <c r="Q14" s="168">
        <v>62.539319999999996</v>
      </c>
      <c r="R14" s="167"/>
      <c r="S14" s="84" t="s">
        <v>537</v>
      </c>
    </row>
    <row r="15" spans="1:21" ht="12" x14ac:dyDescent="0.2">
      <c r="A15" s="167"/>
      <c r="B15" s="79" t="s">
        <v>347</v>
      </c>
      <c r="C15" s="168">
        <v>1180.231129</v>
      </c>
      <c r="D15" s="168">
        <v>52.212730999999998</v>
      </c>
      <c r="E15" s="168">
        <v>314.08914099999998</v>
      </c>
      <c r="F15" s="168">
        <v>11.623532000000001</v>
      </c>
      <c r="G15" s="168">
        <v>1.3084769999999999</v>
      </c>
      <c r="H15" s="168">
        <v>6.5892330000000001</v>
      </c>
      <c r="I15" s="168">
        <v>55.813251000000001</v>
      </c>
      <c r="J15" s="168">
        <v>47.868451</v>
      </c>
      <c r="K15" s="168">
        <v>18.400599</v>
      </c>
      <c r="L15" s="168">
        <v>3393.1843330000002</v>
      </c>
      <c r="M15" s="168">
        <v>3.7795420000000002</v>
      </c>
      <c r="N15" s="168">
        <v>20.129897</v>
      </c>
      <c r="O15" s="168">
        <v>693.60095899999999</v>
      </c>
      <c r="P15" s="168">
        <v>23.965941000000001</v>
      </c>
      <c r="Q15" s="168">
        <v>81.797867999999994</v>
      </c>
      <c r="R15" s="167"/>
      <c r="S15" s="84" t="s">
        <v>538</v>
      </c>
    </row>
    <row r="16" spans="1:21" ht="12" x14ac:dyDescent="0.2">
      <c r="A16" s="167"/>
      <c r="B16" s="79" t="s">
        <v>348</v>
      </c>
      <c r="C16" s="168">
        <v>1086.2237700000001</v>
      </c>
      <c r="D16" s="168">
        <v>52.693105000000003</v>
      </c>
      <c r="E16" s="168">
        <v>283.304103</v>
      </c>
      <c r="F16" s="168">
        <v>10.818066</v>
      </c>
      <c r="G16" s="168">
        <v>0.84925399999999995</v>
      </c>
      <c r="H16" s="168">
        <v>7.5201219999999998</v>
      </c>
      <c r="I16" s="168">
        <v>54.561529999999998</v>
      </c>
      <c r="J16" s="168">
        <v>44.857787999999999</v>
      </c>
      <c r="K16" s="168">
        <v>13.878705999999999</v>
      </c>
      <c r="L16" s="168">
        <v>3128.501608</v>
      </c>
      <c r="M16" s="168">
        <v>2.8926750000000001</v>
      </c>
      <c r="N16" s="168">
        <v>30.600652</v>
      </c>
      <c r="O16" s="168">
        <v>655.44771800000001</v>
      </c>
      <c r="P16" s="168">
        <v>13.508038000000001</v>
      </c>
      <c r="Q16" s="168">
        <v>76.946331999999998</v>
      </c>
      <c r="R16" s="167"/>
      <c r="S16" s="84" t="s">
        <v>539</v>
      </c>
    </row>
    <row r="17" spans="1:19" ht="12" x14ac:dyDescent="0.2">
      <c r="A17" s="167"/>
      <c r="B17" s="79" t="s">
        <v>349</v>
      </c>
      <c r="C17" s="168">
        <v>994.23744099999999</v>
      </c>
      <c r="D17" s="168">
        <v>42.932569999999998</v>
      </c>
      <c r="E17" s="168">
        <v>326.47081400000002</v>
      </c>
      <c r="F17" s="168">
        <v>8.4894979999999993</v>
      </c>
      <c r="G17" s="168">
        <v>0.96492199999999995</v>
      </c>
      <c r="H17" s="168">
        <v>9.0193150000000006</v>
      </c>
      <c r="I17" s="168">
        <v>59.626685000000002</v>
      </c>
      <c r="J17" s="168">
        <v>25.453344000000001</v>
      </c>
      <c r="K17" s="168">
        <v>11.439026</v>
      </c>
      <c r="L17" s="168">
        <v>3049.8790939999999</v>
      </c>
      <c r="M17" s="168">
        <v>4.0465559999999998</v>
      </c>
      <c r="N17" s="168">
        <v>31.347594000000001</v>
      </c>
      <c r="O17" s="168">
        <v>631.662059</v>
      </c>
      <c r="P17" s="168">
        <v>24.382795999999999</v>
      </c>
      <c r="Q17" s="168">
        <v>39.339962999999997</v>
      </c>
      <c r="R17" s="167"/>
      <c r="S17" s="84" t="s">
        <v>540</v>
      </c>
    </row>
    <row r="18" spans="1:19" ht="12" x14ac:dyDescent="0.2">
      <c r="A18" s="167"/>
      <c r="B18" s="79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7"/>
    </row>
    <row r="19" spans="1:19" ht="12" x14ac:dyDescent="0.2">
      <c r="A19" s="166">
        <v>2026</v>
      </c>
      <c r="B19" s="79" t="s">
        <v>338</v>
      </c>
      <c r="C19" s="168">
        <v>1080.3624629999999</v>
      </c>
      <c r="D19" s="168">
        <v>40.163283999999997</v>
      </c>
      <c r="E19" s="168">
        <v>254.02781999999999</v>
      </c>
      <c r="F19" s="168">
        <v>8.5618549999999995</v>
      </c>
      <c r="G19" s="168">
        <v>1.120303</v>
      </c>
      <c r="H19" s="168">
        <v>5.2212180000000004</v>
      </c>
      <c r="I19" s="168">
        <v>57.928609999999999</v>
      </c>
      <c r="J19" s="168">
        <v>50.271304000000001</v>
      </c>
      <c r="K19" s="168">
        <v>14.058534999999999</v>
      </c>
      <c r="L19" s="168">
        <v>2861.9815819999999</v>
      </c>
      <c r="M19" s="168">
        <v>3.734213</v>
      </c>
      <c r="N19" s="168">
        <v>20.483784</v>
      </c>
      <c r="O19" s="168">
        <v>660.39043800000002</v>
      </c>
      <c r="P19" s="168">
        <v>11.591661</v>
      </c>
      <c r="Q19" s="168">
        <v>39.594633000000002</v>
      </c>
      <c r="R19" s="166">
        <v>2026</v>
      </c>
      <c r="S19" s="84" t="s">
        <v>529</v>
      </c>
    </row>
    <row r="20" spans="1:19" ht="12" x14ac:dyDescent="0.2">
      <c r="A20" s="167"/>
      <c r="B20" s="79" t="s">
        <v>339</v>
      </c>
      <c r="C20" s="168"/>
      <c r="D20" s="168"/>
      <c r="E20" s="168"/>
      <c r="F20" s="168"/>
      <c r="G20" s="168"/>
      <c r="H20" s="168"/>
      <c r="I20" s="168"/>
      <c r="J20" s="168"/>
      <c r="K20" s="168"/>
      <c r="L20" s="168"/>
      <c r="M20" s="168"/>
      <c r="N20" s="168"/>
      <c r="O20" s="168"/>
      <c r="P20" s="168"/>
      <c r="Q20" s="168"/>
      <c r="R20" s="167"/>
      <c r="S20" s="84" t="s">
        <v>530</v>
      </c>
    </row>
    <row r="21" spans="1:19" ht="12" x14ac:dyDescent="0.2">
      <c r="A21" s="167"/>
      <c r="B21" s="79" t="s">
        <v>340</v>
      </c>
      <c r="C21" s="168"/>
      <c r="D21" s="168"/>
      <c r="E21" s="168"/>
      <c r="F21" s="168"/>
      <c r="G21" s="168"/>
      <c r="H21" s="168"/>
      <c r="I21" s="168"/>
      <c r="J21" s="168"/>
      <c r="K21" s="168"/>
      <c r="L21" s="168"/>
      <c r="M21" s="168"/>
      <c r="N21" s="168"/>
      <c r="O21" s="168"/>
      <c r="P21" s="168"/>
      <c r="Q21" s="168"/>
      <c r="R21" s="167"/>
      <c r="S21" s="84" t="s">
        <v>531</v>
      </c>
    </row>
    <row r="22" spans="1:19" ht="12" x14ac:dyDescent="0.2">
      <c r="A22" s="167"/>
      <c r="B22" s="79" t="s">
        <v>341</v>
      </c>
      <c r="C22" s="168"/>
      <c r="D22" s="168"/>
      <c r="E22" s="168"/>
      <c r="F22" s="168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7"/>
      <c r="S22" s="84" t="s">
        <v>532</v>
      </c>
    </row>
    <row r="23" spans="1:19" ht="12" x14ac:dyDescent="0.2">
      <c r="A23" s="167"/>
      <c r="B23" s="79" t="s">
        <v>342</v>
      </c>
      <c r="C23" s="168"/>
      <c r="D23" s="168"/>
      <c r="E23" s="168"/>
      <c r="F23" s="168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7"/>
      <c r="S23" s="84" t="s">
        <v>533</v>
      </c>
    </row>
    <row r="24" spans="1:19" ht="12" x14ac:dyDescent="0.2">
      <c r="A24" s="167"/>
      <c r="B24" s="79" t="s">
        <v>343</v>
      </c>
      <c r="C24" s="168"/>
      <c r="D24" s="168"/>
      <c r="E24" s="168"/>
      <c r="F24" s="168"/>
      <c r="G24" s="168"/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7"/>
      <c r="S24" s="84" t="s">
        <v>534</v>
      </c>
    </row>
    <row r="25" spans="1:19" ht="12" x14ac:dyDescent="0.2">
      <c r="A25" s="167"/>
      <c r="B25" s="79" t="s">
        <v>344</v>
      </c>
      <c r="C25" s="168"/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N25" s="168"/>
      <c r="O25" s="168"/>
      <c r="P25" s="168"/>
      <c r="Q25" s="168"/>
      <c r="R25" s="167"/>
      <c r="S25" s="84" t="s">
        <v>535</v>
      </c>
    </row>
    <row r="26" spans="1:19" ht="12" x14ac:dyDescent="0.2">
      <c r="A26" s="167"/>
      <c r="B26" s="79" t="s">
        <v>345</v>
      </c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7"/>
      <c r="S26" s="84" t="s">
        <v>536</v>
      </c>
    </row>
    <row r="27" spans="1:19" ht="12" x14ac:dyDescent="0.2">
      <c r="A27" s="167"/>
      <c r="B27" s="79" t="s">
        <v>346</v>
      </c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7"/>
      <c r="S27" s="84" t="s">
        <v>537</v>
      </c>
    </row>
    <row r="28" spans="1:19" ht="12" x14ac:dyDescent="0.2">
      <c r="A28" s="167"/>
      <c r="B28" s="79" t="s">
        <v>347</v>
      </c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7"/>
      <c r="S28" s="84" t="s">
        <v>538</v>
      </c>
    </row>
    <row r="29" spans="1:19" ht="12" x14ac:dyDescent="0.2">
      <c r="A29" s="167"/>
      <c r="B29" s="79" t="s">
        <v>348</v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7"/>
      <c r="S29" s="84" t="s">
        <v>539</v>
      </c>
    </row>
    <row r="30" spans="1:19" ht="12.75" thickBot="1" x14ac:dyDescent="0.25">
      <c r="A30" s="167"/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7"/>
      <c r="S30" s="84" t="s">
        <v>540</v>
      </c>
    </row>
    <row r="31" spans="1:19" ht="21.75" customHeight="1" thickBot="1" x14ac:dyDescent="0.2">
      <c r="A31" s="206" t="s">
        <v>162</v>
      </c>
      <c r="B31" s="206" t="s">
        <v>163</v>
      </c>
      <c r="C31" s="165" t="s">
        <v>551</v>
      </c>
      <c r="D31" s="165" t="s">
        <v>165</v>
      </c>
      <c r="E31" s="165" t="s">
        <v>552</v>
      </c>
      <c r="F31" s="165" t="s">
        <v>167</v>
      </c>
      <c r="G31" s="165" t="s">
        <v>553</v>
      </c>
      <c r="H31" s="165" t="s">
        <v>554</v>
      </c>
      <c r="I31" s="165" t="s">
        <v>555</v>
      </c>
      <c r="J31" s="165" t="s">
        <v>556</v>
      </c>
      <c r="K31" s="165" t="s">
        <v>557</v>
      </c>
      <c r="L31" s="165" t="s">
        <v>558</v>
      </c>
      <c r="M31" s="165" t="s">
        <v>173</v>
      </c>
      <c r="N31" s="165" t="s">
        <v>559</v>
      </c>
      <c r="O31" s="165" t="s">
        <v>560</v>
      </c>
      <c r="P31" s="165" t="s">
        <v>561</v>
      </c>
      <c r="Q31" s="165" t="s">
        <v>562</v>
      </c>
      <c r="R31" s="206" t="s">
        <v>526</v>
      </c>
      <c r="S31" s="206" t="s">
        <v>513</v>
      </c>
    </row>
    <row r="32" spans="1:19" ht="12" customHeight="1" thickBot="1" x14ac:dyDescent="0.25">
      <c r="A32" s="207"/>
      <c r="B32" s="207"/>
      <c r="C32" s="210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2"/>
      <c r="R32" s="207"/>
      <c r="S32" s="207"/>
    </row>
    <row r="33" spans="1:19" ht="19.5" customHeight="1" x14ac:dyDescent="0.2">
      <c r="A33" s="167"/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</row>
    <row r="34" spans="1:19" ht="6.75" customHeight="1" thickBot="1" x14ac:dyDescent="0.25">
      <c r="A34" s="219"/>
      <c r="B34" s="219"/>
      <c r="C34" s="219"/>
      <c r="D34" s="219"/>
      <c r="E34" s="219"/>
      <c r="F34" s="219"/>
      <c r="G34" s="219"/>
      <c r="H34" s="219"/>
      <c r="I34" s="219"/>
      <c r="J34" s="219"/>
      <c r="K34" s="219"/>
      <c r="L34" s="219"/>
      <c r="M34" s="219"/>
      <c r="N34" s="219"/>
      <c r="O34" s="219"/>
      <c r="P34" s="219"/>
      <c r="Q34" s="219"/>
      <c r="R34" s="79"/>
    </row>
    <row r="35" spans="1:19" ht="12" customHeight="1" thickBot="1" x14ac:dyDescent="0.25">
      <c r="A35" s="206" t="s">
        <v>162</v>
      </c>
      <c r="B35" s="206" t="s">
        <v>163</v>
      </c>
      <c r="C35" s="216" t="s">
        <v>705</v>
      </c>
      <c r="D35" s="217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8"/>
      <c r="R35" s="206" t="s">
        <v>526</v>
      </c>
      <c r="S35" s="208" t="s">
        <v>513</v>
      </c>
    </row>
    <row r="36" spans="1:19" ht="21.75" customHeight="1" thickBot="1" x14ac:dyDescent="0.2">
      <c r="A36" s="207"/>
      <c r="B36" s="207"/>
      <c r="C36" s="165" t="s">
        <v>178</v>
      </c>
      <c r="D36" s="165" t="s">
        <v>179</v>
      </c>
      <c r="E36" s="165" t="s">
        <v>180</v>
      </c>
      <c r="F36" s="165" t="s">
        <v>181</v>
      </c>
      <c r="G36" s="165" t="s">
        <v>182</v>
      </c>
      <c r="H36" s="165" t="s">
        <v>183</v>
      </c>
      <c r="I36" s="165" t="s">
        <v>184</v>
      </c>
      <c r="J36" s="165" t="s">
        <v>185</v>
      </c>
      <c r="K36" s="165" t="s">
        <v>690</v>
      </c>
      <c r="L36" s="165" t="s">
        <v>693</v>
      </c>
      <c r="M36" s="165" t="s">
        <v>186</v>
      </c>
      <c r="N36" s="165" t="s">
        <v>187</v>
      </c>
      <c r="O36" s="165" t="s">
        <v>188</v>
      </c>
      <c r="P36" s="165" t="s">
        <v>616</v>
      </c>
      <c r="Q36" s="165" t="s">
        <v>617</v>
      </c>
      <c r="R36" s="207"/>
      <c r="S36" s="209"/>
    </row>
    <row r="37" spans="1:19" ht="12" x14ac:dyDescent="0.2">
      <c r="A37" s="166">
        <v>2025</v>
      </c>
      <c r="B37" s="79" t="s">
        <v>338</v>
      </c>
      <c r="C37" s="168">
        <v>435.287508</v>
      </c>
      <c r="D37" s="168">
        <v>429.61464699999999</v>
      </c>
      <c r="E37" s="168">
        <v>3.9464600000000001</v>
      </c>
      <c r="F37" s="168">
        <v>5.2622229999999997</v>
      </c>
      <c r="G37" s="168">
        <v>6.7463420000000003</v>
      </c>
      <c r="H37" s="168">
        <v>4.6991399999999999</v>
      </c>
      <c r="I37" s="168">
        <v>494.62816500000002</v>
      </c>
      <c r="J37" s="168">
        <v>138.90224599999999</v>
      </c>
      <c r="K37" s="168">
        <v>98.387372999999897</v>
      </c>
      <c r="L37" s="168">
        <v>61.039172000000001</v>
      </c>
      <c r="M37" s="168">
        <v>43.831702</v>
      </c>
      <c r="N37" s="168">
        <v>61.822290000000002</v>
      </c>
      <c r="O37" s="168">
        <v>0.13128799999999999</v>
      </c>
      <c r="P37" s="169">
        <v>2072.0681</v>
      </c>
      <c r="Q37" s="169">
        <v>1973.6807269999997</v>
      </c>
      <c r="R37" s="166">
        <v>2025</v>
      </c>
      <c r="S37" s="84" t="s">
        <v>529</v>
      </c>
    </row>
    <row r="38" spans="1:19" ht="12" x14ac:dyDescent="0.2">
      <c r="A38" s="167"/>
      <c r="B38" s="79" t="s">
        <v>339</v>
      </c>
      <c r="C38" s="168">
        <v>251.30807300000001</v>
      </c>
      <c r="D38" s="168">
        <v>510.648709</v>
      </c>
      <c r="E38" s="168">
        <v>3.3575840000000001</v>
      </c>
      <c r="F38" s="168">
        <v>5.4490230000000004</v>
      </c>
      <c r="G38" s="168">
        <v>8.1219560000000008</v>
      </c>
      <c r="H38" s="168">
        <v>5.5673110000000001</v>
      </c>
      <c r="I38" s="168">
        <v>518.52844000000005</v>
      </c>
      <c r="J38" s="168">
        <v>153.00164599999999</v>
      </c>
      <c r="K38" s="168">
        <v>117.07989300000001</v>
      </c>
      <c r="L38" s="168">
        <v>76.991298999999998</v>
      </c>
      <c r="M38" s="168">
        <v>35.801428999999999</v>
      </c>
      <c r="N38" s="168">
        <v>82.695740000000001</v>
      </c>
      <c r="O38" s="168">
        <v>1.5377999999999999E-2</v>
      </c>
      <c r="P38" s="169">
        <v>2363.6648710000013</v>
      </c>
      <c r="Q38" s="169">
        <v>2246.5849780000012</v>
      </c>
      <c r="R38" s="167"/>
      <c r="S38" s="84" t="s">
        <v>530</v>
      </c>
    </row>
    <row r="39" spans="1:19" ht="12" x14ac:dyDescent="0.2">
      <c r="A39" s="167"/>
      <c r="B39" s="79" t="s">
        <v>340</v>
      </c>
      <c r="C39" s="168">
        <v>54.903841999999997</v>
      </c>
      <c r="D39" s="168">
        <v>528.75968699999999</v>
      </c>
      <c r="E39" s="168">
        <v>4.515784</v>
      </c>
      <c r="F39" s="168">
        <v>7.1720819999999996</v>
      </c>
      <c r="G39" s="168">
        <v>7.7086870000000003</v>
      </c>
      <c r="H39" s="168">
        <v>6.0015000000000001</v>
      </c>
      <c r="I39" s="168">
        <v>520.24012100000004</v>
      </c>
      <c r="J39" s="168">
        <v>167.89990499999999</v>
      </c>
      <c r="K39" s="168">
        <v>118.13332200000018</v>
      </c>
      <c r="L39" s="168">
        <v>75.941004000000007</v>
      </c>
      <c r="M39" s="168">
        <v>42.064822999999997</v>
      </c>
      <c r="N39" s="168">
        <v>81.281924000000004</v>
      </c>
      <c r="O39" s="168">
        <v>3.326E-3</v>
      </c>
      <c r="P39" s="169">
        <v>2132.8617460000005</v>
      </c>
      <c r="Q39" s="169">
        <v>2014.7284240000001</v>
      </c>
      <c r="R39" s="167"/>
      <c r="S39" s="84" t="s">
        <v>531</v>
      </c>
    </row>
    <row r="40" spans="1:19" ht="12" x14ac:dyDescent="0.2">
      <c r="A40" s="167"/>
      <c r="B40" s="79" t="s">
        <v>341</v>
      </c>
      <c r="C40" s="168">
        <v>548.25286800000003</v>
      </c>
      <c r="D40" s="168">
        <v>474.94618800000001</v>
      </c>
      <c r="E40" s="168">
        <v>2.5597850000000002</v>
      </c>
      <c r="F40" s="168">
        <v>8.2400450000000003</v>
      </c>
      <c r="G40" s="168">
        <v>8.8553540000000002</v>
      </c>
      <c r="H40" s="168">
        <v>6.4452990000000003</v>
      </c>
      <c r="I40" s="168">
        <v>538.53034400000001</v>
      </c>
      <c r="J40" s="168">
        <v>150.797977</v>
      </c>
      <c r="K40" s="168">
        <v>97.53238599999996</v>
      </c>
      <c r="L40" s="168">
        <v>82.664573000000004</v>
      </c>
      <c r="M40" s="168">
        <v>31.335834999999999</v>
      </c>
      <c r="N40" s="168">
        <v>83.540066999999993</v>
      </c>
      <c r="O40" s="168">
        <v>1.5193E-2</v>
      </c>
      <c r="P40" s="169">
        <v>2264.9917959999998</v>
      </c>
      <c r="Q40" s="169">
        <v>2167.4594099999999</v>
      </c>
      <c r="R40" s="167"/>
      <c r="S40" s="84" t="s">
        <v>532</v>
      </c>
    </row>
    <row r="41" spans="1:19" s="87" customFormat="1" ht="9" customHeight="1" x14ac:dyDescent="0.2">
      <c r="A41" s="167"/>
      <c r="B41" s="79" t="s">
        <v>342</v>
      </c>
      <c r="C41" s="168">
        <v>465.88747100000001</v>
      </c>
      <c r="D41" s="168">
        <v>501.76178499999997</v>
      </c>
      <c r="E41" s="168">
        <v>3.04209</v>
      </c>
      <c r="F41" s="168">
        <v>9.5780740000000009</v>
      </c>
      <c r="G41" s="168">
        <v>9.2465089999999996</v>
      </c>
      <c r="H41" s="168">
        <v>6.1023480000000001</v>
      </c>
      <c r="I41" s="168">
        <v>891.126169</v>
      </c>
      <c r="J41" s="168">
        <v>174.38749300000001</v>
      </c>
      <c r="K41" s="168">
        <v>80.722333999999876</v>
      </c>
      <c r="L41" s="168">
        <v>83.797552999999994</v>
      </c>
      <c r="M41" s="168">
        <v>41.513634000000003</v>
      </c>
      <c r="N41" s="168">
        <v>77.023240999999999</v>
      </c>
      <c r="O41" s="168">
        <v>0</v>
      </c>
      <c r="P41" s="169">
        <v>2374.6976540000005</v>
      </c>
      <c r="Q41" s="169">
        <v>2293.9753200000005</v>
      </c>
      <c r="R41" s="167"/>
      <c r="S41" s="84" t="s">
        <v>533</v>
      </c>
    </row>
    <row r="42" spans="1:19" ht="9" customHeight="1" x14ac:dyDescent="0.2">
      <c r="A42" s="167"/>
      <c r="B42" s="79" t="s">
        <v>343</v>
      </c>
      <c r="C42" s="168">
        <v>64.713596999999993</v>
      </c>
      <c r="D42" s="168">
        <v>477.984512</v>
      </c>
      <c r="E42" s="168">
        <v>2.3745639999999999</v>
      </c>
      <c r="F42" s="168">
        <v>5.3703419999999999</v>
      </c>
      <c r="G42" s="168">
        <v>9.4195860000000007</v>
      </c>
      <c r="H42" s="168">
        <v>9.4072709999999997</v>
      </c>
      <c r="I42" s="168">
        <v>443.294691</v>
      </c>
      <c r="J42" s="168">
        <v>170.63523799999999</v>
      </c>
      <c r="K42" s="168">
        <v>83.036111000000062</v>
      </c>
      <c r="L42" s="168">
        <v>83.524349999999998</v>
      </c>
      <c r="M42" s="168">
        <v>32.992820999999999</v>
      </c>
      <c r="N42" s="168">
        <v>105.731803</v>
      </c>
      <c r="O42" s="168">
        <v>0</v>
      </c>
      <c r="P42" s="169">
        <v>2220.021154</v>
      </c>
      <c r="Q42" s="169">
        <v>2136.9850430000001</v>
      </c>
      <c r="R42" s="167"/>
      <c r="S42" s="84" t="s">
        <v>534</v>
      </c>
    </row>
    <row r="43" spans="1:19" ht="9" customHeight="1" x14ac:dyDescent="0.2">
      <c r="A43" s="167"/>
      <c r="B43" s="79" t="s">
        <v>344</v>
      </c>
      <c r="C43" s="168">
        <v>575.72888699999999</v>
      </c>
      <c r="D43" s="168">
        <v>511.709047</v>
      </c>
      <c r="E43" s="168">
        <v>2.2239789999999999</v>
      </c>
      <c r="F43" s="168">
        <v>9.7028339999999993</v>
      </c>
      <c r="G43" s="168">
        <v>8.0086659999999998</v>
      </c>
      <c r="H43" s="168">
        <v>4.9844229999999996</v>
      </c>
      <c r="I43" s="168">
        <v>508.70832899999999</v>
      </c>
      <c r="J43" s="168">
        <v>164.29045199999999</v>
      </c>
      <c r="K43" s="168">
        <v>111.35338099999986</v>
      </c>
      <c r="L43" s="168">
        <v>71.456771000000003</v>
      </c>
      <c r="M43" s="168">
        <v>40.537548999999999</v>
      </c>
      <c r="N43" s="168">
        <v>85.283323999999993</v>
      </c>
      <c r="O43" s="168">
        <v>0</v>
      </c>
      <c r="P43" s="169">
        <v>2474.5364630000013</v>
      </c>
      <c r="Q43" s="169">
        <v>2363.1830820000014</v>
      </c>
      <c r="R43" s="167"/>
      <c r="S43" s="84" t="s">
        <v>535</v>
      </c>
    </row>
    <row r="44" spans="1:19" ht="9" customHeight="1" x14ac:dyDescent="0.2">
      <c r="A44" s="167"/>
      <c r="B44" s="79" t="s">
        <v>345</v>
      </c>
      <c r="C44" s="168">
        <v>409.68244399999998</v>
      </c>
      <c r="D44" s="168">
        <v>291.44289099999997</v>
      </c>
      <c r="E44" s="168">
        <v>1.7788040000000001</v>
      </c>
      <c r="F44" s="168">
        <v>6.9679909999999996</v>
      </c>
      <c r="G44" s="168">
        <v>5.872071</v>
      </c>
      <c r="H44" s="168">
        <v>2.7966530000000001</v>
      </c>
      <c r="I44" s="168">
        <v>453.19864899999999</v>
      </c>
      <c r="J44" s="168">
        <v>133.073915</v>
      </c>
      <c r="K44" s="168">
        <v>94.726281999999728</v>
      </c>
      <c r="L44" s="168">
        <v>67.003298000000001</v>
      </c>
      <c r="M44" s="168">
        <v>20.834001000000001</v>
      </c>
      <c r="N44" s="168">
        <v>56.386496999999999</v>
      </c>
      <c r="O44" s="168">
        <v>0</v>
      </c>
      <c r="P44" s="169">
        <v>1985.0580839999993</v>
      </c>
      <c r="Q44" s="169">
        <v>1890.3318019999995</v>
      </c>
      <c r="R44" s="167"/>
      <c r="S44" s="84" t="s">
        <v>536</v>
      </c>
    </row>
    <row r="45" spans="1:19" ht="12" x14ac:dyDescent="0.2">
      <c r="A45" s="167"/>
      <c r="B45" s="79" t="s">
        <v>346</v>
      </c>
      <c r="C45" s="168">
        <v>226.35309799999999</v>
      </c>
      <c r="D45" s="168">
        <v>459.62832500000002</v>
      </c>
      <c r="E45" s="168">
        <v>2.1716530000000001</v>
      </c>
      <c r="F45" s="168">
        <v>25.628046000000001</v>
      </c>
      <c r="G45" s="168">
        <v>11.071166</v>
      </c>
      <c r="H45" s="168">
        <v>4.4095399999999998</v>
      </c>
      <c r="I45" s="168">
        <v>533.98731399999997</v>
      </c>
      <c r="J45" s="168">
        <v>166.23791299999999</v>
      </c>
      <c r="K45" s="168">
        <v>96.326390999999859</v>
      </c>
      <c r="L45" s="168">
        <v>80.507525999999999</v>
      </c>
      <c r="M45" s="168">
        <v>39.823461000000002</v>
      </c>
      <c r="N45" s="168">
        <v>132.47912700000001</v>
      </c>
      <c r="O45" s="168">
        <v>0</v>
      </c>
      <c r="P45" s="169">
        <v>2551.938486</v>
      </c>
      <c r="Q45" s="169">
        <v>2455.612095</v>
      </c>
      <c r="R45" s="167"/>
      <c r="S45" s="84" t="s">
        <v>537</v>
      </c>
    </row>
    <row r="46" spans="1:19" ht="12" x14ac:dyDescent="0.2">
      <c r="A46" s="167"/>
      <c r="B46" s="79" t="s">
        <v>347</v>
      </c>
      <c r="C46" s="168">
        <v>73.379277999999999</v>
      </c>
      <c r="D46" s="168">
        <v>546.50528299999996</v>
      </c>
      <c r="E46" s="168">
        <v>2.121299</v>
      </c>
      <c r="F46" s="168">
        <v>11.217305</v>
      </c>
      <c r="G46" s="168">
        <v>13.508276</v>
      </c>
      <c r="H46" s="168">
        <v>7.2921870000000002</v>
      </c>
      <c r="I46" s="168">
        <v>606.18487200000004</v>
      </c>
      <c r="J46" s="168">
        <v>191.68056200000001</v>
      </c>
      <c r="K46" s="168">
        <v>100.77547500000003</v>
      </c>
      <c r="L46" s="168">
        <v>93.572310000000002</v>
      </c>
      <c r="M46" s="168">
        <v>43.300404999999998</v>
      </c>
      <c r="N46" s="168">
        <v>84.870699000000002</v>
      </c>
      <c r="O46" s="168">
        <v>8.3700000000000007E-3</v>
      </c>
      <c r="P46" s="169">
        <v>2146.0415859999994</v>
      </c>
      <c r="Q46" s="169">
        <v>2045.2661109999995</v>
      </c>
      <c r="R46" s="167"/>
      <c r="S46" s="84" t="s">
        <v>538</v>
      </c>
    </row>
    <row r="47" spans="1:19" ht="12" x14ac:dyDescent="0.2">
      <c r="A47" s="167"/>
      <c r="B47" s="79" t="s">
        <v>348</v>
      </c>
      <c r="C47" s="168">
        <v>58.134470999999998</v>
      </c>
      <c r="D47" s="168">
        <v>462.17904700000003</v>
      </c>
      <c r="E47" s="168">
        <v>2.895041</v>
      </c>
      <c r="F47" s="168">
        <v>10.149793000000001</v>
      </c>
      <c r="G47" s="168">
        <v>6.9272929999999997</v>
      </c>
      <c r="H47" s="168">
        <v>5.0852979999999999</v>
      </c>
      <c r="I47" s="168">
        <v>600.89924199999996</v>
      </c>
      <c r="J47" s="168">
        <v>205.10208700000001</v>
      </c>
      <c r="K47" s="168">
        <v>98.023047000000119</v>
      </c>
      <c r="L47" s="168">
        <v>74.035787999999997</v>
      </c>
      <c r="M47" s="168">
        <v>46.846392000000002</v>
      </c>
      <c r="N47" s="168">
        <v>89.387164999999996</v>
      </c>
      <c r="O47" s="168">
        <v>6.7000000000000002E-4</v>
      </c>
      <c r="P47" s="169">
        <v>1749.8305019999991</v>
      </c>
      <c r="Q47" s="169">
        <v>1651.807454999999</v>
      </c>
      <c r="R47" s="167"/>
      <c r="S47" s="84" t="s">
        <v>539</v>
      </c>
    </row>
    <row r="48" spans="1:19" ht="12" x14ac:dyDescent="0.2">
      <c r="A48" s="167"/>
      <c r="B48" s="79" t="s">
        <v>349</v>
      </c>
      <c r="C48" s="168">
        <v>63.688012999999998</v>
      </c>
      <c r="D48" s="168">
        <v>436.63378</v>
      </c>
      <c r="E48" s="168">
        <v>9.1831040000000002</v>
      </c>
      <c r="F48" s="168">
        <v>4.90489</v>
      </c>
      <c r="G48" s="168">
        <v>7.3392109999999997</v>
      </c>
      <c r="H48" s="168">
        <v>3.7509670000000002</v>
      </c>
      <c r="I48" s="168">
        <v>494.92517199999998</v>
      </c>
      <c r="J48" s="168">
        <v>154.77809600000001</v>
      </c>
      <c r="K48" s="168">
        <v>79.621907999999848</v>
      </c>
      <c r="L48" s="168">
        <v>65.327026000000004</v>
      </c>
      <c r="M48" s="168">
        <v>28.508094</v>
      </c>
      <c r="N48" s="168">
        <v>79.440366999999995</v>
      </c>
      <c r="O48" s="168">
        <v>8.2000000000000001E-5</v>
      </c>
      <c r="P48" s="169">
        <v>1889.4979109999999</v>
      </c>
      <c r="Q48" s="169">
        <v>1809.8760030000003</v>
      </c>
      <c r="R48" s="167"/>
      <c r="S48" s="84" t="s">
        <v>540</v>
      </c>
    </row>
    <row r="49" spans="1:21" ht="12" x14ac:dyDescent="0.2">
      <c r="A49" s="167"/>
      <c r="B49" s="79"/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79"/>
      <c r="Q49" s="79"/>
      <c r="R49" s="167"/>
    </row>
    <row r="50" spans="1:21" ht="12" x14ac:dyDescent="0.2">
      <c r="A50" s="166">
        <v>2026</v>
      </c>
      <c r="B50" s="79" t="s">
        <v>338</v>
      </c>
      <c r="C50" s="168">
        <v>61.507773</v>
      </c>
      <c r="D50" s="168">
        <v>403.31137000000001</v>
      </c>
      <c r="E50" s="168">
        <v>1.6783399999999999</v>
      </c>
      <c r="F50" s="168">
        <v>5.7586320000000004</v>
      </c>
      <c r="G50" s="168">
        <v>7.054799</v>
      </c>
      <c r="H50" s="168">
        <v>5.4058619999999999</v>
      </c>
      <c r="I50" s="168">
        <v>686.91255699999999</v>
      </c>
      <c r="J50" s="168">
        <v>150.81894800000001</v>
      </c>
      <c r="K50" s="168">
        <v>81.134676000000084</v>
      </c>
      <c r="L50" s="168">
        <v>59.244328000000003</v>
      </c>
      <c r="M50" s="168">
        <v>46.343803000000001</v>
      </c>
      <c r="N50" s="168">
        <v>65.043899999999994</v>
      </c>
      <c r="O50" s="168">
        <v>0</v>
      </c>
      <c r="P50" s="169">
        <v>1963.2042399999987</v>
      </c>
      <c r="Q50" s="169">
        <v>1882.0695639999985</v>
      </c>
      <c r="R50" s="166">
        <v>2026</v>
      </c>
      <c r="S50" s="84" t="s">
        <v>529</v>
      </c>
      <c r="U50" s="86"/>
    </row>
    <row r="51" spans="1:21" ht="12" x14ac:dyDescent="0.2">
      <c r="A51" s="167"/>
      <c r="B51" s="79" t="s">
        <v>339</v>
      </c>
      <c r="C51" s="168"/>
      <c r="D51" s="168"/>
      <c r="E51" s="168"/>
      <c r="F51" s="168"/>
      <c r="G51" s="168"/>
      <c r="H51" s="168"/>
      <c r="I51" s="168"/>
      <c r="J51" s="168"/>
      <c r="K51" s="168"/>
      <c r="L51" s="168"/>
      <c r="M51" s="168"/>
      <c r="N51" s="168"/>
      <c r="O51" s="168"/>
      <c r="P51" s="169"/>
      <c r="Q51" s="169"/>
      <c r="R51" s="167"/>
      <c r="S51" s="84" t="s">
        <v>530</v>
      </c>
    </row>
    <row r="52" spans="1:21" ht="12" x14ac:dyDescent="0.2">
      <c r="A52" s="167"/>
      <c r="B52" s="79" t="s">
        <v>340</v>
      </c>
      <c r="C52" s="168"/>
      <c r="D52" s="168"/>
      <c r="E52" s="168"/>
      <c r="F52" s="168"/>
      <c r="G52" s="168"/>
      <c r="H52" s="168"/>
      <c r="I52" s="168"/>
      <c r="J52" s="168"/>
      <c r="K52" s="168"/>
      <c r="L52" s="168"/>
      <c r="M52" s="168"/>
      <c r="N52" s="168"/>
      <c r="O52" s="168"/>
      <c r="P52" s="169"/>
      <c r="Q52" s="169"/>
      <c r="R52" s="167"/>
      <c r="S52" s="84" t="s">
        <v>531</v>
      </c>
    </row>
    <row r="53" spans="1:21" ht="12" x14ac:dyDescent="0.2">
      <c r="A53" s="167"/>
      <c r="B53" s="79" t="s">
        <v>341</v>
      </c>
      <c r="C53" s="168"/>
      <c r="D53" s="168"/>
      <c r="E53" s="168"/>
      <c r="F53" s="168"/>
      <c r="G53" s="168"/>
      <c r="H53" s="168"/>
      <c r="I53" s="168"/>
      <c r="J53" s="168"/>
      <c r="K53" s="168"/>
      <c r="L53" s="168"/>
      <c r="M53" s="168"/>
      <c r="N53" s="168"/>
      <c r="O53" s="168"/>
      <c r="P53" s="169"/>
      <c r="Q53" s="169"/>
      <c r="R53" s="167"/>
      <c r="S53" s="84" t="s">
        <v>532</v>
      </c>
    </row>
    <row r="54" spans="1:21" ht="12" x14ac:dyDescent="0.2">
      <c r="A54" s="167"/>
      <c r="B54" s="79" t="s">
        <v>342</v>
      </c>
      <c r="C54" s="168"/>
      <c r="D54" s="168"/>
      <c r="E54" s="168"/>
      <c r="F54" s="168"/>
      <c r="G54" s="168"/>
      <c r="H54" s="168"/>
      <c r="I54" s="168"/>
      <c r="J54" s="168"/>
      <c r="K54" s="168"/>
      <c r="L54" s="168"/>
      <c r="M54" s="168"/>
      <c r="N54" s="168"/>
      <c r="O54" s="168"/>
      <c r="P54" s="169"/>
      <c r="Q54" s="169"/>
      <c r="R54" s="167"/>
      <c r="S54" s="84" t="s">
        <v>533</v>
      </c>
    </row>
    <row r="55" spans="1:21" ht="12" x14ac:dyDescent="0.2">
      <c r="A55" s="167"/>
      <c r="B55" s="79" t="s">
        <v>343</v>
      </c>
      <c r="C55" s="168"/>
      <c r="D55" s="168"/>
      <c r="E55" s="168"/>
      <c r="F55" s="168"/>
      <c r="G55" s="168"/>
      <c r="H55" s="168"/>
      <c r="I55" s="168"/>
      <c r="J55" s="168"/>
      <c r="K55" s="168"/>
      <c r="L55" s="168"/>
      <c r="M55" s="168"/>
      <c r="N55" s="168"/>
      <c r="O55" s="168"/>
      <c r="P55" s="169"/>
      <c r="Q55" s="169"/>
      <c r="R55" s="167"/>
      <c r="S55" s="84" t="s">
        <v>534</v>
      </c>
    </row>
    <row r="56" spans="1:21" ht="12" x14ac:dyDescent="0.2">
      <c r="A56" s="167"/>
      <c r="B56" s="79" t="s">
        <v>344</v>
      </c>
      <c r="C56" s="168"/>
      <c r="D56" s="168"/>
      <c r="E56" s="168"/>
      <c r="F56" s="168"/>
      <c r="G56" s="168"/>
      <c r="H56" s="168"/>
      <c r="I56" s="168"/>
      <c r="J56" s="168"/>
      <c r="K56" s="168"/>
      <c r="L56" s="168"/>
      <c r="M56" s="168"/>
      <c r="N56" s="168"/>
      <c r="O56" s="168"/>
      <c r="P56" s="169"/>
      <c r="Q56" s="169"/>
      <c r="R56" s="167"/>
      <c r="S56" s="84" t="s">
        <v>535</v>
      </c>
    </row>
    <row r="57" spans="1:21" ht="12" x14ac:dyDescent="0.2">
      <c r="A57" s="167"/>
      <c r="B57" s="79" t="s">
        <v>345</v>
      </c>
      <c r="C57" s="168"/>
      <c r="D57" s="168"/>
      <c r="E57" s="168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69"/>
      <c r="Q57" s="169"/>
      <c r="R57" s="167"/>
      <c r="S57" s="84" t="s">
        <v>536</v>
      </c>
    </row>
    <row r="58" spans="1:21" ht="12" x14ac:dyDescent="0.2">
      <c r="A58" s="167"/>
      <c r="B58" s="79" t="s">
        <v>346</v>
      </c>
      <c r="C58" s="168"/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9"/>
      <c r="Q58" s="169"/>
      <c r="R58" s="167"/>
      <c r="S58" s="84" t="s">
        <v>537</v>
      </c>
    </row>
    <row r="59" spans="1:21" ht="12" x14ac:dyDescent="0.2">
      <c r="A59" s="167"/>
      <c r="B59" s="79" t="s">
        <v>347</v>
      </c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9"/>
      <c r="Q59" s="169"/>
      <c r="R59" s="167"/>
      <c r="S59" s="84" t="s">
        <v>538</v>
      </c>
    </row>
    <row r="60" spans="1:21" ht="12" x14ac:dyDescent="0.2">
      <c r="A60" s="167"/>
      <c r="B60" s="79" t="s">
        <v>348</v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9"/>
      <c r="Q60" s="169"/>
      <c r="R60" s="167"/>
      <c r="S60" s="84" t="s">
        <v>539</v>
      </c>
    </row>
    <row r="61" spans="1:21" ht="12.75" thickBot="1" x14ac:dyDescent="0.25">
      <c r="A61" s="167"/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9"/>
      <c r="Q61" s="169"/>
      <c r="R61" s="167"/>
      <c r="S61" s="84" t="s">
        <v>540</v>
      </c>
    </row>
    <row r="62" spans="1:21" ht="21" customHeight="1" thickBot="1" x14ac:dyDescent="0.2">
      <c r="A62" s="206" t="s">
        <v>162</v>
      </c>
      <c r="B62" s="206" t="s">
        <v>163</v>
      </c>
      <c r="C62" s="165" t="s">
        <v>541</v>
      </c>
      <c r="D62" s="165" t="s">
        <v>542</v>
      </c>
      <c r="E62" s="165" t="s">
        <v>543</v>
      </c>
      <c r="F62" s="165" t="s">
        <v>544</v>
      </c>
      <c r="G62" s="165" t="s">
        <v>545</v>
      </c>
      <c r="H62" s="165" t="s">
        <v>183</v>
      </c>
      <c r="I62" s="165" t="s">
        <v>546</v>
      </c>
      <c r="J62" s="165" t="s">
        <v>547</v>
      </c>
      <c r="K62" s="165" t="s">
        <v>691</v>
      </c>
      <c r="L62" s="165" t="s">
        <v>694</v>
      </c>
      <c r="M62" s="165" t="s">
        <v>548</v>
      </c>
      <c r="N62" s="165" t="s">
        <v>549</v>
      </c>
      <c r="O62" s="165" t="s">
        <v>550</v>
      </c>
      <c r="P62" s="165" t="s">
        <v>618</v>
      </c>
      <c r="Q62" s="165" t="s">
        <v>619</v>
      </c>
      <c r="R62" s="206" t="s">
        <v>526</v>
      </c>
      <c r="S62" s="208" t="s">
        <v>513</v>
      </c>
    </row>
    <row r="63" spans="1:21" ht="12" customHeight="1" thickBot="1" x14ac:dyDescent="0.25">
      <c r="A63" s="207"/>
      <c r="B63" s="207"/>
      <c r="C63" s="210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2"/>
      <c r="R63" s="207"/>
      <c r="S63" s="209"/>
    </row>
    <row r="64" spans="1:21" ht="12" x14ac:dyDescent="0.2">
      <c r="A64" s="167"/>
      <c r="B64" s="79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</row>
    <row r="65" spans="1:18" ht="12" x14ac:dyDescent="0.2">
      <c r="A65" s="167"/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</row>
    <row r="66" spans="1:18" ht="12" x14ac:dyDescent="0.2">
      <c r="A66" s="167"/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</row>
    <row r="67" spans="1:18" ht="24" customHeight="1" x14ac:dyDescent="0.2">
      <c r="A67" s="202" t="s">
        <v>628</v>
      </c>
      <c r="B67" s="203"/>
      <c r="C67" s="204" t="s">
        <v>629</v>
      </c>
      <c r="D67" s="204"/>
      <c r="E67" s="79"/>
      <c r="F67" s="79"/>
      <c r="G67" s="213" t="s">
        <v>692</v>
      </c>
      <c r="H67" s="213"/>
      <c r="I67" s="213"/>
      <c r="J67" s="79"/>
      <c r="K67" s="79"/>
      <c r="L67" s="79"/>
      <c r="M67" s="79"/>
      <c r="N67" s="79"/>
      <c r="O67" s="79"/>
      <c r="P67" s="79"/>
      <c r="Q67" s="79"/>
      <c r="R67" s="79"/>
    </row>
    <row r="68" spans="1:18" ht="24.6" customHeight="1" x14ac:dyDescent="0.2">
      <c r="A68" s="202" t="s">
        <v>630</v>
      </c>
      <c r="B68" s="203"/>
      <c r="C68" s="204" t="s">
        <v>631</v>
      </c>
      <c r="D68" s="204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</row>
  </sheetData>
  <mergeCells count="28"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Maria José Gil</cp:lastModifiedBy>
  <dcterms:created xsi:type="dcterms:W3CDTF">2007-07-18T08:17:35Z</dcterms:created>
  <dcterms:modified xsi:type="dcterms:W3CDTF">2026-04-07T09:54:55Z</dcterms:modified>
</cp:coreProperties>
</file>