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E_SE\AEREO\13. Stat Flash\2025_11_Statflash\"/>
    </mc:Choice>
  </mc:AlternateContent>
  <xr:revisionPtr revIDLastSave="0" documentId="13_ncr:1_{90128F8A-4C20-4BCD-A1A4-1829F118D8F3}" xr6:coauthVersionLast="47" xr6:coauthVersionMax="47" xr10:uidLastSave="{00000000-0000-0000-0000-000000000000}"/>
  <bookViews>
    <workbookView xWindow="-96" yWindow="0" windowWidth="11712" windowHeight="12336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5" i="6" l="1"/>
  <c r="L105" i="6"/>
  <c r="M105" i="6"/>
  <c r="N105" i="6"/>
  <c r="O105" i="6"/>
  <c r="P105" i="6"/>
  <c r="Q105" i="6"/>
  <c r="R105" i="6"/>
  <c r="C105" i="6"/>
  <c r="H105" i="6"/>
  <c r="AA107" i="5"/>
  <c r="AB107" i="5"/>
  <c r="AC107" i="5"/>
  <c r="AD107" i="5"/>
  <c r="AE107" i="5"/>
  <c r="AF107" i="5"/>
  <c r="AG107" i="5"/>
  <c r="AH107" i="5"/>
  <c r="AI107" i="5"/>
  <c r="AJ107" i="5"/>
  <c r="AK107" i="5"/>
  <c r="AL107" i="5"/>
  <c r="I104" i="4"/>
  <c r="J104" i="4"/>
  <c r="K104" i="4"/>
  <c r="AG106" i="5"/>
  <c r="AH106" i="5"/>
  <c r="AI106" i="5"/>
  <c r="AJ106" i="5"/>
  <c r="AK106" i="5"/>
  <c r="AL106" i="5"/>
  <c r="AA106" i="5"/>
  <c r="AB106" i="5"/>
  <c r="AC106" i="5"/>
  <c r="AD106" i="5"/>
  <c r="AE106" i="5"/>
  <c r="AF106" i="5"/>
  <c r="L104" i="6"/>
  <c r="M104" i="6"/>
  <c r="N104" i="6"/>
  <c r="O104" i="6"/>
  <c r="Q104" i="6"/>
  <c r="R104" i="6"/>
  <c r="H104" i="6"/>
  <c r="P104" i="6" s="1"/>
  <c r="C104" i="6"/>
  <c r="K104" i="6" s="1"/>
  <c r="I103" i="4"/>
  <c r="J103" i="4"/>
  <c r="K103" i="4"/>
  <c r="Q103" i="6"/>
  <c r="R103" i="6"/>
  <c r="L103" i="6"/>
  <c r="M103" i="6"/>
  <c r="N103" i="6"/>
  <c r="O103" i="6"/>
  <c r="H103" i="6"/>
  <c r="C103" i="6"/>
  <c r="AG105" i="5"/>
  <c r="AH105" i="5"/>
  <c r="AI105" i="5"/>
  <c r="AJ105" i="5"/>
  <c r="AK105" i="5"/>
  <c r="AL105" i="5"/>
  <c r="AA105" i="5"/>
  <c r="AB105" i="5"/>
  <c r="AC105" i="5"/>
  <c r="AD105" i="5"/>
  <c r="AE105" i="5"/>
  <c r="AF105" i="5"/>
  <c r="I102" i="4"/>
  <c r="J102" i="4"/>
  <c r="K102" i="4"/>
  <c r="L102" i="6"/>
  <c r="M102" i="6"/>
  <c r="N102" i="6"/>
  <c r="O102" i="6"/>
  <c r="Q102" i="6"/>
  <c r="R102" i="6"/>
  <c r="H102" i="6"/>
  <c r="C102" i="6"/>
  <c r="AG104" i="5"/>
  <c r="AH104" i="5"/>
  <c r="AI104" i="5"/>
  <c r="AJ104" i="5"/>
  <c r="AK104" i="5"/>
  <c r="AL104" i="5"/>
  <c r="AA104" i="5"/>
  <c r="AB104" i="5"/>
  <c r="AC104" i="5"/>
  <c r="AD104" i="5"/>
  <c r="AE104" i="5"/>
  <c r="AF104" i="5"/>
  <c r="I101" i="4"/>
  <c r="J101" i="4"/>
  <c r="K101" i="4"/>
  <c r="L101" i="6"/>
  <c r="M101" i="6"/>
  <c r="N101" i="6"/>
  <c r="O101" i="6"/>
  <c r="Q101" i="6"/>
  <c r="R101" i="6"/>
  <c r="H101" i="6"/>
  <c r="C101" i="6"/>
  <c r="AG103" i="5"/>
  <c r="AH103" i="5"/>
  <c r="AI103" i="5"/>
  <c r="AJ103" i="5"/>
  <c r="AK103" i="5"/>
  <c r="AL103" i="5"/>
  <c r="AA103" i="5"/>
  <c r="AB103" i="5"/>
  <c r="AC103" i="5"/>
  <c r="AD103" i="5"/>
  <c r="AE103" i="5"/>
  <c r="AF103" i="5"/>
  <c r="I100" i="4"/>
  <c r="J100" i="4"/>
  <c r="K100" i="4"/>
  <c r="Q100" i="6"/>
  <c r="R100" i="6"/>
  <c r="L100" i="6"/>
  <c r="M100" i="6"/>
  <c r="N100" i="6"/>
  <c r="O100" i="6"/>
  <c r="H100" i="6"/>
  <c r="C100" i="6"/>
  <c r="AA102" i="5" l="1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C99" i="6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C97" i="6"/>
  <c r="R96" i="6"/>
  <c r="Q96" i="6"/>
  <c r="O96" i="6"/>
  <c r="N96" i="6"/>
  <c r="M96" i="6"/>
  <c r="L96" i="6"/>
  <c r="H96" i="6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H92" i="6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H89" i="6"/>
  <c r="C89" i="6"/>
  <c r="K103" i="6" s="1"/>
  <c r="R88" i="6"/>
  <c r="Q88" i="6"/>
  <c r="O88" i="6"/>
  <c r="N88" i="6"/>
  <c r="M88" i="6"/>
  <c r="L88" i="6"/>
  <c r="H88" i="6"/>
  <c r="C88" i="6"/>
  <c r="R87" i="6"/>
  <c r="Q87" i="6"/>
  <c r="O87" i="6"/>
  <c r="N87" i="6"/>
  <c r="M87" i="6"/>
  <c r="L87" i="6"/>
  <c r="H87" i="6"/>
  <c r="C87" i="6"/>
  <c r="K101" i="6" s="1"/>
  <c r="R86" i="6"/>
  <c r="Q86" i="6"/>
  <c r="O86" i="6"/>
  <c r="N86" i="6"/>
  <c r="M86" i="6"/>
  <c r="L86" i="6"/>
  <c r="H86" i="6"/>
  <c r="C86" i="6"/>
  <c r="K100" i="6" s="1"/>
  <c r="R85" i="6"/>
  <c r="Q85" i="6"/>
  <c r="O85" i="6"/>
  <c r="N85" i="6"/>
  <c r="M85" i="6"/>
  <c r="L85" i="6"/>
  <c r="H85" i="6"/>
  <c r="P85" i="6" s="1"/>
  <c r="C85" i="6"/>
  <c r="R84" i="6"/>
  <c r="Q84" i="6"/>
  <c r="O84" i="6"/>
  <c r="N84" i="6"/>
  <c r="M84" i="6"/>
  <c r="L84" i="6"/>
  <c r="H84" i="6"/>
  <c r="C84" i="6"/>
  <c r="R83" i="6"/>
  <c r="Q83" i="6"/>
  <c r="O83" i="6"/>
  <c r="N83" i="6"/>
  <c r="M83" i="6"/>
  <c r="L83" i="6"/>
  <c r="H83" i="6"/>
  <c r="P83" i="6" s="1"/>
  <c r="C83" i="6"/>
  <c r="K83" i="6" s="1"/>
  <c r="R82" i="6"/>
  <c r="Q82" i="6"/>
  <c r="O82" i="6"/>
  <c r="N82" i="6"/>
  <c r="M82" i="6"/>
  <c r="L82" i="6"/>
  <c r="H82" i="6"/>
  <c r="C82" i="6"/>
  <c r="R81" i="6"/>
  <c r="Q81" i="6"/>
  <c r="O81" i="6"/>
  <c r="N81" i="6"/>
  <c r="M81" i="6"/>
  <c r="L81" i="6"/>
  <c r="H81" i="6"/>
  <c r="C81" i="6"/>
  <c r="R78" i="6"/>
  <c r="Q78" i="6"/>
  <c r="O78" i="6"/>
  <c r="N78" i="6"/>
  <c r="M78" i="6"/>
  <c r="L78" i="6"/>
  <c r="H78" i="6"/>
  <c r="P78" i="6" s="1"/>
  <c r="C78" i="6"/>
  <c r="K92" i="6" s="1"/>
  <c r="R77" i="6"/>
  <c r="Q77" i="6"/>
  <c r="O77" i="6"/>
  <c r="N77" i="6"/>
  <c r="M77" i="6"/>
  <c r="L77" i="6"/>
  <c r="H77" i="6"/>
  <c r="C77" i="6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H75" i="6"/>
  <c r="C75" i="6"/>
  <c r="R74" i="6"/>
  <c r="Q74" i="6"/>
  <c r="O74" i="6"/>
  <c r="N74" i="6"/>
  <c r="M74" i="6"/>
  <c r="L74" i="6"/>
  <c r="H74" i="6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H72" i="6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H69" i="6"/>
  <c r="C69" i="6"/>
  <c r="K69" i="6" s="1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C67" i="6"/>
  <c r="R64" i="6"/>
  <c r="Q64" i="6"/>
  <c r="O64" i="6"/>
  <c r="N64" i="6"/>
  <c r="M64" i="6"/>
  <c r="L64" i="6"/>
  <c r="H64" i="6"/>
  <c r="P64" i="6" s="1"/>
  <c r="C64" i="6"/>
  <c r="K78" i="6" s="1"/>
  <c r="R63" i="6"/>
  <c r="Q63" i="6"/>
  <c r="O63" i="6"/>
  <c r="N63" i="6"/>
  <c r="M63" i="6"/>
  <c r="L63" i="6"/>
  <c r="H63" i="6"/>
  <c r="P63" i="6" s="1"/>
  <c r="C63" i="6"/>
  <c r="R62" i="6"/>
  <c r="Q62" i="6"/>
  <c r="O62" i="6"/>
  <c r="N62" i="6"/>
  <c r="M62" i="6"/>
  <c r="L62" i="6"/>
  <c r="H62" i="6"/>
  <c r="C62" i="6"/>
  <c r="R61" i="6"/>
  <c r="Q61" i="6"/>
  <c r="O61" i="6"/>
  <c r="N61" i="6"/>
  <c r="M61" i="6"/>
  <c r="L61" i="6"/>
  <c r="H61" i="6"/>
  <c r="P61" i="6" s="1"/>
  <c r="C61" i="6"/>
  <c r="K75" i="6" s="1"/>
  <c r="R60" i="6"/>
  <c r="Q60" i="6"/>
  <c r="O60" i="6"/>
  <c r="N60" i="6"/>
  <c r="M60" i="6"/>
  <c r="L60" i="6"/>
  <c r="H60" i="6"/>
  <c r="C60" i="6"/>
  <c r="R59" i="6"/>
  <c r="Q59" i="6"/>
  <c r="O59" i="6"/>
  <c r="N59" i="6"/>
  <c r="M59" i="6"/>
  <c r="L59" i="6"/>
  <c r="H59" i="6"/>
  <c r="C59" i="6"/>
  <c r="R58" i="6"/>
  <c r="Q58" i="6"/>
  <c r="O58" i="6"/>
  <c r="N58" i="6"/>
  <c r="M58" i="6"/>
  <c r="L58" i="6"/>
  <c r="H58" i="6"/>
  <c r="P58" i="6" s="1"/>
  <c r="C58" i="6"/>
  <c r="K72" i="6" s="1"/>
  <c r="R57" i="6"/>
  <c r="Q57" i="6"/>
  <c r="O57" i="6"/>
  <c r="N57" i="6"/>
  <c r="M57" i="6"/>
  <c r="L57" i="6"/>
  <c r="H57" i="6"/>
  <c r="C57" i="6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H55" i="6"/>
  <c r="C55" i="6"/>
  <c r="R54" i="6"/>
  <c r="Q54" i="6"/>
  <c r="O54" i="6"/>
  <c r="N54" i="6"/>
  <c r="M54" i="6"/>
  <c r="L54" i="6"/>
  <c r="H54" i="6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H50" i="6"/>
  <c r="C50" i="6"/>
  <c r="R49" i="6"/>
  <c r="Q49" i="6"/>
  <c r="O49" i="6"/>
  <c r="N49" i="6"/>
  <c r="M49" i="6"/>
  <c r="L49" i="6"/>
  <c r="H49" i="6"/>
  <c r="C49" i="6"/>
  <c r="K49" i="6" s="1"/>
  <c r="R48" i="6"/>
  <c r="Q48" i="6"/>
  <c r="O48" i="6"/>
  <c r="N48" i="6"/>
  <c r="M48" i="6"/>
  <c r="L48" i="6"/>
  <c r="H48" i="6"/>
  <c r="P48" i="6" s="1"/>
  <c r="C48" i="6"/>
  <c r="R47" i="6"/>
  <c r="Q47" i="6"/>
  <c r="O47" i="6"/>
  <c r="N47" i="6"/>
  <c r="M47" i="6"/>
  <c r="L47" i="6"/>
  <c r="H47" i="6"/>
  <c r="C47" i="6"/>
  <c r="K47" i="6" s="1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R44" i="6"/>
  <c r="Q44" i="6"/>
  <c r="O44" i="6"/>
  <c r="N44" i="6"/>
  <c r="M44" i="6"/>
  <c r="L44" i="6"/>
  <c r="H44" i="6"/>
  <c r="C44" i="6"/>
  <c r="K58" i="6" s="1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C42" i="6"/>
  <c r="R41" i="6"/>
  <c r="Q41" i="6"/>
  <c r="O41" i="6"/>
  <c r="N41" i="6"/>
  <c r="M41" i="6"/>
  <c r="L41" i="6"/>
  <c r="H41" i="6"/>
  <c r="C41" i="6"/>
  <c r="K55" i="6" s="1"/>
  <c r="R40" i="6"/>
  <c r="Q40" i="6"/>
  <c r="O40" i="6"/>
  <c r="N40" i="6"/>
  <c r="M40" i="6"/>
  <c r="L40" i="6"/>
  <c r="H40" i="6"/>
  <c r="C40" i="6"/>
  <c r="R39" i="6"/>
  <c r="Q39" i="6"/>
  <c r="O39" i="6"/>
  <c r="N39" i="6"/>
  <c r="M39" i="6"/>
  <c r="L39" i="6"/>
  <c r="H39" i="6"/>
  <c r="C39" i="6"/>
  <c r="R36" i="6"/>
  <c r="Q36" i="6"/>
  <c r="O36" i="6"/>
  <c r="N36" i="6"/>
  <c r="M36" i="6"/>
  <c r="L36" i="6"/>
  <c r="H36" i="6"/>
  <c r="C36" i="6"/>
  <c r="K50" i="6" s="1"/>
  <c r="R35" i="6"/>
  <c r="Q35" i="6"/>
  <c r="O35" i="6"/>
  <c r="N35" i="6"/>
  <c r="M35" i="6"/>
  <c r="L35" i="6"/>
  <c r="H35" i="6"/>
  <c r="C35" i="6"/>
  <c r="R34" i="6"/>
  <c r="Q34" i="6"/>
  <c r="O34" i="6"/>
  <c r="N34" i="6"/>
  <c r="M34" i="6"/>
  <c r="L34" i="6"/>
  <c r="H34" i="6"/>
  <c r="C34" i="6"/>
  <c r="R33" i="6"/>
  <c r="Q33" i="6"/>
  <c r="O33" i="6"/>
  <c r="N33" i="6"/>
  <c r="M33" i="6"/>
  <c r="L33" i="6"/>
  <c r="H33" i="6"/>
  <c r="C33" i="6"/>
  <c r="R32" i="6"/>
  <c r="Q32" i="6"/>
  <c r="O32" i="6"/>
  <c r="N32" i="6"/>
  <c r="M32" i="6"/>
  <c r="L32" i="6"/>
  <c r="H32" i="6"/>
  <c r="C32" i="6"/>
  <c r="R31" i="6"/>
  <c r="Q31" i="6"/>
  <c r="O31" i="6"/>
  <c r="N31" i="6"/>
  <c r="M31" i="6"/>
  <c r="L31" i="6"/>
  <c r="H31" i="6"/>
  <c r="C31" i="6"/>
  <c r="R30" i="6"/>
  <c r="Q30" i="6"/>
  <c r="O30" i="6"/>
  <c r="N30" i="6"/>
  <c r="M30" i="6"/>
  <c r="L30" i="6"/>
  <c r="H30" i="6"/>
  <c r="C30" i="6"/>
  <c r="R29" i="6"/>
  <c r="Q29" i="6"/>
  <c r="O29" i="6"/>
  <c r="N29" i="6"/>
  <c r="M29" i="6"/>
  <c r="L29" i="6"/>
  <c r="H29" i="6"/>
  <c r="C29" i="6"/>
  <c r="R28" i="6"/>
  <c r="Q28" i="6"/>
  <c r="O28" i="6"/>
  <c r="N28" i="6"/>
  <c r="M28" i="6"/>
  <c r="L28" i="6"/>
  <c r="H28" i="6"/>
  <c r="C28" i="6"/>
  <c r="R27" i="6"/>
  <c r="Q27" i="6"/>
  <c r="O27" i="6"/>
  <c r="N27" i="6"/>
  <c r="M27" i="6"/>
  <c r="L27" i="6"/>
  <c r="H27" i="6"/>
  <c r="C27" i="6"/>
  <c r="R26" i="6"/>
  <c r="Q26" i="6"/>
  <c r="O26" i="6"/>
  <c r="N26" i="6"/>
  <c r="M26" i="6"/>
  <c r="L26" i="6"/>
  <c r="H26" i="6"/>
  <c r="C26" i="6"/>
  <c r="R25" i="6"/>
  <c r="Q25" i="6"/>
  <c r="O25" i="6"/>
  <c r="N25" i="6"/>
  <c r="M25" i="6"/>
  <c r="L25" i="6"/>
  <c r="H25" i="6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P27" i="6" l="1"/>
  <c r="P88" i="6"/>
  <c r="P102" i="6"/>
  <c r="K28" i="6"/>
  <c r="K31" i="6"/>
  <c r="K34" i="6"/>
  <c r="K39" i="6"/>
  <c r="K41" i="6"/>
  <c r="P44" i="6"/>
  <c r="P49" i="6"/>
  <c r="K73" i="6"/>
  <c r="K61" i="6"/>
  <c r="K95" i="6"/>
  <c r="P86" i="6"/>
  <c r="P100" i="6"/>
  <c r="P30" i="6"/>
  <c r="P36" i="6"/>
  <c r="P25" i="6"/>
  <c r="P28" i="6"/>
  <c r="P31" i="6"/>
  <c r="P34" i="6"/>
  <c r="P39" i="6"/>
  <c r="K42" i="6"/>
  <c r="K44" i="6"/>
  <c r="P47" i="6"/>
  <c r="P54" i="6"/>
  <c r="K57" i="6"/>
  <c r="P59" i="6"/>
  <c r="K76" i="6"/>
  <c r="K64" i="6"/>
  <c r="P69" i="6"/>
  <c r="P74" i="6"/>
  <c r="K77" i="6"/>
  <c r="P81" i="6"/>
  <c r="K98" i="6"/>
  <c r="K86" i="6"/>
  <c r="P89" i="6"/>
  <c r="P103" i="6"/>
  <c r="P96" i="6"/>
  <c r="P33" i="6"/>
  <c r="K26" i="6"/>
  <c r="K29" i="6"/>
  <c r="K32" i="6"/>
  <c r="K35" i="6"/>
  <c r="K40" i="6"/>
  <c r="P42" i="6"/>
  <c r="K45" i="6"/>
  <c r="P50" i="6"/>
  <c r="P57" i="6"/>
  <c r="K60" i="6"/>
  <c r="P62" i="6"/>
  <c r="K81" i="6"/>
  <c r="P72" i="6"/>
  <c r="P77" i="6"/>
  <c r="K82" i="6"/>
  <c r="P84" i="6"/>
  <c r="K89" i="6"/>
  <c r="P92" i="6"/>
  <c r="K97" i="6"/>
  <c r="P26" i="6"/>
  <c r="P29" i="6"/>
  <c r="P32" i="6"/>
  <c r="P35" i="6"/>
  <c r="P40" i="6"/>
  <c r="K48" i="6"/>
  <c r="P55" i="6"/>
  <c r="P60" i="6"/>
  <c r="K63" i="6"/>
  <c r="P67" i="6"/>
  <c r="P75" i="6"/>
  <c r="P82" i="6"/>
  <c r="K85" i="6"/>
  <c r="P87" i="6"/>
  <c r="P101" i="6"/>
  <c r="P97" i="6"/>
  <c r="K99" i="6"/>
  <c r="P41" i="6"/>
  <c r="K88" i="6"/>
  <c r="K102" i="6"/>
  <c r="P99" i="6"/>
  <c r="K53" i="6"/>
  <c r="K56" i="6"/>
  <c r="K59" i="6"/>
  <c r="K62" i="6"/>
</calcChain>
</file>

<file path=xl/sharedStrings.xml><?xml version="1.0" encoding="utf-8"?>
<sst xmlns="http://schemas.openxmlformats.org/spreadsheetml/2006/main" count="956" uniqueCount="103">
  <si>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</si>
  <si>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</si>
  <si>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</si>
  <si>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</si>
  <si>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</si>
  <si>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</si>
  <si>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</si>
  <si>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</si>
  <si>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</si>
  <si>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</si>
  <si>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</si>
  <si>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</si>
  <si>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</si>
  <si>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</si>
  <si>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</si>
  <si>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</si>
  <si>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</si>
  <si>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</si>
  <si>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</si>
  <si>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</si>
  <si>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</si>
  <si>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</si>
  <si>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</si>
  <si>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</si>
  <si>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</si>
  <si>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</si>
  <si>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</si>
  <si>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</si>
  <si>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</si>
  <si>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</si>
  <si>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</si>
  <si>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</si>
  <si>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</si>
  <si>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</si>
  <si>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</si>
  <si>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</si>
  <si>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</si>
  <si>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</si>
  <si>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</si>
  <si>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</si>
  <si>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</si>
  <si>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</si>
  <si>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</si>
  <si>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</si>
  <si>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</si>
  <si>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</si>
  <si>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</si>
  <si>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</si>
  <si>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</si>
  <si>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</si>
  <si>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</si>
  <si>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</si>
  <si>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</si>
  <si>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</si>
  <si>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</si>
  <si>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</si>
  <si>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</si>
  <si>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</si>
  <si>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</si>
  <si>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</si>
  <si>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</si>
  <si>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</si>
  <si>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</si>
  <si>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</si>
  <si>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</si>
  <si>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</si>
  <si>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</si>
  <si>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</si>
  <si>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</si>
  <si>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</si>
  <si>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</si>
  <si>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</si>
  <si>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</si>
  <si>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</si>
  <si>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</si>
  <si>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</si>
  <si>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 xml:space="preserve">  2024 Po</t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</si>
  <si>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</si>
  <si>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</si>
  <si>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</si>
  <si>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</si>
  <si>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</si>
  <si>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</si>
  <si>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</si>
  <si>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</si>
  <si>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</si>
  <si>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</si>
  <si>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</si>
  <si>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</si>
  <si>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</si>
  <si>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</si>
  <si>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</si>
  <si>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</si>
  <si>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</si>
  <si>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</si>
  <si>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t>Estatísticas rápidas do transporte aéreo - novembro 2025</t>
  </si>
  <si>
    <t>Air Transport Flash Statistics – November 2025</t>
  </si>
  <si>
    <t>Quadro 04 - Transporte aéreo - Principais países de origem e de destino dos passageiros movimentados nas infraestruturas aeroportuárias nacionais, em voos comerciais - janeiro a novembro 2025</t>
  </si>
  <si>
    <t>Table 04 - Air transport - Main country of origin and destination of flights with passengers at national airports, commercial flights - January to November 2025</t>
  </si>
  <si>
    <r>
      <t xml:space="preserve">jan a nov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</si>
  <si>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Nov 2025  </t>
    </r>
    <r>
      <rPr>
        <b/>
        <i/>
        <vertAlign val="subscript"/>
        <sz val="9"/>
        <color theme="0"/>
        <rFont val="Calibri"/>
        <family val="2"/>
      </rPr>
      <t>(Pe)</t>
    </r>
  </si>
  <si>
    <r>
      <t xml:space="preserve">Alemanha / </t>
    </r>
    <r>
      <rPr>
        <i/>
        <sz val="10"/>
        <rFont val="Calibri"/>
        <family val="2"/>
      </rPr>
      <t>Germany</t>
    </r>
  </si>
  <si>
    <r>
      <t xml:space="preserve">Itália / </t>
    </r>
    <r>
      <rPr>
        <i/>
        <sz val="10"/>
        <rFont val="Calibri"/>
        <family val="2"/>
      </rPr>
      <t>Italy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</si>
</sst>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52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66" fontId="29" fillId="0" borderId="0" xfId="0" applyNumberFormat="1" applyFont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  <xf numFmtId="166" fontId="5" fillId="0" borderId="14" xfId="0" applyNumberFormat="1" applyFont="1" applyFill="1" applyBorder="1" applyAlignment="1">
      <alignment horizontal="right" vertical="center"/>
    </xf>
    <xf numFmtId="166" fontId="1" fillId="0" borderId="0" xfId="0" applyNumberFormat="1" applyFont="1" applyFill="1" applyAlignment="1">
      <alignment horizontal="center" vertical="center"/>
    </xf>
    <xf numFmtId="166" fontId="5" fillId="0" borderId="0" xfId="0" applyNumberFormat="1" applyFont="1" applyFill="1" applyAlignment="1">
      <alignment horizontal="right" vertical="center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topLeftCell="B1" workbookViewId="0">
      <selection activeCell="B10" sqref="B10"/>
    </sheetView>
  </sheetViews>
  <sheetFormatPr defaultColWidth="9.109375" defaultRowHeight="13.8" x14ac:dyDescent="0.3"/>
  <cols>
    <col min="1" max="1" width="2.44140625" style="1" customWidth="1"/>
    <col min="2" max="2" width="137" style="1" customWidth="1"/>
    <col min="3" max="16384" width="9.109375" style="1"/>
  </cols>
  <sheetData>
    <row r="1" spans="1:2" ht="13.05" x14ac:dyDescent="0.3">
      <c r="A1" s="1" t="s">
        <v>5</v>
      </c>
    </row>
    <row r="7" spans="1:2" ht="13.05" x14ac:dyDescent="0.3">
      <c r="A7" s="1" t="s">
        <v>5</v>
      </c>
    </row>
    <row r="8" spans="1:2" ht="13.05" x14ac:dyDescent="0.3">
      <c r="B8" s="9" t="s">
        <v>6</v>
      </c>
    </row>
    <row r="9" spans="1:2" ht="5.0999999999999996" customHeight="1" x14ac:dyDescent="0.3"/>
    <row r="10" spans="1:2" x14ac:dyDescent="0.3">
      <c r="B10" s="10" t="s">
        <v>95</v>
      </c>
    </row>
    <row r="11" spans="1:2" ht="13.05" x14ac:dyDescent="0.3">
      <c r="B11" s="1" t="s">
        <v>5</v>
      </c>
    </row>
    <row r="12" spans="1:2" x14ac:dyDescent="0.3">
      <c r="B12" s="5" t="s">
        <v>7</v>
      </c>
    </row>
    <row r="13" spans="1:2" ht="13.05" x14ac:dyDescent="0.3">
      <c r="B13" s="1" t="s">
        <v>5</v>
      </c>
    </row>
    <row r="14" spans="1:2" ht="13.05" x14ac:dyDescent="0.3">
      <c r="B14" s="6"/>
    </row>
    <row r="15" spans="1:2" s="7" customFormat="1" ht="13.05" x14ac:dyDescent="0.3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ht="13.05" x14ac:dyDescent="0.3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ht="13.05" x14ac:dyDescent="0.3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ht="13.05" x14ac:dyDescent="0.3">
      <c r="B18" s="11" t="str">
        <f>'04'!B2</f>
        <v>Quadro 04 - Transporte aéreo - Principais países de origem e de destino dos passageiros movimentados nas infraestruturas aeroportuárias nacionais, em voos comerciais - janeiro a novembro 2025</v>
      </c>
    </row>
    <row r="19" spans="2:2" s="7" customFormat="1" ht="13.05" x14ac:dyDescent="0.3">
      <c r="B19" s="8"/>
    </row>
    <row r="20" spans="2:2" s="13" customFormat="1" ht="13.05" x14ac:dyDescent="0.3">
      <c r="B20" s="12"/>
    </row>
    <row r="21" spans="2:2" s="13" customFormat="1" ht="13.05" x14ac:dyDescent="0.3">
      <c r="B21" s="14"/>
    </row>
    <row r="22" spans="2:2" s="13" customFormat="1" ht="13.05" x14ac:dyDescent="0.3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topLeftCell="B1" workbookViewId="0">
      <selection activeCell="B23" sqref="B23"/>
    </sheetView>
  </sheetViews>
  <sheetFormatPr defaultColWidth="9.109375" defaultRowHeight="13.8" x14ac:dyDescent="0.3"/>
  <cols>
    <col min="1" max="1" width="2.44140625" style="1" customWidth="1"/>
    <col min="2" max="2" width="137" style="1" customWidth="1"/>
    <col min="3" max="16384" width="9.109375" style="1"/>
  </cols>
  <sheetData>
    <row r="1" spans="1:2" ht="13.05" x14ac:dyDescent="0.3">
      <c r="A1" s="1" t="s">
        <v>5</v>
      </c>
    </row>
    <row r="7" spans="1:2" ht="13.05" x14ac:dyDescent="0.3">
      <c r="A7" s="1" t="s">
        <v>5</v>
      </c>
    </row>
    <row r="8" spans="1:2" ht="13.05" x14ac:dyDescent="0.3">
      <c r="B8" s="106" t="s">
        <v>8</v>
      </c>
    </row>
    <row r="9" spans="1:2" ht="5.0999999999999996" customHeight="1" x14ac:dyDescent="0.3"/>
    <row r="10" spans="1:2" x14ac:dyDescent="0.3">
      <c r="B10" s="107" t="s">
        <v>96</v>
      </c>
    </row>
    <row r="11" spans="1:2" ht="13.05" x14ac:dyDescent="0.3">
      <c r="B11" s="1" t="s">
        <v>5</v>
      </c>
    </row>
    <row r="12" spans="1:2" ht="13.05" x14ac:dyDescent="0.3">
      <c r="B12" s="5" t="s">
        <v>9</v>
      </c>
    </row>
    <row r="13" spans="1:2" ht="13.05" x14ac:dyDescent="0.3">
      <c r="B13" s="1" t="s">
        <v>5</v>
      </c>
    </row>
    <row r="14" spans="1:2" ht="13.05" x14ac:dyDescent="0.3">
      <c r="B14" s="6"/>
    </row>
    <row r="15" spans="1:2" s="7" customFormat="1" ht="13.05" x14ac:dyDescent="0.3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ht="13.05" x14ac:dyDescent="0.3">
      <c r="B16" s="11" t="str">
        <f>'02'!B3</f>
        <v>Table 02 - Air transport - Disembarked and embarked passengers by continent, at national airports, commercial flights - monthly</v>
      </c>
    </row>
    <row r="17" spans="2:2" s="7" customFormat="1" ht="13.05" x14ac:dyDescent="0.3">
      <c r="B17" s="11" t="str">
        <f>'03'!B3</f>
        <v>Table 03 - Air transport - Passengers and freight and mail movement at national airports, commercial flights  - monthly</v>
      </c>
    </row>
    <row r="18" spans="2:2" s="7" customFormat="1" ht="13.05" x14ac:dyDescent="0.3">
      <c r="B18" s="11" t="str">
        <f>'04'!B3</f>
        <v>Table 04 - Air transport - Main country of origin and destination of flights with passengers at national airports, commercial flights - January to November 2025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zoomScale="85" zoomScaleNormal="85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13.77734375" style="21" customWidth="1"/>
    <col min="4" max="4" width="1.77734375" style="21" customWidth="1"/>
    <col min="5" max="5" width="13.77734375" style="21" customWidth="1"/>
    <col min="6" max="6" width="1.77734375" style="21" customWidth="1"/>
    <col min="7" max="7" width="13.77734375" style="21" customWidth="1"/>
    <col min="8" max="8" width="2.21875" style="21" customWidth="1"/>
    <col min="9" max="11" width="13.77734375" style="21" customWidth="1"/>
    <col min="12" max="12" width="12.77734375" style="22" customWidth="1"/>
    <col min="13" max="16384" width="9.109375" style="2"/>
  </cols>
  <sheetData>
    <row r="1" spans="2:12" ht="6.75" customHeight="1" x14ac:dyDescent="0.3"/>
    <row r="2" spans="2:12" ht="13.65" customHeight="1" x14ac:dyDescent="0.3">
      <c r="B2" s="23" t="s">
        <v>10</v>
      </c>
      <c r="L2" s="24"/>
    </row>
    <row r="3" spans="2:12" x14ac:dyDescent="0.3">
      <c r="B3" s="23" t="s">
        <v>11</v>
      </c>
    </row>
    <row r="4" spans="2:12" ht="13.65" customHeight="1" thickBot="1" x14ac:dyDescent="0.35"/>
    <row r="5" spans="2:12" ht="14.4" thickBot="1" x14ac:dyDescent="0.35">
      <c r="B5" s="25"/>
      <c r="C5" s="112" t="s">
        <v>12</v>
      </c>
      <c r="D5" s="113"/>
      <c r="E5" s="110" t="s">
        <v>13</v>
      </c>
      <c r="F5" s="110"/>
      <c r="G5" s="110" t="s">
        <v>14</v>
      </c>
      <c r="H5" s="110"/>
      <c r="I5" s="46" t="s">
        <v>12</v>
      </c>
      <c r="J5" s="47" t="s">
        <v>13</v>
      </c>
      <c r="K5" s="47" t="s">
        <v>14</v>
      </c>
      <c r="L5" s="26"/>
    </row>
    <row r="6" spans="2:12" s="15" customFormat="1" ht="12.6" thickBot="1" x14ac:dyDescent="0.35">
      <c r="B6" s="16"/>
      <c r="C6" s="114" t="s">
        <v>15</v>
      </c>
      <c r="D6" s="115"/>
      <c r="E6" s="116" t="s">
        <v>16</v>
      </c>
      <c r="F6" s="116"/>
      <c r="G6" s="116" t="s">
        <v>17</v>
      </c>
      <c r="H6" s="116"/>
      <c r="I6" s="49" t="s">
        <v>15</v>
      </c>
      <c r="J6" s="50" t="s">
        <v>16</v>
      </c>
      <c r="K6" s="50" t="s">
        <v>17</v>
      </c>
      <c r="L6" s="17"/>
    </row>
    <row r="7" spans="2:12" ht="15.6" thickBot="1" x14ac:dyDescent="0.35">
      <c r="B7" s="25"/>
      <c r="C7" s="109" t="s">
        <v>18</v>
      </c>
      <c r="D7" s="110"/>
      <c r="E7" s="111" t="s">
        <v>75</v>
      </c>
      <c r="F7" s="111"/>
      <c r="G7" s="111" t="s">
        <v>19</v>
      </c>
      <c r="H7" s="111"/>
      <c r="I7" s="4" t="s">
        <v>1</v>
      </c>
      <c r="J7" s="4" t="s">
        <v>1</v>
      </c>
      <c r="K7" s="4" t="s">
        <v>1</v>
      </c>
      <c r="L7" s="26"/>
    </row>
    <row r="8" spans="2:12" ht="6.9" customHeight="1" x14ac:dyDescent="0.3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3.05" customHeight="1" x14ac:dyDescent="0.3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3.05" customHeight="1" x14ac:dyDescent="0.3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3.05" customHeight="1" x14ac:dyDescent="0.3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3.05" customHeight="1" x14ac:dyDescent="0.3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3.05" customHeight="1" x14ac:dyDescent="0.3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3.05" customHeight="1" x14ac:dyDescent="0.3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3.05" customHeight="1" x14ac:dyDescent="0.3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3.05" customHeight="1" x14ac:dyDescent="0.3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3.05" customHeight="1" x14ac:dyDescent="0.3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3.05" customHeight="1" x14ac:dyDescent="0.3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3.05" customHeight="1" x14ac:dyDescent="0.3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3.05" customHeight="1" x14ac:dyDescent="0.3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3.05" customHeight="1" x14ac:dyDescent="0.3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3.05" customHeight="1" x14ac:dyDescent="0.3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3.05" customHeight="1" x14ac:dyDescent="0.3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3.05" customHeight="1" x14ac:dyDescent="0.3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3.05" customHeight="1" x14ac:dyDescent="0.3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3.05" customHeight="1" x14ac:dyDescent="0.3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3.05" customHeight="1" x14ac:dyDescent="0.3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3.05" customHeight="1" x14ac:dyDescent="0.3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3.05" customHeight="1" x14ac:dyDescent="0.3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3.05" customHeight="1" x14ac:dyDescent="0.3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3.05" customHeight="1" x14ac:dyDescent="0.3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3.05" customHeight="1" x14ac:dyDescent="0.3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3.05" customHeight="1" x14ac:dyDescent="0.3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3.05" customHeight="1" x14ac:dyDescent="0.3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3.05" customHeight="1" x14ac:dyDescent="0.3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3.05" customHeight="1" x14ac:dyDescent="0.3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3.05" customHeight="1" x14ac:dyDescent="0.3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3.05" customHeight="1" x14ac:dyDescent="0.3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3.05" customHeight="1" x14ac:dyDescent="0.3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3.05" customHeight="1" x14ac:dyDescent="0.3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3.05" customHeight="1" x14ac:dyDescent="0.3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3.05" customHeight="1" x14ac:dyDescent="0.3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3.05" customHeight="1" x14ac:dyDescent="0.3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3.05" customHeight="1" x14ac:dyDescent="0.3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3.05" customHeight="1" x14ac:dyDescent="0.3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3.05" customHeight="1" x14ac:dyDescent="0.3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3.05" customHeight="1" x14ac:dyDescent="0.3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3.05" customHeight="1" x14ac:dyDescent="0.3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3.05" customHeight="1" x14ac:dyDescent="0.3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3.05" customHeight="1" x14ac:dyDescent="0.3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3.05" customHeight="1" x14ac:dyDescent="0.3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3.05" customHeight="1" x14ac:dyDescent="0.3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3.05" customHeight="1" x14ac:dyDescent="0.3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3.05" customHeight="1" x14ac:dyDescent="0.3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3.05" customHeight="1" x14ac:dyDescent="0.3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3.05" customHeight="1" x14ac:dyDescent="0.3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3.05" customHeight="1" x14ac:dyDescent="0.3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3.05" customHeight="1" x14ac:dyDescent="0.3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3.05" customHeight="1" x14ac:dyDescent="0.3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3.05" customHeight="1" x14ac:dyDescent="0.3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3.05" customHeight="1" x14ac:dyDescent="0.3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3.05" customHeight="1" x14ac:dyDescent="0.3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3.05" customHeight="1" x14ac:dyDescent="0.3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3.05" customHeight="1" x14ac:dyDescent="0.3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3.05" customHeight="1" x14ac:dyDescent="0.3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3.05" customHeight="1" x14ac:dyDescent="0.3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3.05" customHeight="1" x14ac:dyDescent="0.3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3.05" customHeight="1" x14ac:dyDescent="0.3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3.05" customHeight="1" x14ac:dyDescent="0.3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3.05" customHeight="1" x14ac:dyDescent="0.3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3.05" customHeight="1" x14ac:dyDescent="0.3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3.05" customHeight="1" x14ac:dyDescent="0.3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3.05" customHeight="1" x14ac:dyDescent="0.3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3.05" customHeight="1" x14ac:dyDescent="0.3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3.05" customHeight="1" x14ac:dyDescent="0.3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3.05" customHeight="1" x14ac:dyDescent="0.3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3.05" customHeight="1" x14ac:dyDescent="0.3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3.05" customHeight="1" x14ac:dyDescent="0.3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3.05" customHeight="1" x14ac:dyDescent="0.3">
      <c r="B79" s="29">
        <v>2024</v>
      </c>
      <c r="C79" s="64"/>
      <c r="D79" s="34"/>
      <c r="E79" s="65"/>
      <c r="F79" s="35"/>
      <c r="G79" s="65"/>
      <c r="H79" s="60"/>
      <c r="I79" s="77"/>
      <c r="J79" s="37"/>
      <c r="K79" s="75"/>
      <c r="L79" s="24" t="s">
        <v>76</v>
      </c>
    </row>
    <row r="80" spans="2:14" ht="13.05" customHeight="1" x14ac:dyDescent="0.3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3.05" customHeight="1" x14ac:dyDescent="0.3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3.05" customHeight="1" x14ac:dyDescent="0.3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3.05" customHeight="1" x14ac:dyDescent="0.3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3.05" customHeight="1" x14ac:dyDescent="0.3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3.05" customHeight="1" x14ac:dyDescent="0.3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3.05" customHeight="1" x14ac:dyDescent="0.3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3.05" customHeight="1" x14ac:dyDescent="0.3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3.05" customHeight="1" x14ac:dyDescent="0.3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3.05" customHeight="1" x14ac:dyDescent="0.3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3.05" customHeight="1" x14ac:dyDescent="0.3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3.05" customHeight="1" x14ac:dyDescent="0.3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3.05" customHeight="1" x14ac:dyDescent="0.3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3.05" customHeight="1" x14ac:dyDescent="0.3">
      <c r="B93" s="29" t="s">
        <v>77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78</v>
      </c>
    </row>
    <row r="94" spans="2:14" ht="13.05" customHeight="1" x14ac:dyDescent="0.3">
      <c r="B94" s="33" t="s">
        <v>20</v>
      </c>
      <c r="C94" s="61">
        <v>15994</v>
      </c>
      <c r="D94" s="34"/>
      <c r="E94" s="35">
        <v>4245.8050000000003</v>
      </c>
      <c r="F94" s="35"/>
      <c r="G94" s="35">
        <v>18213.205999999998</v>
      </c>
      <c r="H94" s="62"/>
      <c r="I94" s="70">
        <f t="shared" ref="I94:I99" si="15">C94/C80*100-100</f>
        <v>1.587906504065046</v>
      </c>
      <c r="J94" s="36">
        <f t="shared" ref="J94:J97" si="16">E94/E80*100-100</f>
        <v>5.944069641837217</v>
      </c>
      <c r="K94" s="71">
        <f t="shared" ref="K94:K97" si="17">G94/G80*100-100</f>
        <v>-0.47828133678785889</v>
      </c>
      <c r="L94" s="3" t="s">
        <v>22</v>
      </c>
      <c r="N94" s="40"/>
    </row>
    <row r="95" spans="2:14" ht="13.05" customHeight="1" x14ac:dyDescent="0.3">
      <c r="B95" s="33" t="s">
        <v>23</v>
      </c>
      <c r="C95" s="61">
        <v>15641</v>
      </c>
      <c r="D95" s="34"/>
      <c r="E95" s="35">
        <v>4317.4660000000003</v>
      </c>
      <c r="F95" s="34"/>
      <c r="G95" s="35">
        <v>19102.698</v>
      </c>
      <c r="H95" s="63"/>
      <c r="I95" s="70">
        <f t="shared" si="15"/>
        <v>-0.1532077880625593</v>
      </c>
      <c r="J95" s="36">
        <f t="shared" si="16"/>
        <v>-0.48239048827745989</v>
      </c>
      <c r="K95" s="71">
        <f t="shared" si="17"/>
        <v>-2.6011457688188955</v>
      </c>
      <c r="L95" s="3" t="s">
        <v>24</v>
      </c>
      <c r="N95" s="40"/>
    </row>
    <row r="96" spans="2:14" ht="13.05" customHeight="1" x14ac:dyDescent="0.3">
      <c r="B96" s="33" t="s">
        <v>25</v>
      </c>
      <c r="C96" s="61">
        <v>18678</v>
      </c>
      <c r="D96" s="34"/>
      <c r="E96" s="35">
        <v>5390.3399999999992</v>
      </c>
      <c r="F96" s="35"/>
      <c r="G96" s="35">
        <v>22846.351999999999</v>
      </c>
      <c r="H96" s="62"/>
      <c r="I96" s="70">
        <f t="shared" si="15"/>
        <v>2.5531213968044852</v>
      </c>
      <c r="J96" s="36">
        <f t="shared" si="16"/>
        <v>2.0988997501291635</v>
      </c>
      <c r="K96" s="71">
        <f t="shared" si="17"/>
        <v>3.8609530293508385</v>
      </c>
      <c r="L96" s="3" t="s">
        <v>26</v>
      </c>
      <c r="N96" s="40"/>
    </row>
    <row r="97" spans="2:14" ht="13.05" customHeight="1" x14ac:dyDescent="0.3">
      <c r="B97" s="33" t="s">
        <v>27</v>
      </c>
      <c r="C97" s="61">
        <v>22032</v>
      </c>
      <c r="D97" s="34"/>
      <c r="E97" s="35">
        <v>6499.9740000000002</v>
      </c>
      <c r="F97" s="35"/>
      <c r="G97" s="35">
        <v>21367.116999999998</v>
      </c>
      <c r="H97" s="62"/>
      <c r="I97" s="70">
        <f t="shared" si="15"/>
        <v>6.7286731579712296</v>
      </c>
      <c r="J97" s="36">
        <f t="shared" si="16"/>
        <v>8.1318648412825922</v>
      </c>
      <c r="K97" s="71">
        <f t="shared" si="17"/>
        <v>1.6638242631447042</v>
      </c>
      <c r="L97" s="3" t="s">
        <v>28</v>
      </c>
      <c r="N97" s="40"/>
    </row>
    <row r="98" spans="2:14" ht="13.05" customHeight="1" x14ac:dyDescent="0.3">
      <c r="B98" s="33" t="s">
        <v>29</v>
      </c>
      <c r="C98" s="61">
        <v>23480</v>
      </c>
      <c r="D98" s="34"/>
      <c r="E98" s="35">
        <v>6912.6440000000002</v>
      </c>
      <c r="F98" s="35"/>
      <c r="G98" s="35">
        <v>22818.924999999996</v>
      </c>
      <c r="H98" s="62"/>
      <c r="I98" s="70">
        <f t="shared" si="15"/>
        <v>5.2867584413255173</v>
      </c>
      <c r="J98" s="36">
        <f t="shared" ref="J98" si="18">E98/E84*100-100</f>
        <v>5.7437589536136926</v>
      </c>
      <c r="K98" s="71">
        <f t="shared" ref="K98" si="19">G98/G84*100-100</f>
        <v>8.1411927976278662</v>
      </c>
      <c r="L98" s="3" t="s">
        <v>30</v>
      </c>
      <c r="N98" s="40"/>
    </row>
    <row r="99" spans="2:14" ht="13.05" customHeight="1" x14ac:dyDescent="0.3">
      <c r="B99" s="33" t="s">
        <v>31</v>
      </c>
      <c r="C99" s="61">
        <v>24463</v>
      </c>
      <c r="D99" s="108"/>
      <c r="E99" s="35">
        <v>7114.3819999999996</v>
      </c>
      <c r="F99" s="108"/>
      <c r="G99" s="35">
        <v>21059.241999999998</v>
      </c>
      <c r="H99" s="108"/>
      <c r="I99" s="70">
        <f t="shared" si="15"/>
        <v>4.9058707491744968</v>
      </c>
      <c r="J99" s="36">
        <f t="shared" ref="J99" si="20">E99/E85*100-100</f>
        <v>5.9523275868873355</v>
      </c>
      <c r="K99" s="71">
        <f t="shared" ref="K99" si="21">G99/G85*100-100</f>
        <v>3.9259566541111894</v>
      </c>
      <c r="L99" s="3" t="s">
        <v>32</v>
      </c>
      <c r="N99" s="40"/>
    </row>
    <row r="100" spans="2:14" ht="13.05" customHeight="1" x14ac:dyDescent="0.3">
      <c r="B100" s="33" t="s">
        <v>33</v>
      </c>
      <c r="C100" s="61">
        <v>26170</v>
      </c>
      <c r="E100" s="35">
        <v>7574.8059999999996</v>
      </c>
      <c r="F100" s="35"/>
      <c r="G100" s="35">
        <v>22838.193000000003</v>
      </c>
      <c r="H100" s="62"/>
      <c r="I100" s="70">
        <f t="shared" ref="I100" si="22">C100/C86*100-100</f>
        <v>4.8099643558011849</v>
      </c>
      <c r="J100" s="36">
        <f t="shared" ref="J100" si="23">E100/E86*100-100</f>
        <v>5.1973253780360835</v>
      </c>
      <c r="K100" s="71">
        <f t="shared" ref="K100" si="24">G100/G86*100-100</f>
        <v>3.1763015462083786</v>
      </c>
      <c r="L100" s="3" t="s">
        <v>34</v>
      </c>
      <c r="N100" s="40"/>
    </row>
    <row r="101" spans="2:14" ht="13.05" customHeight="1" x14ac:dyDescent="0.3">
      <c r="B101" s="33" t="s">
        <v>35</v>
      </c>
      <c r="C101" s="61">
        <v>26316</v>
      </c>
      <c r="E101" s="35">
        <v>7790.5159999999996</v>
      </c>
      <c r="F101" s="35"/>
      <c r="G101" s="35">
        <v>20537.261999999999</v>
      </c>
      <c r="H101" s="62"/>
      <c r="I101" s="70">
        <f t="shared" ref="I101" si="25">C101/C87*100-100</f>
        <v>4.8655110579796741</v>
      </c>
      <c r="J101" s="36">
        <f t="shared" ref="J101" si="26">E101/E87*100-100</f>
        <v>5.1810452278240575</v>
      </c>
      <c r="K101" s="71">
        <f t="shared" ref="K101" si="27">G101/G87*100-100</f>
        <v>-1.3714746526915036</v>
      </c>
      <c r="L101" s="3" t="s">
        <v>36</v>
      </c>
      <c r="N101" s="40"/>
    </row>
    <row r="102" spans="2:14" ht="13.05" customHeight="1" x14ac:dyDescent="0.3">
      <c r="B102" s="33" t="s">
        <v>37</v>
      </c>
      <c r="C102" s="61">
        <v>24645</v>
      </c>
      <c r="D102" s="34"/>
      <c r="E102" s="35">
        <v>7181.8379999999997</v>
      </c>
      <c r="F102" s="35"/>
      <c r="G102" s="35">
        <v>20164.977000000003</v>
      </c>
      <c r="H102" s="62"/>
      <c r="I102" s="70">
        <f t="shared" ref="I102" si="28">C102/C88*100-100</f>
        <v>4.009284659210806</v>
      </c>
      <c r="J102" s="36">
        <f t="shared" ref="J102" si="29">E102/E88*100-100</f>
        <v>3.4306124362346964</v>
      </c>
      <c r="K102" s="71">
        <f t="shared" ref="K102" si="30">G102/G88*100-100</f>
        <v>-2.2979272698448483</v>
      </c>
      <c r="L102" s="3" t="s">
        <v>38</v>
      </c>
      <c r="N102" s="40"/>
    </row>
    <row r="103" spans="2:14" ht="13.05" customHeight="1" x14ac:dyDescent="0.3">
      <c r="B103" s="33" t="s">
        <v>39</v>
      </c>
      <c r="C103" s="61">
        <v>23016</v>
      </c>
      <c r="E103" s="35">
        <v>6840.88</v>
      </c>
      <c r="F103" s="35"/>
      <c r="G103" s="35">
        <v>22210.245999999999</v>
      </c>
      <c r="H103" s="62"/>
      <c r="I103" s="70">
        <f t="shared" ref="I103" si="31">C103/C89*100-100</f>
        <v>4.4140997141949754</v>
      </c>
      <c r="J103" s="36">
        <f t="shared" ref="J103" si="32">E103/E89*100-100</f>
        <v>4.5126867274656774</v>
      </c>
      <c r="K103" s="71">
        <f t="shared" ref="K103" si="33">G103/G89*100-100</f>
        <v>-7.4792203379832927</v>
      </c>
      <c r="L103" s="3" t="s">
        <v>40</v>
      </c>
      <c r="N103" s="40"/>
    </row>
    <row r="104" spans="2:14" ht="13.05" customHeight="1" x14ac:dyDescent="0.3">
      <c r="B104" s="33" t="s">
        <v>41</v>
      </c>
      <c r="C104" s="61">
        <v>17542</v>
      </c>
      <c r="D104" s="34"/>
      <c r="E104" s="35">
        <v>4985.08</v>
      </c>
      <c r="F104" s="35"/>
      <c r="G104" s="35">
        <v>22211.722999999998</v>
      </c>
      <c r="H104" s="62"/>
      <c r="I104" s="70">
        <f t="shared" ref="I104" si="34">C104/C90*100-100</f>
        <v>4.7784016246565528</v>
      </c>
      <c r="J104" s="36">
        <f t="shared" ref="J104" si="35">E104/E90*100-100</f>
        <v>4.9741801353292203</v>
      </c>
      <c r="K104" s="71">
        <f t="shared" ref="K104" si="36">G104/G90*100-100</f>
        <v>-2.2813231375917553</v>
      </c>
      <c r="L104" s="3" t="s">
        <v>42</v>
      </c>
      <c r="N104" s="40"/>
    </row>
    <row r="105" spans="2:14" ht="13.05" customHeight="1" x14ac:dyDescent="0.3">
      <c r="B105" s="33" t="s">
        <v>43</v>
      </c>
      <c r="C105" s="61"/>
      <c r="D105" s="34"/>
      <c r="E105" s="35"/>
      <c r="F105" s="35"/>
      <c r="G105" s="35"/>
      <c r="H105" s="62"/>
      <c r="I105" s="70"/>
      <c r="J105" s="36"/>
      <c r="K105" s="71"/>
      <c r="L105" s="3" t="s">
        <v>44</v>
      </c>
      <c r="N105" s="40"/>
    </row>
    <row r="106" spans="2:14" ht="6.9" customHeight="1" thickBot="1" x14ac:dyDescent="0.35">
      <c r="B106" s="78"/>
      <c r="C106" s="78"/>
      <c r="D106" s="79"/>
      <c r="E106" s="79"/>
      <c r="F106" s="79"/>
      <c r="G106" s="79"/>
      <c r="H106" s="79"/>
      <c r="I106" s="79"/>
      <c r="J106" s="79"/>
      <c r="K106" s="79"/>
      <c r="L106" s="79"/>
    </row>
    <row r="107" spans="2:14" ht="14.4" thickTop="1" x14ac:dyDescent="0.3">
      <c r="B107" s="2" t="s">
        <v>79</v>
      </c>
      <c r="L107" s="41" t="s">
        <v>80</v>
      </c>
    </row>
    <row r="108" spans="2:14" x14ac:dyDescent="0.3">
      <c r="B108" s="42" t="s">
        <v>81</v>
      </c>
      <c r="L108" s="41" t="s">
        <v>82</v>
      </c>
    </row>
    <row r="109" spans="2:14" x14ac:dyDescent="0.3">
      <c r="L109" s="41"/>
    </row>
    <row r="110" spans="2:14" x14ac:dyDescent="0.3">
      <c r="L110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="85" zoomScaleNormal="85" workbookViewId="0">
      <pane ySplit="11" topLeftCell="A12" activePane="bottomLeft" state="frozen"/>
      <selection pane="bottomLeft" activeCell="B2" sqref="B2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8.77734375" style="21" customWidth="1"/>
    <col min="4" max="4" width="1.77734375" style="21" customWidth="1"/>
    <col min="5" max="5" width="10.77734375" style="21" customWidth="1"/>
    <col min="6" max="6" width="1.77734375" style="21" customWidth="1"/>
    <col min="7" max="7" width="8.77734375" style="21" customWidth="1"/>
    <col min="8" max="8" width="1.77734375" style="21" customWidth="1"/>
    <col min="9" max="9" width="8.77734375" style="21" customWidth="1"/>
    <col min="10" max="10" width="1.77734375" style="21" customWidth="1"/>
    <col min="11" max="11" width="8.77734375" style="21" customWidth="1"/>
    <col min="12" max="12" width="1.77734375" style="21" customWidth="1"/>
    <col min="13" max="13" width="8.77734375" style="21" customWidth="1"/>
    <col min="14" max="14" width="1.77734375" style="21" customWidth="1"/>
    <col min="15" max="15" width="8.77734375" style="21" customWidth="1"/>
    <col min="16" max="16" width="1.77734375" style="21" customWidth="1"/>
    <col min="17" max="17" width="10.77734375" style="21" customWidth="1"/>
    <col min="18" max="18" width="1.77734375" style="21" customWidth="1"/>
    <col min="19" max="19" width="8.77734375" style="21" customWidth="1"/>
    <col min="20" max="20" width="1.77734375" style="21" customWidth="1"/>
    <col min="21" max="21" width="8.77734375" style="21" customWidth="1"/>
    <col min="22" max="22" width="1.77734375" style="21" customWidth="1"/>
    <col min="23" max="23" width="8.77734375" style="21" customWidth="1"/>
    <col min="24" max="24" width="1.77734375" style="21" customWidth="1"/>
    <col min="25" max="25" width="8.77734375" style="21" customWidth="1"/>
    <col min="26" max="26" width="1.77734375" style="21" customWidth="1"/>
    <col min="27" max="27" width="8.77734375" style="21" customWidth="1"/>
    <col min="28" max="28" width="12.77734375" style="21" customWidth="1"/>
    <col min="29" max="33" width="8.77734375" style="21" customWidth="1"/>
    <col min="34" max="34" width="12.77734375" style="21" customWidth="1"/>
    <col min="35" max="38" width="8.77734375" style="21" customWidth="1"/>
    <col min="39" max="39" width="12.77734375" style="22" customWidth="1"/>
    <col min="40" max="16384" width="9.109375" style="2"/>
  </cols>
  <sheetData>
    <row r="1" spans="2:39" ht="6.75" customHeight="1" x14ac:dyDescent="0.3"/>
    <row r="2" spans="2:39" ht="13.65" customHeight="1" x14ac:dyDescent="0.3">
      <c r="B2" s="23" t="s">
        <v>45</v>
      </c>
      <c r="AM2" s="24"/>
    </row>
    <row r="3" spans="2:39" x14ac:dyDescent="0.3">
      <c r="B3" s="23" t="s">
        <v>46</v>
      </c>
    </row>
    <row r="4" spans="2:39" ht="13.65" customHeight="1" thickBot="1" x14ac:dyDescent="0.35"/>
    <row r="5" spans="2:39" ht="15" customHeight="1" thickBot="1" x14ac:dyDescent="0.35">
      <c r="B5" s="25"/>
      <c r="C5" s="121" t="s">
        <v>47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12"/>
      <c r="O5" s="121" t="s">
        <v>48</v>
      </c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12"/>
      <c r="AA5" s="123" t="s">
        <v>47</v>
      </c>
      <c r="AB5" s="124"/>
      <c r="AC5" s="124"/>
      <c r="AD5" s="124"/>
      <c r="AE5" s="124"/>
      <c r="AF5" s="125"/>
      <c r="AG5" s="123" t="s">
        <v>48</v>
      </c>
      <c r="AH5" s="124"/>
      <c r="AI5" s="124"/>
      <c r="AJ5" s="124"/>
      <c r="AK5" s="124"/>
      <c r="AL5" s="125"/>
      <c r="AM5" s="26"/>
    </row>
    <row r="6" spans="2:39" s="15" customFormat="1" ht="15" customHeight="1" thickBot="1" x14ac:dyDescent="0.35">
      <c r="B6" s="16"/>
      <c r="C6" s="126" t="s">
        <v>49</v>
      </c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14"/>
      <c r="O6" s="126" t="s">
        <v>50</v>
      </c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14"/>
      <c r="AA6" s="128" t="s">
        <v>49</v>
      </c>
      <c r="AB6" s="129"/>
      <c r="AC6" s="129"/>
      <c r="AD6" s="129"/>
      <c r="AE6" s="129"/>
      <c r="AF6" s="130"/>
      <c r="AG6" s="128" t="s">
        <v>50</v>
      </c>
      <c r="AH6" s="129"/>
      <c r="AI6" s="129"/>
      <c r="AJ6" s="129"/>
      <c r="AK6" s="129"/>
      <c r="AL6" s="130"/>
      <c r="AM6" s="17"/>
    </row>
    <row r="7" spans="2:39" ht="15" customHeight="1" thickBot="1" x14ac:dyDescent="0.35">
      <c r="B7" s="25"/>
      <c r="C7" s="121" t="s">
        <v>51</v>
      </c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12"/>
      <c r="O7" s="121" t="s">
        <v>52</v>
      </c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12"/>
      <c r="AA7" s="123" t="s">
        <v>51</v>
      </c>
      <c r="AB7" s="124"/>
      <c r="AC7" s="124"/>
      <c r="AD7" s="124"/>
      <c r="AE7" s="124"/>
      <c r="AF7" s="125"/>
      <c r="AG7" s="123" t="s">
        <v>52</v>
      </c>
      <c r="AH7" s="124"/>
      <c r="AI7" s="124"/>
      <c r="AJ7" s="124"/>
      <c r="AK7" s="124"/>
      <c r="AL7" s="125"/>
      <c r="AM7" s="26"/>
    </row>
    <row r="8" spans="2:39" s="15" customFormat="1" ht="15" customHeight="1" thickBot="1" x14ac:dyDescent="0.35">
      <c r="B8" s="16"/>
      <c r="C8" s="126" t="s">
        <v>53</v>
      </c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54"/>
      <c r="O8" s="126" t="s">
        <v>54</v>
      </c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14"/>
      <c r="AA8" s="128" t="s">
        <v>53</v>
      </c>
      <c r="AB8" s="129"/>
      <c r="AC8" s="129"/>
      <c r="AD8" s="129"/>
      <c r="AE8" s="129"/>
      <c r="AF8" s="130"/>
      <c r="AG8" s="128" t="s">
        <v>54</v>
      </c>
      <c r="AH8" s="129"/>
      <c r="AI8" s="129"/>
      <c r="AJ8" s="129"/>
      <c r="AK8" s="129"/>
      <c r="AL8" s="130"/>
      <c r="AM8" s="17"/>
    </row>
    <row r="9" spans="2:39" ht="30" customHeight="1" thickBot="1" x14ac:dyDescent="0.35">
      <c r="B9" s="25"/>
      <c r="C9" s="113" t="s">
        <v>0</v>
      </c>
      <c r="D9" s="113"/>
      <c r="E9" s="113" t="s">
        <v>55</v>
      </c>
      <c r="F9" s="113"/>
      <c r="G9" s="121" t="s">
        <v>56</v>
      </c>
      <c r="H9" s="112"/>
      <c r="I9" s="113" t="s">
        <v>57</v>
      </c>
      <c r="J9" s="113"/>
      <c r="K9" s="113" t="s">
        <v>58</v>
      </c>
      <c r="L9" s="113"/>
      <c r="M9" s="121" t="s">
        <v>59</v>
      </c>
      <c r="N9" s="112"/>
      <c r="O9" s="113" t="s">
        <v>0</v>
      </c>
      <c r="P9" s="113"/>
      <c r="Q9" s="113" t="s">
        <v>55</v>
      </c>
      <c r="R9" s="113"/>
      <c r="S9" s="121" t="s">
        <v>56</v>
      </c>
      <c r="T9" s="112"/>
      <c r="U9" s="113" t="s">
        <v>57</v>
      </c>
      <c r="V9" s="113"/>
      <c r="W9" s="113" t="s">
        <v>58</v>
      </c>
      <c r="X9" s="113"/>
      <c r="Y9" s="121" t="s">
        <v>59</v>
      </c>
      <c r="Z9" s="112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35">
      <c r="B10" s="18"/>
      <c r="C10" s="117" t="s">
        <v>85</v>
      </c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7" t="s">
        <v>85</v>
      </c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9" t="s">
        <v>1</v>
      </c>
      <c r="AB10" s="120"/>
      <c r="AC10" s="120"/>
      <c r="AD10" s="120"/>
      <c r="AE10" s="120"/>
      <c r="AF10" s="120"/>
      <c r="AG10" s="119" t="s">
        <v>1</v>
      </c>
      <c r="AH10" s="120"/>
      <c r="AI10" s="120"/>
      <c r="AJ10" s="120"/>
      <c r="AK10" s="120"/>
      <c r="AL10" s="120"/>
      <c r="AM10" s="19"/>
    </row>
    <row r="11" spans="2:39" ht="6.9" customHeight="1" x14ac:dyDescent="0.3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3.05" customHeight="1" x14ac:dyDescent="0.3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3.05" customHeight="1" x14ac:dyDescent="0.3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3.05" customHeight="1" x14ac:dyDescent="0.3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3.05" customHeight="1" x14ac:dyDescent="0.3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3.05" customHeight="1" x14ac:dyDescent="0.3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3.05" customHeight="1" x14ac:dyDescent="0.3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3.05" customHeight="1" x14ac:dyDescent="0.3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3.05" customHeight="1" x14ac:dyDescent="0.3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3.05" customHeight="1" x14ac:dyDescent="0.3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3.05" customHeight="1" x14ac:dyDescent="0.3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3.05" customHeight="1" x14ac:dyDescent="0.3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3.05" customHeight="1" x14ac:dyDescent="0.3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3.05" customHeight="1" x14ac:dyDescent="0.3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3.05" customHeight="1" x14ac:dyDescent="0.3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3.05" customHeight="1" x14ac:dyDescent="0.3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3.05" customHeight="1" x14ac:dyDescent="0.3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3.05" customHeight="1" x14ac:dyDescent="0.3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3.05" customHeight="1" x14ac:dyDescent="0.3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3.05" customHeight="1" x14ac:dyDescent="0.3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3.05" customHeight="1" x14ac:dyDescent="0.3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3.05" customHeight="1" x14ac:dyDescent="0.3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3.05" customHeight="1" x14ac:dyDescent="0.3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3.05" customHeight="1" x14ac:dyDescent="0.3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3.05" customHeight="1" x14ac:dyDescent="0.3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3.05" customHeight="1" x14ac:dyDescent="0.3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3.05" customHeight="1" x14ac:dyDescent="0.3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3.05" customHeight="1" x14ac:dyDescent="0.3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3.05" customHeight="1" x14ac:dyDescent="0.3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3.05" customHeight="1" x14ac:dyDescent="0.3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3.05" customHeight="1" x14ac:dyDescent="0.3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3.05" customHeight="1" x14ac:dyDescent="0.3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3.05" customHeight="1" x14ac:dyDescent="0.3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3.05" customHeight="1" x14ac:dyDescent="0.3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3.05" customHeight="1" x14ac:dyDescent="0.3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3.05" customHeight="1" x14ac:dyDescent="0.3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3.05" customHeight="1" x14ac:dyDescent="0.3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3.05" customHeight="1" x14ac:dyDescent="0.3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3.05" customHeight="1" x14ac:dyDescent="0.3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3.05" customHeight="1" x14ac:dyDescent="0.3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3.05" customHeight="1" x14ac:dyDescent="0.3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3.05" customHeight="1" x14ac:dyDescent="0.3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3.05" customHeight="1" x14ac:dyDescent="0.3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3.05" customHeight="1" x14ac:dyDescent="0.3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3.05" customHeight="1" x14ac:dyDescent="0.3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3.05" customHeight="1" x14ac:dyDescent="0.3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3.05" customHeight="1" x14ac:dyDescent="0.3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3.05" customHeight="1" x14ac:dyDescent="0.3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3.05" customHeight="1" x14ac:dyDescent="0.3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3.05" customHeight="1" x14ac:dyDescent="0.3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3.05" customHeight="1" x14ac:dyDescent="0.3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3.05" customHeight="1" x14ac:dyDescent="0.3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3.05" customHeight="1" x14ac:dyDescent="0.3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3.05" customHeight="1" x14ac:dyDescent="0.3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3.05" customHeight="1" x14ac:dyDescent="0.3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3.05" customHeight="1" x14ac:dyDescent="0.3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3.05" customHeight="1" x14ac:dyDescent="0.3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3.05" customHeight="1" x14ac:dyDescent="0.3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3.05" customHeight="1" x14ac:dyDescent="0.3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3.05" customHeight="1" x14ac:dyDescent="0.3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3.05" customHeight="1" x14ac:dyDescent="0.3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3.05" customHeight="1" x14ac:dyDescent="0.3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3.05" customHeight="1" x14ac:dyDescent="0.3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3.05" customHeight="1" x14ac:dyDescent="0.3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3.05" customHeight="1" x14ac:dyDescent="0.3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3.05" customHeight="1" x14ac:dyDescent="0.3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3.05" customHeight="1" x14ac:dyDescent="0.3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3.05" customHeight="1" x14ac:dyDescent="0.3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3.05" customHeight="1" x14ac:dyDescent="0.3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3.05" customHeight="1" x14ac:dyDescent="0.3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3.05" customHeight="1" x14ac:dyDescent="0.3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3.05" customHeight="1" x14ac:dyDescent="0.3">
      <c r="B82" s="29">
        <v>2024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 t="s">
        <v>76</v>
      </c>
    </row>
    <row r="83" spans="2:41" ht="13.05" customHeight="1" x14ac:dyDescent="0.3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3.05" customHeight="1" x14ac:dyDescent="0.3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3.05" customHeight="1" x14ac:dyDescent="0.3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3.05" customHeight="1" x14ac:dyDescent="0.3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3.05" customHeight="1" x14ac:dyDescent="0.3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3.05" customHeight="1" x14ac:dyDescent="0.3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3.05" customHeight="1" x14ac:dyDescent="0.3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3.05" customHeight="1" x14ac:dyDescent="0.3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3.05" customHeight="1" x14ac:dyDescent="0.3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3.05" customHeight="1" x14ac:dyDescent="0.3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3.05" customHeight="1" x14ac:dyDescent="0.3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3.05" customHeight="1" x14ac:dyDescent="0.3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3.05" customHeight="1" x14ac:dyDescent="0.3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3.05" customHeight="1" x14ac:dyDescent="0.3">
      <c r="B96" s="29" t="s">
        <v>77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78</v>
      </c>
    </row>
    <row r="97" spans="2:41" ht="13.05" customHeight="1" x14ac:dyDescent="0.3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3.05" customHeight="1" x14ac:dyDescent="0.3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3.05" customHeight="1" x14ac:dyDescent="0.3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3.05" customHeight="1" x14ac:dyDescent="0.3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3.05" customHeight="1" x14ac:dyDescent="0.3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3.05" customHeight="1" x14ac:dyDescent="0.3">
      <c r="B102" s="33" t="s">
        <v>31</v>
      </c>
      <c r="C102" s="149">
        <v>3564.27</v>
      </c>
      <c r="D102" s="150"/>
      <c r="E102" s="151">
        <v>2922.3330000000001</v>
      </c>
      <c r="F102" s="150"/>
      <c r="G102" s="151">
        <v>2425.0819999999999</v>
      </c>
      <c r="H102" s="151"/>
      <c r="I102" s="151">
        <v>112.583</v>
      </c>
      <c r="J102" s="35"/>
      <c r="K102" s="35">
        <v>345.23700000000002</v>
      </c>
      <c r="L102" s="35"/>
      <c r="M102" s="35">
        <v>39.430999999999997</v>
      </c>
      <c r="N102" s="62"/>
      <c r="O102" s="151">
        <v>3540.8319999999999</v>
      </c>
      <c r="P102" s="34"/>
      <c r="Q102" s="35">
        <v>2898.9619999999995</v>
      </c>
      <c r="R102" s="34"/>
      <c r="S102" s="35">
        <v>2415.8389999999999</v>
      </c>
      <c r="T102" s="35"/>
      <c r="U102" s="35">
        <v>113.35899999999999</v>
      </c>
      <c r="V102" s="35"/>
      <c r="W102" s="35">
        <v>332.50099999999998</v>
      </c>
      <c r="X102" s="35"/>
      <c r="Y102" s="35">
        <v>37.262999999999998</v>
      </c>
      <c r="Z102" s="35"/>
      <c r="AA102" s="70">
        <f t="shared" ref="AA102" si="36">C102/C88*100-100</f>
        <v>5.1835881176338034</v>
      </c>
      <c r="AB102" s="36">
        <f t="shared" ref="AB102" si="37">E102/E88*100-100</f>
        <v>5.3081208822532062</v>
      </c>
      <c r="AC102" s="36">
        <f t="shared" ref="AC102" si="38">G102/G88*100-100</f>
        <v>4.5824090142244387</v>
      </c>
      <c r="AD102" s="36">
        <f t="shared" ref="AD102" si="39">I102/I88*100-100</f>
        <v>10.598856514136386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6.739690810997871</v>
      </c>
      <c r="AH102" s="36">
        <f t="shared" ref="AH102" si="43">Q102/Q88*100-100</f>
        <v>7.1843280334505266</v>
      </c>
      <c r="AI102" s="36">
        <f t="shared" ref="AI102" si="44">S102/S88*100-100</f>
        <v>6.3420816089009264</v>
      </c>
      <c r="AJ102" s="36">
        <f t="shared" ref="AJ102" si="45">U102/U88*100-100</f>
        <v>8.8232470624375736</v>
      </c>
      <c r="AK102" s="36">
        <f t="shared" ref="AK102" si="46">W102/W88*100-100</f>
        <v>12.193072731260429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3.05" customHeight="1" x14ac:dyDescent="0.3">
      <c r="B103" s="33" t="s">
        <v>33</v>
      </c>
      <c r="C103" s="61">
        <v>3907.0940000000001</v>
      </c>
      <c r="D103" s="34"/>
      <c r="E103" s="35">
        <v>3210.7829999999999</v>
      </c>
      <c r="G103" s="35">
        <v>2678.7020000000002</v>
      </c>
      <c r="H103" s="35"/>
      <c r="I103" s="35">
        <v>125.77500000000001</v>
      </c>
      <c r="J103" s="35"/>
      <c r="K103" s="35">
        <v>361.58199999999999</v>
      </c>
      <c r="L103" s="35"/>
      <c r="M103" s="35">
        <v>44.723999999999997</v>
      </c>
      <c r="N103" s="62"/>
      <c r="O103" s="35">
        <v>3651.7429999999999</v>
      </c>
      <c r="Q103" s="35">
        <v>2955.2869999999998</v>
      </c>
      <c r="S103" s="35">
        <v>2395.6950000000002</v>
      </c>
      <c r="T103" s="35"/>
      <c r="U103" s="35">
        <v>131.78399999999999</v>
      </c>
      <c r="V103" s="35"/>
      <c r="W103" s="35">
        <v>383.81200000000001</v>
      </c>
      <c r="X103" s="35"/>
      <c r="Y103" s="35">
        <v>43.996000000000002</v>
      </c>
      <c r="Z103" s="35"/>
      <c r="AA103" s="70">
        <f t="shared" ref="AA103" si="48">C103/C89*100-100</f>
        <v>5.1916922370291161</v>
      </c>
      <c r="AB103" s="36">
        <f t="shared" ref="AB103" si="49">E103/E89*100-100</f>
        <v>5.4403820936929463</v>
      </c>
      <c r="AC103" s="36">
        <f t="shared" ref="AC103" si="50">G103/G89*100-100</f>
        <v>5.135244712922173</v>
      </c>
      <c r="AD103" s="36">
        <f t="shared" ref="AD103" si="51">I103/I89*100-100</f>
        <v>2.7179106062214657</v>
      </c>
      <c r="AE103" s="36">
        <f t="shared" ref="AE103" si="52">K103/K89*100-100</f>
        <v>7.9994026284348791</v>
      </c>
      <c r="AF103" s="71">
        <f t="shared" ref="AF103" si="53">M103/M89*100-100</f>
        <v>11.790436673582121</v>
      </c>
      <c r="AG103" s="70">
        <f t="shared" ref="AG103" si="54">O103/O89*100-100</f>
        <v>5.0506994475532281</v>
      </c>
      <c r="AH103" s="36">
        <f t="shared" ref="AH103" si="55">Q103/Q89*100-100</f>
        <v>5.259545543750761</v>
      </c>
      <c r="AI103" s="36">
        <f t="shared" ref="AI103" si="56">S103/S89*100-100</f>
        <v>5.1700099125256997</v>
      </c>
      <c r="AJ103" s="36">
        <f t="shared" ref="AJ103" si="57">U103/U89*100-100</f>
        <v>4.2124991103695351</v>
      </c>
      <c r="AK103" s="36">
        <f t="shared" ref="AK103" si="58">W103/W89*100-100</f>
        <v>5.7129479163797754</v>
      </c>
      <c r="AL103" s="71">
        <f t="shared" ref="AL103" si="59">Y103/Y89*100-100</f>
        <v>9.5354279739082983</v>
      </c>
      <c r="AM103" s="3" t="s">
        <v>34</v>
      </c>
      <c r="AO103" s="40"/>
    </row>
    <row r="104" spans="2:41" ht="13.05" customHeight="1" x14ac:dyDescent="0.3">
      <c r="B104" s="33" t="s">
        <v>35</v>
      </c>
      <c r="C104" s="61">
        <v>3793.9079999999999</v>
      </c>
      <c r="D104" s="34"/>
      <c r="E104" s="35">
        <v>3057.2060000000001</v>
      </c>
      <c r="G104" s="35">
        <v>2495.1979999999999</v>
      </c>
      <c r="H104" s="35"/>
      <c r="I104" s="35">
        <v>149.63499999999999</v>
      </c>
      <c r="J104" s="35"/>
      <c r="K104" s="35">
        <v>368.61</v>
      </c>
      <c r="L104" s="35"/>
      <c r="M104" s="35">
        <v>43.762999999999998</v>
      </c>
      <c r="N104" s="62"/>
      <c r="O104" s="35">
        <v>3986.5790000000002</v>
      </c>
      <c r="Q104" s="35">
        <v>3250.7249999999999</v>
      </c>
      <c r="S104" s="35">
        <v>2690.748</v>
      </c>
      <c r="T104" s="35"/>
      <c r="U104" s="35">
        <v>134.465</v>
      </c>
      <c r="V104" s="35"/>
      <c r="W104" s="35">
        <v>380.334</v>
      </c>
      <c r="X104" s="35"/>
      <c r="Y104" s="35">
        <v>45.177999999999997</v>
      </c>
      <c r="Z104" s="35"/>
      <c r="AA104" s="70">
        <f t="shared" ref="AA104" si="60">C104/C90*100-100</f>
        <v>5.0164420873146867</v>
      </c>
      <c r="AB104" s="36">
        <f t="shared" ref="AB104" si="61">E104/E90*100-100</f>
        <v>4.7989329534270979</v>
      </c>
      <c r="AC104" s="36">
        <f t="shared" ref="AC104" si="62">G104/G90*100-100</f>
        <v>4.443104999895354</v>
      </c>
      <c r="AD104" s="36">
        <f t="shared" ref="AD104" si="63">I104/I90*100-100</f>
        <v>0.42887057370666071</v>
      </c>
      <c r="AE104" s="36">
        <f t="shared" ref="AE104" si="64">K104/K90*100-100</f>
        <v>8.7444574577616265</v>
      </c>
      <c r="AF104" s="71">
        <f t="shared" ref="AF104" si="65">M104/M90*100-100</f>
        <v>8.87401731515574</v>
      </c>
      <c r="AG104" s="70">
        <f t="shared" ref="AG104" si="66">O104/O90*100-100</f>
        <v>5.4632393887406749</v>
      </c>
      <c r="AH104" s="36">
        <f t="shared" ref="AH104" si="67">Q104/Q90*100-100</f>
        <v>5.4607737731807759</v>
      </c>
      <c r="AI104" s="36">
        <f t="shared" ref="AI104" si="68">S104/S90*100-100</f>
        <v>5.4310087099419775</v>
      </c>
      <c r="AJ104" s="36">
        <f t="shared" ref="AJ104" si="69">U104/U90*100-100</f>
        <v>4.1508527876318766</v>
      </c>
      <c r="AK104" s="36">
        <f t="shared" ref="AK104" si="70">W104/W90*100-100</f>
        <v>5.8635892982397593</v>
      </c>
      <c r="AL104" s="71">
        <f t="shared" ref="AL104" si="71">Y104/Y90*100-100</f>
        <v>7.8568529615393743</v>
      </c>
      <c r="AM104" s="3" t="s">
        <v>36</v>
      </c>
      <c r="AO104" s="40"/>
    </row>
    <row r="105" spans="2:41" ht="13.05" customHeight="1" x14ac:dyDescent="0.3">
      <c r="B105" s="33" t="s">
        <v>37</v>
      </c>
      <c r="C105" s="149">
        <v>3568.3719999999998</v>
      </c>
      <c r="D105" s="150"/>
      <c r="E105" s="151">
        <v>2934.77</v>
      </c>
      <c r="F105" s="150"/>
      <c r="G105" s="151">
        <v>2395.1770000000001</v>
      </c>
      <c r="H105" s="151"/>
      <c r="I105" s="151">
        <v>133.779</v>
      </c>
      <c r="J105" s="151"/>
      <c r="K105" s="151">
        <v>361.05700000000002</v>
      </c>
      <c r="L105" s="151"/>
      <c r="M105" s="151">
        <v>44.756999999999998</v>
      </c>
      <c r="N105" s="62"/>
      <c r="O105" s="151">
        <v>3603.9679999999998</v>
      </c>
      <c r="P105" s="34"/>
      <c r="Q105" s="35">
        <v>2969.7349999999997</v>
      </c>
      <c r="R105" s="34"/>
      <c r="S105" s="35">
        <v>2472.2379999999998</v>
      </c>
      <c r="T105" s="35"/>
      <c r="U105" s="35">
        <v>109.86499999999999</v>
      </c>
      <c r="V105" s="35"/>
      <c r="W105" s="35">
        <v>344.46899999999999</v>
      </c>
      <c r="X105" s="35"/>
      <c r="Y105" s="35">
        <v>43.162999999999997</v>
      </c>
      <c r="Z105" s="35"/>
      <c r="AA105" s="70">
        <f t="shared" ref="AA105" si="72">C105/C91*100-100</f>
        <v>3.342826676119472</v>
      </c>
      <c r="AB105" s="36">
        <f t="shared" ref="AB105" si="73">E105/E91*100-100</f>
        <v>3.7838269846366615</v>
      </c>
      <c r="AC105" s="36">
        <f t="shared" ref="AC105" si="74">G105/G91*100-100</f>
        <v>3.3069140213568744</v>
      </c>
      <c r="AD105" s="36">
        <f t="shared" ref="AD105" si="75">I105/I91*100-100</f>
        <v>5.8252580785507888</v>
      </c>
      <c r="AE105" s="36">
        <f t="shared" ref="AE105" si="76">K105/K91*100-100</f>
        <v>6.2491723583886909</v>
      </c>
      <c r="AF105" s="71">
        <f t="shared" ref="AF105" si="77">M105/M91*100-100</f>
        <v>4.0134789681617349</v>
      </c>
      <c r="AG105" s="70">
        <f t="shared" ref="AG105" si="78">O105/O91*100-100</f>
        <v>3.6211365994024192</v>
      </c>
      <c r="AH105" s="36">
        <f t="shared" ref="AH105" si="79">Q105/Q91*100-100</f>
        <v>4.1349470898172029</v>
      </c>
      <c r="AI105" s="36">
        <f t="shared" ref="AI105" si="80">S105/S91*100-100</f>
        <v>3.5923213298766541</v>
      </c>
      <c r="AJ105" s="36">
        <f t="shared" ref="AJ105" si="81">U105/U91*100-100</f>
        <v>5.3810368807251479</v>
      </c>
      <c r="AK105" s="36">
        <f t="shared" ref="AK105" si="82">W105/W91*100-100</f>
        <v>7.1709912264327045</v>
      </c>
      <c r="AL105" s="71">
        <f t="shared" ref="AL105" si="83">Y105/Y91*100-100</f>
        <v>8.9094670972951207</v>
      </c>
      <c r="AM105" s="3" t="s">
        <v>38</v>
      </c>
      <c r="AO105" s="40"/>
    </row>
    <row r="106" spans="2:41" ht="13.05" customHeight="1" x14ac:dyDescent="0.3">
      <c r="B106" s="33" t="s">
        <v>39</v>
      </c>
      <c r="C106" s="61">
        <v>3367.0520000000001</v>
      </c>
      <c r="D106" s="34"/>
      <c r="E106" s="35">
        <v>2798.915</v>
      </c>
      <c r="G106" s="35">
        <v>2357.1590000000001</v>
      </c>
      <c r="H106" s="35"/>
      <c r="I106" s="35">
        <v>102.254</v>
      </c>
      <c r="J106" s="35"/>
      <c r="K106" s="35">
        <v>298.005</v>
      </c>
      <c r="L106" s="35"/>
      <c r="M106" s="35">
        <v>41.497</v>
      </c>
      <c r="N106" s="62"/>
      <c r="O106" s="35">
        <v>3462.134</v>
      </c>
      <c r="Q106" s="35">
        <v>2893.1289999999999</v>
      </c>
      <c r="S106" s="35">
        <v>2404.86</v>
      </c>
      <c r="T106" s="35"/>
      <c r="U106" s="35">
        <v>106.157</v>
      </c>
      <c r="V106" s="35"/>
      <c r="W106" s="35">
        <v>336.01900000000001</v>
      </c>
      <c r="X106" s="35"/>
      <c r="Y106" s="35">
        <v>46.093000000000004</v>
      </c>
      <c r="Z106" s="35"/>
      <c r="AA106" s="70">
        <f t="shared" ref="AA106" si="84">C106/C92*100-100</f>
        <v>4.7556853271192239</v>
      </c>
      <c r="AB106" s="36">
        <f t="shared" ref="AB106" si="85">E106/E92*100-100</f>
        <v>5.3063759886646409</v>
      </c>
      <c r="AC106" s="36">
        <f t="shared" ref="AC106" si="86">G106/G92*100-100</f>
        <v>4.6448154144689795</v>
      </c>
      <c r="AD106" s="36">
        <f t="shared" ref="AD106" si="87">I106/I92*100-100</f>
        <v>10.863672832144331</v>
      </c>
      <c r="AE106" s="36">
        <f t="shared" ref="AE106" si="88">K106/K92*100-100</f>
        <v>8.6673522075876264</v>
      </c>
      <c r="AF106" s="71">
        <f t="shared" ref="AF106" si="89">M106/M92*100-100</f>
        <v>6.7446945337620576</v>
      </c>
      <c r="AG106" s="70">
        <f t="shared" ref="AG106" si="90">O106/O92*100-100</f>
        <v>4.3692296932531747</v>
      </c>
      <c r="AH106" s="36">
        <f t="shared" ref="AH106" si="91">Q106/Q92*100-100</f>
        <v>4.7585717694574186</v>
      </c>
      <c r="AI106" s="36">
        <f t="shared" ref="AI106" si="92">S106/S92*100-100</f>
        <v>4.3578106062348638</v>
      </c>
      <c r="AJ106" s="36">
        <f t="shared" ref="AJ106" si="93">U106/U92*100-100</f>
        <v>13.475002939573073</v>
      </c>
      <c r="AK106" s="36">
        <f t="shared" ref="AK106" si="94">W106/W92*100-100</f>
        <v>5.728858570475623</v>
      </c>
      <c r="AL106" s="71">
        <f t="shared" ref="AL106" si="95">Y106/Y92*100-100</f>
        <v>0.39641915880726231</v>
      </c>
      <c r="AM106" s="3" t="s">
        <v>40</v>
      </c>
      <c r="AO106" s="40"/>
    </row>
    <row r="107" spans="2:41" ht="13.05" customHeight="1" x14ac:dyDescent="0.3">
      <c r="B107" s="33" t="s">
        <v>41</v>
      </c>
      <c r="C107" s="61">
        <v>2374.056</v>
      </c>
      <c r="D107" s="34"/>
      <c r="E107" s="35">
        <v>1945.82</v>
      </c>
      <c r="F107" s="34"/>
      <c r="G107" s="35">
        <v>1566.4639999999999</v>
      </c>
      <c r="H107" s="35"/>
      <c r="I107" s="35">
        <v>95.13</v>
      </c>
      <c r="J107" s="35"/>
      <c r="K107" s="35">
        <v>243.048</v>
      </c>
      <c r="L107" s="35"/>
      <c r="M107" s="35">
        <v>41.177999999999997</v>
      </c>
      <c r="N107" s="62"/>
      <c r="O107" s="35">
        <v>2600.3939999999998</v>
      </c>
      <c r="P107" s="34"/>
      <c r="Q107" s="35">
        <v>2172.413</v>
      </c>
      <c r="R107" s="34"/>
      <c r="S107" s="35">
        <v>1747.88</v>
      </c>
      <c r="T107" s="35"/>
      <c r="U107" s="35">
        <v>97.912000000000006</v>
      </c>
      <c r="V107" s="35"/>
      <c r="W107" s="35">
        <v>281.50900000000001</v>
      </c>
      <c r="X107" s="35"/>
      <c r="Y107" s="35">
        <v>45.112000000000002</v>
      </c>
      <c r="Z107" s="35"/>
      <c r="AA107" s="70">
        <f t="shared" ref="AA107" si="96">C107/C93*100-100</f>
        <v>4.3572291391567006</v>
      </c>
      <c r="AB107" s="36">
        <f t="shared" ref="AB107" si="97">E107/E93*100-100</f>
        <v>5.2568943963640322</v>
      </c>
      <c r="AC107" s="36">
        <f t="shared" ref="AC107" si="98">G107/G93*100-100</f>
        <v>3.8248729416817469</v>
      </c>
      <c r="AD107" s="36">
        <f t="shared" ref="AD107" si="99">I107/I93*100-100</f>
        <v>9.0715219335458102</v>
      </c>
      <c r="AE107" s="36">
        <f t="shared" ref="AE107" si="100">K107/K93*100-100</f>
        <v>13.267374719800173</v>
      </c>
      <c r="AF107" s="71">
        <f t="shared" ref="AF107" si="101">M107/M93*100-100</f>
        <v>8.1184687286666986</v>
      </c>
      <c r="AG107" s="70">
        <f t="shared" ref="AG107" si="102">O107/O93*100-100</f>
        <v>5.6512412139925914</v>
      </c>
      <c r="AH107" s="36">
        <f t="shared" ref="AH107" si="103">Q107/Q93*100-100</f>
        <v>6.748966987327691</v>
      </c>
      <c r="AI107" s="36">
        <f t="shared" ref="AI107" si="104">S107/S93*100-100</f>
        <v>5.1143317114064786</v>
      </c>
      <c r="AJ107" s="36">
        <f t="shared" ref="AJ107" si="105">U107/U93*100-100</f>
        <v>17.199525992602616</v>
      </c>
      <c r="AK107" s="36">
        <f t="shared" ref="AK107" si="106">W107/W93*100-100</f>
        <v>13.810445969055877</v>
      </c>
      <c r="AL107" s="71">
        <f t="shared" ref="AL107" si="107">Y107/Y93*100-100</f>
        <v>9.129614398374386</v>
      </c>
      <c r="AM107" s="3" t="s">
        <v>42</v>
      </c>
      <c r="AO107" s="40"/>
    </row>
    <row r="108" spans="2:41" ht="13.05" customHeight="1" x14ac:dyDescent="0.3">
      <c r="B108" s="33" t="s">
        <v>43</v>
      </c>
      <c r="C108" s="61"/>
      <c r="D108" s="34"/>
      <c r="E108" s="35"/>
      <c r="F108" s="34"/>
      <c r="G108" s="35"/>
      <c r="H108" s="35"/>
      <c r="I108" s="35"/>
      <c r="J108" s="35"/>
      <c r="K108" s="35"/>
      <c r="L108" s="35"/>
      <c r="M108" s="35"/>
      <c r="N108" s="62"/>
      <c r="O108" s="35"/>
      <c r="P108" s="34"/>
      <c r="Q108" s="35"/>
      <c r="R108" s="34"/>
      <c r="S108" s="35"/>
      <c r="T108" s="35"/>
      <c r="U108" s="35"/>
      <c r="V108" s="35"/>
      <c r="W108" s="35"/>
      <c r="X108" s="35"/>
      <c r="Y108" s="35"/>
      <c r="Z108" s="35"/>
      <c r="AA108" s="70"/>
      <c r="AB108" s="36"/>
      <c r="AC108" s="36"/>
      <c r="AD108" s="36"/>
      <c r="AE108" s="36"/>
      <c r="AF108" s="71"/>
      <c r="AG108" s="70"/>
      <c r="AH108" s="36"/>
      <c r="AI108" s="36"/>
      <c r="AJ108" s="36"/>
      <c r="AK108" s="36"/>
      <c r="AL108" s="71"/>
      <c r="AM108" s="3" t="s">
        <v>44</v>
      </c>
      <c r="AO108" s="40"/>
    </row>
    <row r="109" spans="2:41" ht="6.9" customHeight="1" thickBot="1" x14ac:dyDescent="0.35">
      <c r="B109" s="78"/>
      <c r="C109" s="78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8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</row>
    <row r="110" spans="2:41" ht="14.4" thickTop="1" x14ac:dyDescent="0.3">
      <c r="B110" s="2" t="s">
        <v>79</v>
      </c>
      <c r="AM110" s="41" t="s">
        <v>80</v>
      </c>
    </row>
    <row r="111" spans="2:41" x14ac:dyDescent="0.3">
      <c r="B111" s="42" t="s">
        <v>81</v>
      </c>
      <c r="AM111" s="41" t="s">
        <v>82</v>
      </c>
    </row>
    <row r="112" spans="2:41" x14ac:dyDescent="0.3">
      <c r="B112" s="42" t="s">
        <v>83</v>
      </c>
      <c r="AM112" s="41"/>
    </row>
    <row r="113" spans="2:39" x14ac:dyDescent="0.3">
      <c r="B113" s="42" t="s">
        <v>84</v>
      </c>
      <c r="AM113" s="41"/>
    </row>
  </sheetData>
  <mergeCells count="32">
    <mergeCell ref="C5:N5"/>
    <mergeCell ref="O5:Z5"/>
    <mergeCell ref="AA5:AF5"/>
    <mergeCell ref="AG5:AL5"/>
    <mergeCell ref="C6:N6"/>
    <mergeCell ref="O6:Z6"/>
    <mergeCell ref="AA6:AF6"/>
    <mergeCell ref="AG6:AL6"/>
    <mergeCell ref="C7:N7"/>
    <mergeCell ref="O7:Z7"/>
    <mergeCell ref="AA7:AF7"/>
    <mergeCell ref="AG7:AL7"/>
    <mergeCell ref="C8:M8"/>
    <mergeCell ref="O8:Z8"/>
    <mergeCell ref="AA8:AF8"/>
    <mergeCell ref="AG8:AL8"/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zoomScale="85" zoomScaleNormal="85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0.77734375" style="2" customWidth="1"/>
    <col min="3" max="7" width="8.77734375" style="21" customWidth="1"/>
    <col min="8" max="10" width="7.77734375" style="21" customWidth="1"/>
    <col min="11" max="18" width="8.77734375" style="21" customWidth="1"/>
    <col min="19" max="19" width="10.77734375" style="22" customWidth="1"/>
    <col min="20" max="16384" width="9.109375" style="2"/>
  </cols>
  <sheetData>
    <row r="1" spans="2:19" ht="6.75" customHeight="1" x14ac:dyDescent="0.3"/>
    <row r="2" spans="2:19" ht="13.65" customHeight="1" x14ac:dyDescent="0.3">
      <c r="B2" s="23" t="s">
        <v>61</v>
      </c>
      <c r="S2" s="24"/>
    </row>
    <row r="3" spans="2:19" x14ac:dyDescent="0.3">
      <c r="B3" s="23" t="s">
        <v>62</v>
      </c>
    </row>
    <row r="4" spans="2:19" ht="13.65" customHeight="1" thickBot="1" x14ac:dyDescent="0.35"/>
    <row r="5" spans="2:19" ht="15" customHeight="1" thickBot="1" x14ac:dyDescent="0.35">
      <c r="B5" s="25"/>
      <c r="C5" s="122" t="s">
        <v>13</v>
      </c>
      <c r="D5" s="122"/>
      <c r="E5" s="122"/>
      <c r="F5" s="122"/>
      <c r="G5" s="122"/>
      <c r="H5" s="137" t="s">
        <v>14</v>
      </c>
      <c r="I5" s="138"/>
      <c r="J5" s="138"/>
      <c r="K5" s="123" t="s">
        <v>13</v>
      </c>
      <c r="L5" s="124"/>
      <c r="M5" s="124"/>
      <c r="N5" s="124"/>
      <c r="O5" s="125"/>
      <c r="P5" s="139" t="s">
        <v>14</v>
      </c>
      <c r="Q5" s="139"/>
      <c r="R5" s="139"/>
      <c r="S5" s="26"/>
    </row>
    <row r="6" spans="2:19" s="16" customFormat="1" ht="15" customHeight="1" thickBot="1" x14ac:dyDescent="0.35">
      <c r="C6" s="127" t="s">
        <v>16</v>
      </c>
      <c r="D6" s="127"/>
      <c r="E6" s="127"/>
      <c r="F6" s="127"/>
      <c r="G6" s="127"/>
      <c r="H6" s="140" t="s">
        <v>17</v>
      </c>
      <c r="I6" s="141"/>
      <c r="J6" s="141"/>
      <c r="K6" s="128" t="s">
        <v>16</v>
      </c>
      <c r="L6" s="129"/>
      <c r="M6" s="129"/>
      <c r="N6" s="129"/>
      <c r="O6" s="130"/>
      <c r="P6" s="142" t="s">
        <v>17</v>
      </c>
      <c r="Q6" s="143"/>
      <c r="R6" s="144"/>
      <c r="S6" s="17"/>
    </row>
    <row r="7" spans="2:19" ht="15" customHeight="1" thickBot="1" x14ac:dyDescent="0.35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35">
      <c r="B8" s="18"/>
      <c r="C8" s="131" t="s">
        <v>85</v>
      </c>
      <c r="D8" s="131"/>
      <c r="E8" s="131"/>
      <c r="F8" s="131"/>
      <c r="G8" s="131"/>
      <c r="H8" s="132" t="s">
        <v>86</v>
      </c>
      <c r="I8" s="131"/>
      <c r="J8" s="131"/>
      <c r="K8" s="133" t="s">
        <v>1</v>
      </c>
      <c r="L8" s="134"/>
      <c r="M8" s="134"/>
      <c r="N8" s="134"/>
      <c r="O8" s="135"/>
      <c r="P8" s="136" t="s">
        <v>1</v>
      </c>
      <c r="Q8" s="136"/>
      <c r="R8" s="136"/>
      <c r="S8" s="19"/>
    </row>
    <row r="9" spans="2:19" ht="6.9" customHeight="1" x14ac:dyDescent="0.3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3.05" customHeight="1" x14ac:dyDescent="0.3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3.05" customHeight="1" x14ac:dyDescent="0.3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3.05" customHeight="1" x14ac:dyDescent="0.3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3.05" customHeight="1" x14ac:dyDescent="0.3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3.05" customHeight="1" x14ac:dyDescent="0.3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3.05" customHeight="1" x14ac:dyDescent="0.3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3.05" customHeight="1" x14ac:dyDescent="0.3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3.05" customHeight="1" x14ac:dyDescent="0.3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3.05" customHeight="1" x14ac:dyDescent="0.3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3.05" customHeight="1" x14ac:dyDescent="0.3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3.05" customHeight="1" x14ac:dyDescent="0.3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3.05" customHeight="1" x14ac:dyDescent="0.3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3.05" customHeight="1" x14ac:dyDescent="0.3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3.05" customHeight="1" x14ac:dyDescent="0.3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3.05" customHeight="1" x14ac:dyDescent="0.3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3.05" customHeight="1" x14ac:dyDescent="0.3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3.05" customHeight="1" x14ac:dyDescent="0.3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3.05" customHeight="1" x14ac:dyDescent="0.3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3.05" customHeight="1" x14ac:dyDescent="0.3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3.05" customHeight="1" x14ac:dyDescent="0.3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3.05" customHeight="1" x14ac:dyDescent="0.3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3.05" customHeight="1" x14ac:dyDescent="0.3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3.05" customHeight="1" x14ac:dyDescent="0.3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3.05" customHeight="1" x14ac:dyDescent="0.3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3.05" customHeight="1" x14ac:dyDescent="0.3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3.05" customHeight="1" x14ac:dyDescent="0.3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3.05" customHeight="1" x14ac:dyDescent="0.3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3.05" customHeight="1" x14ac:dyDescent="0.3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3.05" customHeight="1" x14ac:dyDescent="0.3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3.05" customHeight="1" x14ac:dyDescent="0.3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3.05" customHeight="1" x14ac:dyDescent="0.3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3.05" customHeight="1" x14ac:dyDescent="0.3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3.05" customHeight="1" x14ac:dyDescent="0.3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3.05" customHeight="1" x14ac:dyDescent="0.3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3.05" customHeight="1" x14ac:dyDescent="0.3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3.05" customHeight="1" x14ac:dyDescent="0.3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3.05" customHeight="1" x14ac:dyDescent="0.3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3.05" customHeight="1" x14ac:dyDescent="0.3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3.05" customHeight="1" x14ac:dyDescent="0.3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3.05" customHeight="1" x14ac:dyDescent="0.3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3.05" customHeight="1" x14ac:dyDescent="0.3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3.05" customHeight="1" x14ac:dyDescent="0.3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3.05" customHeight="1" x14ac:dyDescent="0.3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3.05" customHeight="1" x14ac:dyDescent="0.3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3.05" customHeight="1" x14ac:dyDescent="0.3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3.05" customHeight="1" x14ac:dyDescent="0.3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3.05" customHeight="1" x14ac:dyDescent="0.3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3.05" customHeight="1" x14ac:dyDescent="0.3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3.05" customHeight="1" x14ac:dyDescent="0.3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3.05" customHeight="1" x14ac:dyDescent="0.3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3.05" customHeight="1" x14ac:dyDescent="0.3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3.05" customHeight="1" x14ac:dyDescent="0.3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3.05" customHeight="1" x14ac:dyDescent="0.3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3.05" customHeight="1" x14ac:dyDescent="0.3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3.05" customHeight="1" x14ac:dyDescent="0.3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3.05" customHeight="1" x14ac:dyDescent="0.3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3.05" customHeight="1" x14ac:dyDescent="0.3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3.05" customHeight="1" x14ac:dyDescent="0.3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3.05" customHeight="1" x14ac:dyDescent="0.3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3.05" customHeight="1" x14ac:dyDescent="0.3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3.05" customHeight="1" x14ac:dyDescent="0.3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3.05" customHeight="1" x14ac:dyDescent="0.3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3.05" customHeight="1" x14ac:dyDescent="0.3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3.05" customHeight="1" x14ac:dyDescent="0.3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3.05" customHeight="1" x14ac:dyDescent="0.3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3.05" customHeight="1" x14ac:dyDescent="0.3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3.05" customHeight="1" x14ac:dyDescent="0.3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3.05" customHeight="1" x14ac:dyDescent="0.3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3.05" customHeight="1" x14ac:dyDescent="0.3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3.05" customHeight="1" x14ac:dyDescent="0.3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3.05" customHeight="1" x14ac:dyDescent="0.3">
      <c r="B80" s="29">
        <v>2024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 t="s">
        <v>76</v>
      </c>
    </row>
    <row r="81" spans="2:19" ht="13.05" customHeight="1" x14ac:dyDescent="0.3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3.05" customHeight="1" x14ac:dyDescent="0.3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3.05" customHeight="1" x14ac:dyDescent="0.3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3.05" customHeight="1" x14ac:dyDescent="0.3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3.05" customHeight="1" x14ac:dyDescent="0.3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3.05" customHeight="1" x14ac:dyDescent="0.3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3.05" customHeight="1" x14ac:dyDescent="0.3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3.05" customHeight="1" x14ac:dyDescent="0.3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3.05" customHeight="1" x14ac:dyDescent="0.3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3.05" customHeight="1" x14ac:dyDescent="0.3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3.05" customHeight="1" x14ac:dyDescent="0.3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3.05" customHeight="1" x14ac:dyDescent="0.3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3.05" customHeight="1" x14ac:dyDescent="0.3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3.05" customHeight="1" x14ac:dyDescent="0.3">
      <c r="B94" s="29" t="s">
        <v>77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78</v>
      </c>
    </row>
    <row r="95" spans="2:19" ht="13.05" customHeight="1" x14ac:dyDescent="0.3">
      <c r="B95" s="33" t="s">
        <v>20</v>
      </c>
      <c r="C95" s="83">
        <f t="shared" ref="C95:C105" si="17">SUM(D95:G95)</f>
        <v>4245.8050000000003</v>
      </c>
      <c r="D95" s="84">
        <v>2416.058</v>
      </c>
      <c r="E95" s="84">
        <v>949.59100000000001</v>
      </c>
      <c r="F95" s="84">
        <v>309.923</v>
      </c>
      <c r="G95" s="85">
        <v>570.23299999999995</v>
      </c>
      <c r="H95" s="86">
        <f t="shared" ref="H95:H105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5.9440696418372028</v>
      </c>
      <c r="L95" s="36">
        <f t="shared" si="19"/>
        <v>6.9432192057620341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8.3656397041496575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3.05" customHeight="1" x14ac:dyDescent="0.3">
      <c r="B96" s="33" t="s">
        <v>23</v>
      </c>
      <c r="C96" s="83">
        <f t="shared" si="17"/>
        <v>4317.4660000000003</v>
      </c>
      <c r="D96" s="84">
        <v>2361.1610000000001</v>
      </c>
      <c r="E96" s="84">
        <v>1015.228</v>
      </c>
      <c r="F96" s="84">
        <v>364.67500000000001</v>
      </c>
      <c r="G96" s="85">
        <v>576.40200000000004</v>
      </c>
      <c r="H96" s="86">
        <f t="shared" si="18"/>
        <v>19.103000000000002</v>
      </c>
      <c r="I96" s="32">
        <v>14.78</v>
      </c>
      <c r="J96" s="35">
        <v>4.3230000000000004</v>
      </c>
      <c r="K96" s="74">
        <f t="shared" si="19"/>
        <v>-0.48239048827745989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2.0574310087785932</v>
      </c>
      <c r="P96" s="74">
        <f t="shared" si="19"/>
        <v>-2.6003161168612507</v>
      </c>
      <c r="Q96" s="36">
        <f t="shared" si="19"/>
        <v>-1.6633399866932734</v>
      </c>
      <c r="R96" s="71">
        <f t="shared" si="19"/>
        <v>-5.6731398647174274</v>
      </c>
      <c r="S96" s="3" t="s">
        <v>24</v>
      </c>
    </row>
    <row r="97" spans="2:19" ht="13.05" customHeight="1" x14ac:dyDescent="0.3">
      <c r="B97" s="33" t="s">
        <v>25</v>
      </c>
      <c r="C97" s="83">
        <f t="shared" si="17"/>
        <v>5390.3399999999992</v>
      </c>
      <c r="D97" s="84">
        <v>2845.1559999999999</v>
      </c>
      <c r="E97" s="84">
        <v>1250.3430000000001</v>
      </c>
      <c r="F97" s="84">
        <v>566.58799999999997</v>
      </c>
      <c r="G97" s="85">
        <v>728.25300000000004</v>
      </c>
      <c r="H97" s="86">
        <f t="shared" si="18"/>
        <v>22.846</v>
      </c>
      <c r="I97" s="32">
        <v>18.073</v>
      </c>
      <c r="J97" s="35">
        <v>4.7729999999999997</v>
      </c>
      <c r="K97" s="74">
        <f t="shared" si="19"/>
        <v>2.0988997501291635</v>
      </c>
      <c r="L97" s="36">
        <f t="shared" si="19"/>
        <v>0.40176146908130761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5.1287307373055739</v>
      </c>
      <c r="P97" s="74">
        <f t="shared" si="19"/>
        <v>3.8596172205300832</v>
      </c>
      <c r="Q97" s="36">
        <f t="shared" si="19"/>
        <v>4.8439494140851735</v>
      </c>
      <c r="R97" s="71">
        <f t="shared" si="19"/>
        <v>0.29417944946415275</v>
      </c>
      <c r="S97" s="3" t="s">
        <v>26</v>
      </c>
    </row>
    <row r="98" spans="2:19" ht="13.05" customHeight="1" x14ac:dyDescent="0.3">
      <c r="B98" s="33" t="s">
        <v>27</v>
      </c>
      <c r="C98" s="83">
        <f t="shared" si="17"/>
        <v>6499.9740000000002</v>
      </c>
      <c r="D98" s="84">
        <v>3097.6239999999998</v>
      </c>
      <c r="E98" s="84">
        <v>1494.9069999999999</v>
      </c>
      <c r="F98" s="84">
        <v>1003.694</v>
      </c>
      <c r="G98" s="85">
        <v>903.74900000000002</v>
      </c>
      <c r="H98" s="86">
        <f t="shared" si="18"/>
        <v>21.367000000000001</v>
      </c>
      <c r="I98" s="32">
        <v>17.065000000000001</v>
      </c>
      <c r="J98" s="35">
        <v>4.3019999999999996</v>
      </c>
      <c r="K98" s="74">
        <f t="shared" si="19"/>
        <v>8.1318648412825922</v>
      </c>
      <c r="L98" s="36">
        <f t="shared" si="19"/>
        <v>4.4298744801471344</v>
      </c>
      <c r="M98" s="36">
        <f t="shared" si="19"/>
        <v>8.771611971879139</v>
      </c>
      <c r="N98" s="36">
        <f t="shared" si="19"/>
        <v>13.571778539931387</v>
      </c>
      <c r="O98" s="71">
        <f t="shared" si="19"/>
        <v>14.860375382550629</v>
      </c>
      <c r="P98" s="74">
        <f t="shared" si="19"/>
        <v>1.6653185516486673</v>
      </c>
      <c r="Q98" s="36">
        <f t="shared" si="19"/>
        <v>4.7060989078414792</v>
      </c>
      <c r="R98" s="71">
        <f t="shared" si="19"/>
        <v>-8.8366179275270298</v>
      </c>
      <c r="S98" s="3" t="s">
        <v>28</v>
      </c>
    </row>
    <row r="99" spans="2:19" ht="13.05" customHeight="1" x14ac:dyDescent="0.3">
      <c r="B99" s="33" t="s">
        <v>29</v>
      </c>
      <c r="C99" s="83">
        <f t="shared" si="17"/>
        <v>6912.6440000000002</v>
      </c>
      <c r="D99" s="84">
        <v>3267.7080000000001</v>
      </c>
      <c r="E99" s="84">
        <v>1565.2380000000001</v>
      </c>
      <c r="F99" s="84">
        <v>1148.6880000000001</v>
      </c>
      <c r="G99" s="85">
        <v>931.01</v>
      </c>
      <c r="H99" s="86">
        <f t="shared" si="18"/>
        <v>22.819000000000003</v>
      </c>
      <c r="I99" s="32">
        <v>17.795000000000002</v>
      </c>
      <c r="J99" s="35">
        <v>5.024</v>
      </c>
      <c r="K99" s="74">
        <f t="shared" ref="K99" si="20">C99/C85*100-100</f>
        <v>5.7437589536136926</v>
      </c>
      <c r="L99" s="36">
        <f t="shared" ref="L99" si="21">D99/D85*100-100</f>
        <v>4.3277537900411147</v>
      </c>
      <c r="M99" s="36">
        <f t="shared" ref="M99" si="22">E99/E85*100-100</f>
        <v>6.4927572123414876</v>
      </c>
      <c r="N99" s="36">
        <f t="shared" ref="N99" si="23">F99/F85*100-100</f>
        <v>6.7610458918362752</v>
      </c>
      <c r="O99" s="71">
        <f t="shared" ref="O99" si="24">G99/G85*100-100</f>
        <v>8.3503344160491793</v>
      </c>
      <c r="P99" s="74">
        <f t="shared" ref="P99" si="25">H99/H85*100-100</f>
        <v>8.1417942277617357</v>
      </c>
      <c r="Q99" s="36">
        <f t="shared" ref="Q99" si="26">I99/I85*100-100</f>
        <v>10.1652943725624</v>
      </c>
      <c r="R99" s="71">
        <f t="shared" ref="R99" si="27">J99/J85*100-100</f>
        <v>1.5359741309620034</v>
      </c>
      <c r="S99" s="3" t="s">
        <v>30</v>
      </c>
    </row>
    <row r="100" spans="2:19" ht="13.05" customHeight="1" x14ac:dyDescent="0.3">
      <c r="B100" s="33" t="s">
        <v>31</v>
      </c>
      <c r="C100" s="83">
        <f t="shared" si="17"/>
        <v>7114.3819999999996</v>
      </c>
      <c r="D100" s="84">
        <v>3237.3319999999999</v>
      </c>
      <c r="E100" s="84">
        <v>1623.212</v>
      </c>
      <c r="F100" s="84">
        <v>1226.336</v>
      </c>
      <c r="G100" s="85">
        <v>1027.502</v>
      </c>
      <c r="H100" s="86">
        <f t="shared" si="18"/>
        <v>21.06</v>
      </c>
      <c r="I100" s="32">
        <v>16.337</v>
      </c>
      <c r="J100" s="35">
        <v>4.7229999999999999</v>
      </c>
      <c r="K100" s="74">
        <f t="shared" ref="K100" si="28">C100/C86*100-100</f>
        <v>5.9523275868873355</v>
      </c>
      <c r="L100" s="36">
        <f t="shared" ref="L100" si="29">D100/D86*100-100</f>
        <v>4.2970017284400086</v>
      </c>
      <c r="M100" s="36">
        <f t="shared" ref="M100" si="30">E100/E86*100-100</f>
        <v>7.7224164098943078</v>
      </c>
      <c r="N100" s="36">
        <f t="shared" ref="N100" si="31">F100/F86*100-100</f>
        <v>5.1947327833710801</v>
      </c>
      <c r="O100" s="71">
        <f t="shared" ref="O100" si="32">G100/G86*100-100</f>
        <v>9.5275454578402474</v>
      </c>
      <c r="P100" s="74">
        <f t="shared" ref="P100" si="33">H100/H86*100-100</f>
        <v>3.9332774021615791</v>
      </c>
      <c r="Q100" s="36">
        <f t="shared" ref="Q100" si="34">I100/I86*100-100</f>
        <v>4.8117020594084892</v>
      </c>
      <c r="R100" s="71">
        <f t="shared" ref="R100" si="35">J100/J86*100-100</f>
        <v>1.0051325919589402</v>
      </c>
      <c r="S100" s="3" t="s">
        <v>32</v>
      </c>
    </row>
    <row r="101" spans="2:19" ht="13.05" customHeight="1" x14ac:dyDescent="0.3">
      <c r="B101" s="33" t="s">
        <v>33</v>
      </c>
      <c r="C101" s="83">
        <f t="shared" si="17"/>
        <v>7574.8059999999996</v>
      </c>
      <c r="D101" s="84">
        <v>3420.395</v>
      </c>
      <c r="E101" s="84">
        <v>1673.748</v>
      </c>
      <c r="F101" s="84">
        <v>1331.298</v>
      </c>
      <c r="G101" s="85">
        <v>1149.365</v>
      </c>
      <c r="H101" s="86">
        <f t="shared" si="18"/>
        <v>22.838000000000001</v>
      </c>
      <c r="I101" s="32">
        <v>17.513000000000002</v>
      </c>
      <c r="J101" s="35">
        <v>5.3250000000000002</v>
      </c>
      <c r="K101" s="74">
        <f t="shared" ref="K101" si="36">C101/C87*100-100</f>
        <v>5.1973253780360835</v>
      </c>
      <c r="L101" s="36">
        <f t="shared" ref="L101" si="37">D101/D87*100-100</f>
        <v>2.9778228847500969</v>
      </c>
      <c r="M101" s="36">
        <f t="shared" ref="M101" si="38">E101/E87*100-100</f>
        <v>5.431815848271242</v>
      </c>
      <c r="N101" s="36">
        <f t="shared" ref="N101" si="39">F101/F87*100-100</f>
        <v>8.3609737118633944</v>
      </c>
      <c r="O101" s="71">
        <f t="shared" ref="O101" si="40">G101/G87*100-100</f>
        <v>8.1258678367018149</v>
      </c>
      <c r="P101" s="74">
        <f t="shared" ref="P101" si="41">H101/H87*100-100</f>
        <v>3.1759656652360633</v>
      </c>
      <c r="Q101" s="36">
        <f t="shared" ref="Q101" si="42">I101/I87*100-100</f>
        <v>3.6272189349112693</v>
      </c>
      <c r="R101" s="71">
        <f t="shared" ref="R101" si="43">J101/J87*100-100</f>
        <v>1.7191977077363845</v>
      </c>
      <c r="S101" s="3" t="s">
        <v>34</v>
      </c>
    </row>
    <row r="102" spans="2:19" ht="13.05" customHeight="1" x14ac:dyDescent="0.3">
      <c r="B102" s="33" t="s">
        <v>35</v>
      </c>
      <c r="C102" s="83">
        <f t="shared" si="17"/>
        <v>7790.5159999999996</v>
      </c>
      <c r="D102" s="84">
        <v>3496.5320000000002</v>
      </c>
      <c r="E102" s="84">
        <v>1764.2080000000001</v>
      </c>
      <c r="F102" s="84">
        <v>1309.1569999999999</v>
      </c>
      <c r="G102" s="85">
        <v>1220.6189999999999</v>
      </c>
      <c r="H102" s="86">
        <f t="shared" si="18"/>
        <v>20.537000000000003</v>
      </c>
      <c r="I102" s="32">
        <v>16.225000000000001</v>
      </c>
      <c r="J102" s="35">
        <v>4.3120000000000003</v>
      </c>
      <c r="K102" s="74">
        <f t="shared" ref="K102" si="44">C102/C88*100-100</f>
        <v>5.1810452278240575</v>
      </c>
      <c r="L102" s="36">
        <f t="shared" ref="L102" si="45">D102/D88*100-100</f>
        <v>3.1765942799407867</v>
      </c>
      <c r="M102" s="36">
        <f t="shared" ref="M102" si="46">E102/E88*100-100</f>
        <v>5.6595456696072972</v>
      </c>
      <c r="N102" s="36">
        <f t="shared" ref="N102" si="47">F102/F88*100-100</f>
        <v>4.7245171570823317</v>
      </c>
      <c r="O102" s="71">
        <f t="shared" ref="O102" si="48">G102/G88*100-100</f>
        <v>11.159286063596397</v>
      </c>
      <c r="P102" s="74">
        <f t="shared" ref="P102" si="49">H102/H88*100-100</f>
        <v>-1.373481246698347</v>
      </c>
      <c r="Q102" s="36">
        <f t="shared" ref="Q102" si="50">I102/I88*100-100</f>
        <v>-1.4875531268973816</v>
      </c>
      <c r="R102" s="71">
        <f t="shared" ref="R102" si="51">J102/J88*100-100</f>
        <v>-0.94187916379506476</v>
      </c>
      <c r="S102" s="3" t="s">
        <v>36</v>
      </c>
    </row>
    <row r="103" spans="2:19" ht="13.05" customHeight="1" x14ac:dyDescent="0.3">
      <c r="B103" s="33" t="s">
        <v>37</v>
      </c>
      <c r="C103" s="83">
        <f t="shared" si="17"/>
        <v>7181.8379999999997</v>
      </c>
      <c r="D103" s="84">
        <v>3316.1729999999998</v>
      </c>
      <c r="E103" s="84">
        <v>1632.7180000000001</v>
      </c>
      <c r="F103" s="84">
        <v>1212.2170000000001</v>
      </c>
      <c r="G103" s="85">
        <v>1020.73</v>
      </c>
      <c r="H103" s="86">
        <f t="shared" si="18"/>
        <v>20.164999999999999</v>
      </c>
      <c r="I103" s="32">
        <v>15.448</v>
      </c>
      <c r="J103" s="35">
        <v>4.7169999999999996</v>
      </c>
      <c r="K103" s="74">
        <f t="shared" ref="K103" si="52">C103/C89*100-100</f>
        <v>3.4306124362346964</v>
      </c>
      <c r="L103" s="36">
        <f t="shared" ref="L103" si="53">D103/D89*100-100</f>
        <v>1.1163689286462386</v>
      </c>
      <c r="M103" s="36">
        <f t="shared" ref="M103" si="54">E103/E89*100-100</f>
        <v>7.8078087992440999</v>
      </c>
      <c r="N103" s="36">
        <f t="shared" ref="N103" si="55">F103/F89*100-100</f>
        <v>1.8837556437867136</v>
      </c>
      <c r="O103" s="71">
        <f t="shared" ref="O103" si="56">G103/G89*100-100</f>
        <v>6.3489731640051588</v>
      </c>
      <c r="P103" s="74">
        <f t="shared" ref="P103" si="57">H103/H89*100-100</f>
        <v>-2.3013565891473036</v>
      </c>
      <c r="Q103" s="36">
        <f t="shared" ref="Q103" si="58">I103/I89*100-100</f>
        <v>-5.0347328948177221</v>
      </c>
      <c r="R103" s="71">
        <f t="shared" ref="R103" si="59">J103/J89*100-100</f>
        <v>7.866453235764908</v>
      </c>
      <c r="S103" s="3" t="s">
        <v>38</v>
      </c>
    </row>
    <row r="104" spans="2:19" ht="13.05" customHeight="1" x14ac:dyDescent="0.3">
      <c r="B104" s="33" t="s">
        <v>39</v>
      </c>
      <c r="C104" s="83">
        <f t="shared" si="17"/>
        <v>6840.88</v>
      </c>
      <c r="D104" s="84">
        <v>3288.1990000000001</v>
      </c>
      <c r="E104" s="84">
        <v>1565.9929999999999</v>
      </c>
      <c r="F104" s="84">
        <v>1110.0550000000001</v>
      </c>
      <c r="G104" s="85">
        <v>876.63300000000004</v>
      </c>
      <c r="H104" s="86">
        <f t="shared" si="18"/>
        <v>22.210999999999999</v>
      </c>
      <c r="I104" s="32">
        <v>17.065999999999999</v>
      </c>
      <c r="J104" s="35">
        <v>5.1449999999999996</v>
      </c>
      <c r="K104" s="74">
        <f t="shared" ref="K104" si="60">C104/C90*100-100</f>
        <v>4.5126867274656774</v>
      </c>
      <c r="L104" s="36">
        <f t="shared" ref="L104" si="61">D104/D90*100-100</f>
        <v>3.5592886713687619</v>
      </c>
      <c r="M104" s="36">
        <f t="shared" ref="M104" si="62">E104/E90*100-100</f>
        <v>6.5750135601317652</v>
      </c>
      <c r="N104" s="36">
        <f t="shared" ref="N104" si="63">F104/F90*100-100</f>
        <v>2.7936256293482558</v>
      </c>
      <c r="O104" s="71">
        <f t="shared" ref="O104" si="64">G104/G90*100-100</f>
        <v>6.7698760975289076</v>
      </c>
      <c r="P104" s="74">
        <f t="shared" ref="P104" si="65">H104/H90*100-100</f>
        <v>-7.4772973423310845</v>
      </c>
      <c r="Q104" s="36">
        <f t="shared" ref="Q104" si="66">I104/I90*100-100</f>
        <v>-9.1218914745194155</v>
      </c>
      <c r="R104" s="71">
        <f t="shared" ref="R104" si="67">J104/J90*100-100</f>
        <v>-1.5687775014348659</v>
      </c>
      <c r="S104" s="3" t="s">
        <v>40</v>
      </c>
    </row>
    <row r="105" spans="2:19" ht="13.05" customHeight="1" x14ac:dyDescent="0.3">
      <c r="B105" s="33" t="s">
        <v>41</v>
      </c>
      <c r="C105" s="83">
        <f t="shared" si="17"/>
        <v>4985.08</v>
      </c>
      <c r="D105" s="84">
        <v>2709.1120000000001</v>
      </c>
      <c r="E105" s="84">
        <v>1169.06</v>
      </c>
      <c r="F105" s="84">
        <v>448.02</v>
      </c>
      <c r="G105" s="85">
        <v>658.88800000000003</v>
      </c>
      <c r="H105" s="86">
        <f t="shared" si="18"/>
        <v>22.212</v>
      </c>
      <c r="I105" s="32">
        <v>16.881</v>
      </c>
      <c r="J105" s="35">
        <v>5.3310000000000004</v>
      </c>
      <c r="K105" s="74">
        <f t="shared" ref="K105" si="68">C105/C91*100-100</f>
        <v>4.9741801353292203</v>
      </c>
      <c r="L105" s="36">
        <f t="shared" ref="L105" si="69">D105/D91*100-100</f>
        <v>3.3925790172500996</v>
      </c>
      <c r="M105" s="36">
        <f t="shared" ref="M105" si="70">E105/E91*100-100</f>
        <v>8.6993107385501958</v>
      </c>
      <c r="N105" s="36">
        <f t="shared" ref="N105" si="71">F105/F91*100-100</f>
        <v>7.8194489902004136</v>
      </c>
      <c r="O105" s="71">
        <f t="shared" ref="O105" si="72">G105/G91*100-100</f>
        <v>3.3360151940742071</v>
      </c>
      <c r="P105" s="74">
        <f t="shared" ref="P105" si="73">H105/H91*100-100</f>
        <v>-2.2789265288165552</v>
      </c>
      <c r="Q105" s="36">
        <f t="shared" ref="Q105" si="74">I105/I91*100-100</f>
        <v>-6.0862308762169732</v>
      </c>
      <c r="R105" s="71">
        <f t="shared" ref="R105" si="75">J105/J91*100-100</f>
        <v>12.113564668769712</v>
      </c>
      <c r="S105" s="3" t="s">
        <v>42</v>
      </c>
    </row>
    <row r="106" spans="2:19" ht="13.05" customHeight="1" x14ac:dyDescent="0.3">
      <c r="B106" s="33" t="s">
        <v>43</v>
      </c>
      <c r="C106" s="83"/>
      <c r="D106" s="84"/>
      <c r="E106" s="84"/>
      <c r="F106" s="84"/>
      <c r="G106" s="85"/>
      <c r="H106" s="86"/>
      <c r="I106" s="32"/>
      <c r="J106" s="35"/>
      <c r="K106" s="74"/>
      <c r="L106" s="36"/>
      <c r="M106" s="36"/>
      <c r="N106" s="36"/>
      <c r="O106" s="71"/>
      <c r="P106" s="74"/>
      <c r="Q106" s="36"/>
      <c r="R106" s="71"/>
      <c r="S106" s="3" t="s">
        <v>44</v>
      </c>
    </row>
    <row r="107" spans="2:19" ht="6.9" customHeight="1" thickBot="1" x14ac:dyDescent="0.35">
      <c r="B107" s="78"/>
      <c r="C107" s="78"/>
      <c r="D107" s="79"/>
      <c r="E107" s="79"/>
      <c r="F107" s="79"/>
      <c r="G107" s="79"/>
      <c r="H107" s="79"/>
      <c r="I107" s="79"/>
      <c r="J107" s="79"/>
      <c r="K107" s="78"/>
      <c r="L107" s="79"/>
      <c r="M107" s="79"/>
      <c r="N107" s="79"/>
      <c r="O107" s="79"/>
      <c r="P107" s="79"/>
      <c r="Q107" s="79"/>
      <c r="R107" s="79"/>
      <c r="S107" s="79"/>
    </row>
    <row r="108" spans="2:19" ht="13.65" customHeight="1" thickTop="1" x14ac:dyDescent="0.3">
      <c r="B108" s="2" t="s">
        <v>79</v>
      </c>
      <c r="S108" s="41" t="s">
        <v>80</v>
      </c>
    </row>
    <row r="109" spans="2:19" ht="13.65" customHeight="1" x14ac:dyDescent="0.3">
      <c r="B109" s="42" t="s">
        <v>81</v>
      </c>
      <c r="S109" s="41" t="s">
        <v>82</v>
      </c>
    </row>
    <row r="110" spans="2:19" x14ac:dyDescent="0.3">
      <c r="S110" s="41"/>
    </row>
    <row r="111" spans="2:19" x14ac:dyDescent="0.3">
      <c r="S111" s="41"/>
    </row>
    <row r="112" spans="2:19" x14ac:dyDescent="0.3">
      <c r="D112" s="30"/>
      <c r="E112" s="30"/>
      <c r="F112" s="30"/>
      <c r="G112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="85" zoomScaleNormal="85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7.6640625" style="2" customWidth="1"/>
    <col min="3" max="3" width="25.77734375" style="21" customWidth="1"/>
    <col min="4" max="4" width="13.77734375" style="21" customWidth="1"/>
    <col min="5" max="5" width="9.77734375" style="21" customWidth="1"/>
    <col min="6" max="6" width="25.77734375" style="21" customWidth="1"/>
    <col min="7" max="7" width="13.77734375" style="21" customWidth="1"/>
    <col min="8" max="8" width="9.77734375" style="21" customWidth="1"/>
    <col min="9" max="16384" width="9.109375" style="2"/>
  </cols>
  <sheetData>
    <row r="1" spans="2:8" ht="6.75" customHeight="1" x14ac:dyDescent="0.3"/>
    <row r="2" spans="2:8" ht="13.65" customHeight="1" x14ac:dyDescent="0.3">
      <c r="B2" s="23" t="s">
        <v>97</v>
      </c>
    </row>
    <row r="3" spans="2:8" x14ac:dyDescent="0.3">
      <c r="B3" s="23" t="s">
        <v>98</v>
      </c>
    </row>
    <row r="4" spans="2:8" ht="13.65" customHeight="1" x14ac:dyDescent="0.3"/>
    <row r="5" spans="2:8" ht="15.6" thickBot="1" x14ac:dyDescent="0.35">
      <c r="C5" s="145" t="s">
        <v>99</v>
      </c>
      <c r="D5" s="145"/>
      <c r="E5" s="145"/>
      <c r="F5" s="145"/>
      <c r="G5" s="145"/>
      <c r="H5" s="145"/>
    </row>
    <row r="6" spans="2:8" s="16" customFormat="1" ht="15" thickBot="1" x14ac:dyDescent="0.35">
      <c r="C6" s="146" t="s">
        <v>100</v>
      </c>
      <c r="D6" s="146"/>
      <c r="E6" s="146"/>
      <c r="F6" s="146"/>
      <c r="G6" s="146"/>
      <c r="H6" s="146"/>
    </row>
    <row r="7" spans="2:8" ht="30" customHeight="1" thickBot="1" x14ac:dyDescent="0.35">
      <c r="B7" s="147" t="s">
        <v>2</v>
      </c>
      <c r="C7" s="43" t="s">
        <v>87</v>
      </c>
      <c r="D7" s="44" t="s">
        <v>47</v>
      </c>
      <c r="E7" s="44" t="s">
        <v>67</v>
      </c>
      <c r="F7" s="44" t="s">
        <v>88</v>
      </c>
      <c r="G7" s="44" t="s">
        <v>48</v>
      </c>
      <c r="H7" s="51" t="s">
        <v>67</v>
      </c>
    </row>
    <row r="8" spans="2:8" s="15" customFormat="1" ht="30" customHeight="1" thickBot="1" x14ac:dyDescent="0.35">
      <c r="B8" s="148"/>
      <c r="C8" s="100" t="s">
        <v>89</v>
      </c>
      <c r="D8" s="48" t="s">
        <v>68</v>
      </c>
      <c r="E8" s="48" t="s">
        <v>69</v>
      </c>
      <c r="F8" s="100" t="s">
        <v>90</v>
      </c>
      <c r="G8" s="48" t="s">
        <v>70</v>
      </c>
      <c r="H8" s="53" t="s">
        <v>69</v>
      </c>
    </row>
    <row r="9" spans="2:8" x14ac:dyDescent="0.3">
      <c r="B9" s="97"/>
      <c r="C9" s="96"/>
      <c r="D9" s="98" t="s">
        <v>85</v>
      </c>
      <c r="E9" s="98" t="s">
        <v>71</v>
      </c>
      <c r="F9" s="98"/>
      <c r="G9" s="98" t="s">
        <v>85</v>
      </c>
      <c r="H9" s="99" t="s">
        <v>71</v>
      </c>
    </row>
    <row r="10" spans="2:8" ht="6.9" customHeight="1" x14ac:dyDescent="0.3">
      <c r="C10" s="2"/>
      <c r="D10" s="2"/>
      <c r="E10" s="2"/>
      <c r="F10" s="2"/>
      <c r="G10" s="2"/>
      <c r="H10" s="2"/>
    </row>
    <row r="11" spans="2:8" ht="15" customHeight="1" x14ac:dyDescent="0.3">
      <c r="B11" s="21" t="s">
        <v>72</v>
      </c>
      <c r="C11" s="101" t="s">
        <v>91</v>
      </c>
      <c r="D11" s="89">
        <v>4643.1000000000004</v>
      </c>
      <c r="E11" s="102">
        <v>2.2999999999999998</v>
      </c>
      <c r="F11" s="103" t="s">
        <v>91</v>
      </c>
      <c r="G11" s="105">
        <v>4668.3999999999996</v>
      </c>
      <c r="H11" s="104">
        <v>2.2000000000000002</v>
      </c>
    </row>
    <row r="12" spans="2:8" ht="15" customHeight="1" x14ac:dyDescent="0.3">
      <c r="B12" s="21" t="s">
        <v>73</v>
      </c>
      <c r="C12" s="101" t="s">
        <v>92</v>
      </c>
      <c r="D12" s="89">
        <v>3844</v>
      </c>
      <c r="E12" s="102">
        <v>-2.1</v>
      </c>
      <c r="F12" s="103" t="s">
        <v>92</v>
      </c>
      <c r="G12" s="105">
        <v>3867.5</v>
      </c>
      <c r="H12" s="104">
        <v>-1.6</v>
      </c>
    </row>
    <row r="13" spans="2:8" ht="15" customHeight="1" x14ac:dyDescent="0.3">
      <c r="B13" s="21" t="s">
        <v>74</v>
      </c>
      <c r="C13" s="101" t="s">
        <v>93</v>
      </c>
      <c r="D13" s="89">
        <v>3447.4</v>
      </c>
      <c r="E13" s="102">
        <v>2.2000000000000002</v>
      </c>
      <c r="F13" s="103" t="s">
        <v>93</v>
      </c>
      <c r="G13" s="105">
        <v>3418</v>
      </c>
      <c r="H13" s="104">
        <v>3</v>
      </c>
    </row>
    <row r="14" spans="2:8" ht="15" customHeight="1" x14ac:dyDescent="0.3">
      <c r="B14" s="21" t="s">
        <v>3</v>
      </c>
      <c r="C14" s="101" t="s">
        <v>101</v>
      </c>
      <c r="D14" s="89">
        <v>2584.1</v>
      </c>
      <c r="E14" s="102">
        <v>7.2</v>
      </c>
      <c r="F14" s="103" t="s">
        <v>101</v>
      </c>
      <c r="G14" s="105">
        <v>2620.1999999999998</v>
      </c>
      <c r="H14" s="104">
        <v>7.2</v>
      </c>
    </row>
    <row r="15" spans="2:8" ht="15" customHeight="1" x14ac:dyDescent="0.3">
      <c r="B15" s="21" t="s">
        <v>4</v>
      </c>
      <c r="C15" s="101" t="s">
        <v>102</v>
      </c>
      <c r="D15" s="89">
        <v>1676.4</v>
      </c>
      <c r="E15" s="102">
        <v>9.8000000000000007</v>
      </c>
      <c r="F15" s="103" t="s">
        <v>102</v>
      </c>
      <c r="G15" s="105">
        <v>1673.9</v>
      </c>
      <c r="H15" s="104">
        <v>9.8000000000000007</v>
      </c>
    </row>
    <row r="16" spans="2:8" ht="6.9" customHeight="1" thickBot="1" x14ac:dyDescent="0.35">
      <c r="B16" s="79"/>
      <c r="C16" s="79"/>
      <c r="D16" s="79"/>
      <c r="E16" s="79"/>
      <c r="F16" s="79"/>
      <c r="G16" s="79"/>
      <c r="H16" s="79"/>
    </row>
    <row r="17" spans="2:12" ht="14.4" thickTop="1" x14ac:dyDescent="0.3">
      <c r="B17" s="2" t="s">
        <v>79</v>
      </c>
      <c r="H17" s="41" t="s">
        <v>94</v>
      </c>
    </row>
    <row r="18" spans="2:12" x14ac:dyDescent="0.3">
      <c r="B18" s="42" t="s">
        <v>81</v>
      </c>
      <c r="C18" s="2"/>
      <c r="H18" s="41"/>
      <c r="I18" s="21"/>
      <c r="J18" s="21"/>
      <c r="K18" s="21"/>
      <c r="L18" s="21"/>
    </row>
    <row r="19" spans="2:12" ht="4.95" customHeight="1" x14ac:dyDescent="0.3"/>
    <row r="20" spans="2:12" x14ac:dyDescent="0.3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Bárbara Veloso</cp:lastModifiedBy>
  <dcterms:created xsi:type="dcterms:W3CDTF">2025-05-20T17:00:44Z</dcterms:created>
  <dcterms:modified xsi:type="dcterms:W3CDTF">2026-01-06T11:14:09Z</dcterms:modified>
</cp:coreProperties>
</file>