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F7A59482-24AF-49F2-9573-EB397C0E588D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6" i="18" l="1"/>
  <c r="E244" i="18"/>
  <c r="E241" i="18"/>
  <c r="E236" i="18"/>
  <c r="E238" i="18"/>
  <c r="E151" i="18"/>
  <c r="E222" i="18"/>
  <c r="J11" i="18"/>
  <c r="C246" i="18" l="1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T23" i="30" l="1"/>
  <c r="R23" i="30"/>
  <c r="R23" i="29"/>
  <c r="T23" i="29"/>
  <c r="K28" i="16" l="1"/>
  <c r="G10" i="16"/>
  <c r="G29" i="16"/>
  <c r="G30" i="16"/>
  <c r="G17" i="16"/>
  <c r="G9" i="16"/>
  <c r="G18" i="16"/>
  <c r="K15" i="16"/>
  <c r="I9" i="16"/>
  <c r="I18" i="16"/>
  <c r="I17" i="16"/>
  <c r="G23" i="16"/>
  <c r="G24" i="16"/>
  <c r="I29" i="16"/>
  <c r="K27" i="16"/>
  <c r="I30" i="16"/>
  <c r="K22" i="16"/>
  <c r="I10" i="16"/>
  <c r="K10" i="16" s="1"/>
  <c r="K16" i="16"/>
  <c r="I23" i="16"/>
  <c r="I24" i="16"/>
  <c r="K21" i="16"/>
  <c r="G11" i="16" l="1"/>
  <c r="G12" i="16"/>
  <c r="I12" i="16"/>
  <c r="K9" i="16"/>
  <c r="I11" i="16"/>
  <c r="C25" i="24" l="1"/>
  <c r="C24" i="24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6" i="25"/>
  <c r="C15" i="25"/>
  <c r="AI13" i="24" l="1"/>
  <c r="R24" i="29"/>
  <c r="T24" i="29"/>
  <c r="E15" i="25"/>
  <c r="O15" i="25"/>
  <c r="Q15" i="25"/>
  <c r="E18" i="25"/>
  <c r="Q18" i="25"/>
  <c r="O18" i="25"/>
  <c r="E21" i="25"/>
  <c r="Q21" i="25"/>
  <c r="O21" i="25"/>
  <c r="Y15" i="25"/>
  <c r="W15" i="25"/>
  <c r="Y18" i="25"/>
  <c r="W18" i="25"/>
  <c r="W21" i="25"/>
  <c r="Y21" i="25"/>
  <c r="AE15" i="25"/>
  <c r="AG15" i="25"/>
  <c r="AG18" i="25"/>
  <c r="AE18" i="25"/>
  <c r="AE21" i="25"/>
  <c r="AG21" i="25"/>
  <c r="AO15" i="25"/>
  <c r="AM15" i="25"/>
  <c r="AM18" i="25"/>
  <c r="AO18" i="25"/>
  <c r="AO21" i="25"/>
  <c r="AM21" i="25"/>
  <c r="O16" i="24"/>
  <c r="Q16" i="24"/>
  <c r="E16" i="24"/>
  <c r="O19" i="24"/>
  <c r="Q19" i="24"/>
  <c r="E19" i="24"/>
  <c r="E22" i="24"/>
  <c r="O22" i="24"/>
  <c r="Q22" i="24"/>
  <c r="Y16" i="24"/>
  <c r="W16" i="24"/>
  <c r="W19" i="24"/>
  <c r="Y19" i="24"/>
  <c r="Y22" i="24"/>
  <c r="W22" i="24"/>
  <c r="AE16" i="24"/>
  <c r="AG16" i="24"/>
  <c r="AE19" i="24"/>
  <c r="AG19" i="24"/>
  <c r="AG22" i="24"/>
  <c r="AE22" i="24"/>
  <c r="AO16" i="24"/>
  <c r="AM16" i="24"/>
  <c r="AM19" i="24"/>
  <c r="AO19" i="24"/>
  <c r="AM22" i="24"/>
  <c r="AO22" i="24"/>
  <c r="O16" i="25"/>
  <c r="Q16" i="25"/>
  <c r="E16" i="25"/>
  <c r="Q19" i="25"/>
  <c r="O19" i="25"/>
  <c r="E19" i="25"/>
  <c r="W16" i="25"/>
  <c r="Y16" i="25"/>
  <c r="C18" i="25"/>
  <c r="T27" i="29"/>
  <c r="R27" i="29"/>
  <c r="T25" i="29"/>
  <c r="R25" i="29"/>
  <c r="K13" i="24"/>
  <c r="C14" i="24"/>
  <c r="C13" i="24" s="1"/>
  <c r="S13" i="24"/>
  <c r="AA13" i="24"/>
  <c r="R26" i="30"/>
  <c r="T26" i="30"/>
  <c r="AO16" i="25"/>
  <c r="AM16" i="25"/>
  <c r="AO19" i="25"/>
  <c r="AM19" i="25"/>
  <c r="AM22" i="25"/>
  <c r="AO22" i="25"/>
  <c r="M13" i="24"/>
  <c r="O14" i="24"/>
  <c r="Q14" i="24"/>
  <c r="E14" i="24"/>
  <c r="Q17" i="24"/>
  <c r="O17" i="24"/>
  <c r="E17" i="24"/>
  <c r="Q20" i="24"/>
  <c r="O20" i="24"/>
  <c r="E20" i="24"/>
  <c r="W14" i="24"/>
  <c r="U13" i="24"/>
  <c r="Y14" i="24"/>
  <c r="Y17" i="24"/>
  <c r="W17" i="24"/>
  <c r="Y20" i="24"/>
  <c r="W20" i="24"/>
  <c r="AG14" i="24"/>
  <c r="AE14" i="24"/>
  <c r="AC13" i="24"/>
  <c r="AG17" i="24"/>
  <c r="AE17" i="24"/>
  <c r="AE20" i="24"/>
  <c r="AG20" i="24"/>
  <c r="AO14" i="24"/>
  <c r="AM14" i="24"/>
  <c r="AK13" i="24"/>
  <c r="AO17" i="24"/>
  <c r="AM17" i="24"/>
  <c r="AM20" i="24"/>
  <c r="AO20" i="24"/>
  <c r="AA13" i="25"/>
  <c r="AI13" i="25"/>
  <c r="T26" i="29"/>
  <c r="R26" i="29"/>
  <c r="T24" i="30"/>
  <c r="R24" i="30"/>
  <c r="T27" i="30"/>
  <c r="R27" i="30"/>
  <c r="O22" i="25"/>
  <c r="Q22" i="25"/>
  <c r="E22" i="25"/>
  <c r="Y19" i="25"/>
  <c r="W19" i="25"/>
  <c r="AE16" i="25"/>
  <c r="AG16" i="25"/>
  <c r="AE19" i="25"/>
  <c r="AG19" i="25"/>
  <c r="AG22" i="25"/>
  <c r="AE22" i="25"/>
  <c r="C14" i="25"/>
  <c r="K13" i="25"/>
  <c r="C17" i="25"/>
  <c r="S13" i="25"/>
  <c r="O14" i="25"/>
  <c r="Q14" i="25"/>
  <c r="E14" i="25"/>
  <c r="M13" i="25"/>
  <c r="O17" i="25"/>
  <c r="E17" i="25"/>
  <c r="Q17" i="25"/>
  <c r="E20" i="25"/>
  <c r="Q20" i="25"/>
  <c r="O20" i="25"/>
  <c r="Y14" i="25"/>
  <c r="U13" i="25"/>
  <c r="W14" i="25"/>
  <c r="W17" i="25"/>
  <c r="Y17" i="25"/>
  <c r="Y20" i="25"/>
  <c r="W20" i="25"/>
  <c r="AC13" i="25"/>
  <c r="AE14" i="25"/>
  <c r="AG14" i="25"/>
  <c r="AE17" i="25"/>
  <c r="AG17" i="25"/>
  <c r="AE20" i="25"/>
  <c r="AG20" i="25"/>
  <c r="AK13" i="25"/>
  <c r="AO14" i="25"/>
  <c r="AM14" i="25"/>
  <c r="AM17" i="25"/>
  <c r="AO17" i="25"/>
  <c r="AO20" i="25"/>
  <c r="AM20" i="25"/>
  <c r="E15" i="24"/>
  <c r="Q15" i="24"/>
  <c r="O15" i="24"/>
  <c r="O18" i="24"/>
  <c r="Q18" i="24"/>
  <c r="E18" i="24"/>
  <c r="O21" i="24"/>
  <c r="E21" i="24"/>
  <c r="Q21" i="24"/>
  <c r="W15" i="24"/>
  <c r="Y15" i="24"/>
  <c r="W18" i="24"/>
  <c r="Y18" i="24"/>
  <c r="Y21" i="24"/>
  <c r="W21" i="24"/>
  <c r="AG15" i="24"/>
  <c r="AE15" i="24"/>
  <c r="AE18" i="24"/>
  <c r="AG18" i="24"/>
  <c r="AG21" i="24"/>
  <c r="AE21" i="24"/>
  <c r="AM15" i="24"/>
  <c r="AO15" i="24"/>
  <c r="AM18" i="24"/>
  <c r="AO18" i="24"/>
  <c r="AO21" i="24"/>
  <c r="AM21" i="24"/>
  <c r="Y22" i="25"/>
  <c r="W22" i="25"/>
  <c r="R25" i="30"/>
  <c r="T25" i="30"/>
  <c r="C13" i="25" l="1"/>
  <c r="E13" i="25"/>
  <c r="I14" i="25"/>
  <c r="G14" i="25"/>
  <c r="G22" i="24"/>
  <c r="I22" i="24"/>
  <c r="G21" i="25"/>
  <c r="I21" i="25"/>
  <c r="I15" i="25"/>
  <c r="G15" i="25"/>
  <c r="G20" i="25"/>
  <c r="I20" i="25"/>
  <c r="G17" i="24"/>
  <c r="I17" i="24"/>
  <c r="G19" i="25"/>
  <c r="I19" i="25"/>
  <c r="I19" i="24"/>
  <c r="G19" i="24"/>
  <c r="I21" i="24"/>
  <c r="G21" i="24"/>
  <c r="I18" i="25"/>
  <c r="G18" i="25"/>
  <c r="I17" i="25"/>
  <c r="G17" i="25"/>
  <c r="G15" i="24"/>
  <c r="I15" i="24"/>
  <c r="G20" i="24"/>
  <c r="I20" i="24"/>
  <c r="I14" i="24"/>
  <c r="E13" i="24"/>
  <c r="G14" i="24"/>
  <c r="G16" i="25"/>
  <c r="I16" i="25"/>
  <c r="G16" i="24"/>
  <c r="I16" i="24"/>
  <c r="G18" i="24"/>
  <c r="I18" i="24"/>
  <c r="G22" i="25"/>
  <c r="I22" i="25"/>
  <c r="E24" i="28" l="1"/>
  <c r="Q24" i="26" l="1"/>
  <c r="E10" i="28"/>
  <c r="Q10" i="26"/>
  <c r="Q10" i="27"/>
  <c r="G10" i="28" l="1"/>
  <c r="Q24" i="28"/>
  <c r="G24" i="28"/>
  <c r="Q24" i="27"/>
  <c r="Q10" i="28"/>
  <c r="K10" i="28"/>
  <c r="S10" i="28" l="1"/>
  <c r="K24" i="28"/>
  <c r="S24" i="28"/>
  <c r="M10" i="28" l="1"/>
  <c r="M24" i="28"/>
</calcChain>
</file>

<file path=xl/sharedStrings.xml><?xml version="1.0" encoding="utf-8"?>
<sst xmlns="http://schemas.openxmlformats.org/spreadsheetml/2006/main" count="2941" uniqueCount="1148">
  <si>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</si>
  <si>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</si>
  <si>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</si>
  <si>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</si>
  <si>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</si>
  <si>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</si>
  <si>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</si>
  <si>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</si>
  <si>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</si>
  <si>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</si>
  <si>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</si>
  <si>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</si>
  <si>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</si>
  <si>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</si>
  <si>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</si>
  <si>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</si>
  <si>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</si>
  <si>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</si>
  <si>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</si>
  <si>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</si>
  <si>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</si>
  <si>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</si>
  <si>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</si>
  <si>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</si>
  <si>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</si>
  <si>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</si>
  <si>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</si>
  <si>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</si>
  <si>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</si>
  <si>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</si>
  <si>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</si>
  <si>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</si>
  <si>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</si>
  <si>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</si>
  <si>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</si>
  <si>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</si>
  <si>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</si>
  <si>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</si>
  <si>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</si>
  <si>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</si>
  <si>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</si>
  <si>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</si>
  <si>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</si>
  <si>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</si>
  <si>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</si>
  <si>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</si>
  <si>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</si>
  <si>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</si>
  <si>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</si>
  <si>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</si>
  <si>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</si>
  <si>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</si>
  <si>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</si>
  <si>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</si>
  <si>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</si>
  <si>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</si>
  <si>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</si>
  <si>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</si>
  <si>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</si>
  <si>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</si>
  <si>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</si>
  <si>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</si>
  <si>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</si>
  <si>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</si>
  <si>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</si>
  <si>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</si>
  <si>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</si>
  <si>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</si>
  <si>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</si>
  <si>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</si>
  <si>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</si>
  <si>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</si>
  <si>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</si>
  <si>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</si>
  <si>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</si>
  <si>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</si>
  <si>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</si>
  <si>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</si>
  <si>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</si>
  <si>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</si>
  <si>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</si>
  <si>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</si>
  <si>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</si>
  <si>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</si>
  <si>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</si>
  <si>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</si>
  <si>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</si>
  <si>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</si>
  <si>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</si>
  <si>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</si>
  <si>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</si>
  <si>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</si>
  <si>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</si>
  <si>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</si>
  <si>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</si>
  <si>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</si>
  <si>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</si>
  <si>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</si>
  <si>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</si>
  <si>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</si>
  <si>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</si>
  <si>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</si>
  <si>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</si>
  <si>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</si>
  <si>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</si>
  <si>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</si>
  <si>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</si>
  <si>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</si>
  <si>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</si>
  <si>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</si>
  <si>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</si>
  <si>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</si>
  <si>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</si>
  <si>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</si>
  <si>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</si>
  <si>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</si>
  <si>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</si>
  <si>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</si>
  <si>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</si>
  <si>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</si>
  <si>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</si>
  <si>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</si>
  <si>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</si>
  <si>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</si>
  <si>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</si>
  <si>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</si>
  <si>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</si>
  <si>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</si>
  <si>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</si>
  <si>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</si>
  <si>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</si>
  <si>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</si>
  <si>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</si>
  <si>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</si>
  <si>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</si>
  <si>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</si>
  <si>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</si>
  <si>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</si>
  <si>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</si>
  <si>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</si>
  <si>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</si>
  <si>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</si>
  <si>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</si>
  <si>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</si>
  <si>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</si>
  <si>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</si>
  <si>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</si>
  <si>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</si>
  <si>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</si>
  <si>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</si>
  <si>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</si>
  <si>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</si>
  <si>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</si>
  <si>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</si>
  <si>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</si>
  <si>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</si>
  <si>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</si>
  <si>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</si>
  <si>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</si>
  <si>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</si>
  <si>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</si>
  <si>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</si>
  <si>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</si>
  <si>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</si>
  <si>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</si>
  <si>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</si>
  <si>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</si>
  <si>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</si>
  <si>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</si>
  <si>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</si>
  <si>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</si>
  <si>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</si>
  <si>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</si>
  <si>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</si>
  <si>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</si>
  <si>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</si>
  <si>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</si>
  <si>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</si>
  <si>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</si>
  <si>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</si>
  <si>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</si>
  <si>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</si>
  <si>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</si>
  <si>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</si>
  <si>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</si>
  <si>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</si>
  <si>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</si>
  <si>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</si>
  <si>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</si>
  <si>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</si>
  <si>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</si>
  <si>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</si>
  <si>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</si>
  <si>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</si>
  <si>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</si>
  <si>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</si>
  <si>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</si>
  <si>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</si>
  <si>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</si>
  <si>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</si>
  <si>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</si>
  <si>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</si>
  <si>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</si>
  <si>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</si>
  <si>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</si>
  <si>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</si>
  <si>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</si>
  <si>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</si>
  <si>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</si>
  <si>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</si>
  <si>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</si>
  <si>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</si>
  <si>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</si>
  <si>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</si>
  <si>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</si>
  <si>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</si>
  <si>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</si>
  <si>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</si>
  <si>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</si>
  <si>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</si>
  <si>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</si>
  <si>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</si>
  <si>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</si>
  <si>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</si>
  <si>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</si>
  <si>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</si>
  <si>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</si>
  <si>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</si>
  <si>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</si>
  <si>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</si>
  <si>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</si>
  <si>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</si>
  <si>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</si>
  <si>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</si>
  <si>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</si>
  <si>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</si>
  <si>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</si>
  <si>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</si>
  <si>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</si>
  <si>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</si>
  <si>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</si>
  <si>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</si>
  <si>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</si>
  <si>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</si>
  <si>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</si>
  <si>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</si>
  <si>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</si>
  <si>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</si>
  <si>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</si>
  <si>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</si>
  <si>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</si>
  <si>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</si>
  <si>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</si>
  <si>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</si>
  <si>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</si>
  <si>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</si>
  <si>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</si>
  <si>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</si>
  <si>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</si>
  <si>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</si>
  <si>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</si>
  <si>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</si>
  <si>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</si>
  <si>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</si>
  <si>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</si>
  <si>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</si>
  <si>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</si>
  <si>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</si>
  <si>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</si>
  <si>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</si>
  <si>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</si>
  <si>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</si>
  <si>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</si>
  <si>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</si>
  <si>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</si>
  <si>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</si>
  <si>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</si>
  <si>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</si>
  <si>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</si>
  <si>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</si>
  <si>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</si>
  <si>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</si>
  <si>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</si>
  <si>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</si>
  <si>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</si>
  <si>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</si>
  <si>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</si>
  <si>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</si>
  <si>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</si>
  <si>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</si>
  <si>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</si>
  <si>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</si>
  <si>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</si>
  <si>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</si>
  <si>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</si>
  <si>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</si>
  <si>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</si>
  <si>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</si>
  <si>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</si>
  <si>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</si>
  <si>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</si>
  <si>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</si>
  <si>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</si>
  <si>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</si>
  <si>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</si>
  <si>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</si>
  <si>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</si>
  <si>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</si>
  <si>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</si>
  <si>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</si>
  <si>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</si>
  <si>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</si>
  <si>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</si>
  <si>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</si>
  <si>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</si>
  <si>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</si>
  <si>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</si>
  <si>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</si>
  <si>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</si>
  <si>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</si>
  <si>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</si>
  <si>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</si>
  <si>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</si>
  <si>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</si>
  <si>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</si>
  <si>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</si>
  <si>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</si>
  <si>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</si>
  <si>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</si>
  <si>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</si>
  <si>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</si>
  <si>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</si>
  <si>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</si>
  <si>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</si>
  <si>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</si>
  <si>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</si>
  <si>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</si>
  <si>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</si>
  <si>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</si>
  <si>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</si>
  <si>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</si>
  <si>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</si>
  <si>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</si>
  <si>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</si>
  <si>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</si>
  <si>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</si>
  <si>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</si>
  <si>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</si>
  <si>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</si>
  <si>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</si>
  <si>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</si>
  <si>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</si>
  <si>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</si>
  <si>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</si>
  <si>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</si>
  <si>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</si>
  <si>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</si>
  <si>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</si>
  <si>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</si>
  <si>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</si>
  <si>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</si>
  <si>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</si>
  <si>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</si>
  <si>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</si>
  <si>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</si>
  <si>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</si>
  <si>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</si>
  <si>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</si>
  <si>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</si>
  <si>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</si>
  <si>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</si>
  <si>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</si>
  <si>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</si>
  <si>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</si>
  <si>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</si>
  <si>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</si>
  <si>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</si>
  <si>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</si>
  <si>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</si>
  <si>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</si>
  <si>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</si>
  <si>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</si>
  <si>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</si>
  <si>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</si>
  <si>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</si>
  <si>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</si>
  <si>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</si>
  <si>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</si>
  <si>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</si>
  <si>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</si>
  <si>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</si>
  <si>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</si>
  <si>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</si>
  <si>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</si>
  <si>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</si>
  <si>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</si>
  <si>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</si>
  <si>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</si>
  <si>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</si>
  <si>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</si>
  <si>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</si>
  <si>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</si>
  <si>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</si>
  <si>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</si>
  <si>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</si>
  <si>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</si>
  <si>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</si>
  <si>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</si>
  <si>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</si>
  <si>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</si>
  <si>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</si>
  <si>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</si>
  <si>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</si>
  <si>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</si>
  <si>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</si>
  <si>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</si>
  <si>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</si>
  <si>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</si>
  <si>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</si>
  <si>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</si>
  <si>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</si>
  <si>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</si>
  <si>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</si>
  <si>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</si>
  <si>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</si>
  <si>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</si>
  <si>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</si>
  <si>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</si>
  <si>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</si>
  <si>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</si>
  <si>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</si>
  <si>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</si>
  <si>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</si>
  <si>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</si>
  <si>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</si>
  <si>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</si>
  <si>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</si>
  <si>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</si>
  <si>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</si>
  <si>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</si>
  <si>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</si>
  <si>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</si>
  <si>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</si>
  <si>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</si>
  <si>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</si>
  <si>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</si>
  <si>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</si>
  <si>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</si>
  <si>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</si>
  <si>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</si>
  <si>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</si>
  <si>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</si>
  <si>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</si>
  <si>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</si>
  <si>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</si>
  <si>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</si>
  <si>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</si>
  <si>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</si>
  <si>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</si>
  <si>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</si>
  <si>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</si>
  <si>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</si>
  <si>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</si>
  <si>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</si>
  <si>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</si>
  <si>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</si>
  <si>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</si>
  <si>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</si>
  <si>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</si>
  <si>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</si>
  <si>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</si>
  <si>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</si>
  <si>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</si>
  <si>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</si>
  <si>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</si>
  <si>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</si>
  <si>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</si>
  <si>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</si>
  <si>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</si>
  <si>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</si>
  <si>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</si>
  <si>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</si>
  <si>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</si>
  <si>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</si>
  <si>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</si>
  <si>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</si>
  <si>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</si>
  <si>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</si>
  <si>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</si>
  <si>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</si>
  <si>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</si>
  <si>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</si>
  <si>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</si>
  <si>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</si>
  <si>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</si>
  <si>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</si>
  <si>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</si>
  <si>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</si>
  <si>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</si>
  <si>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</si>
  <si>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</si>
  <si>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</si>
  <si>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</si>
  <si>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</si>
  <si>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</si>
  <si>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</si>
  <si>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</si>
  <si>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</si>
  <si>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</si>
  <si>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</si>
  <si>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</si>
  <si>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</si>
  <si>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</si>
  <si>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</si>
  <si>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</si>
  <si>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</si>
  <si>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</si>
  <si>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</si>
  <si>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</si>
  <si>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</si>
  <si>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</si>
  <si>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</si>
  <si>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</si>
  <si>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</si>
  <si>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</si>
  <si>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</si>
  <si>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</si>
  <si>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</si>
  <si>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</si>
  <si>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</si>
  <si>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</si>
  <si>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</si>
  <si>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</si>
  <si>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</si>
  <si>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</si>
  <si>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</si>
  <si>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</si>
  <si>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</si>
  <si>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</si>
  <si>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</si>
  <si>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</si>
  <si>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</si>
  <si>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</si>
  <si>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</si>
  <si>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</si>
  <si>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</si>
  <si>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</si>
  <si>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</si>
  <si>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</si>
  <si>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</si>
  <si>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</si>
  <si>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</si>
  <si>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</si>
  <si>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</si>
  <si>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</si>
  <si>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</si>
  <si>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</si>
  <si>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</si>
  <si>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</si>
  <si>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</si>
  <si>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</si>
  <si>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</si>
  <si>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</si>
  <si>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</si>
  <si>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</si>
  <si>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</si>
  <si>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</si>
  <si>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</si>
  <si>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</si>
  <si>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</si>
  <si>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</si>
  <si>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</si>
  <si>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</si>
  <si>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</si>
  <si>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</si>
  <si>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</si>
  <si>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</si>
  <si>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</si>
  <si>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</si>
  <si>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</si>
  <si>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</si>
  <si>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</si>
  <si>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</si>
  <si>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</si>
  <si>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</si>
  <si>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</si>
  <si>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</si>
  <si>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</si>
  <si>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</si>
  <si>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</si>
  <si>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</si>
  <si>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</si>
  <si>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</si>
  <si>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</si>
  <si>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</si>
  <si>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</si>
  <si>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</si>
  <si>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</si>
  <si>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</si>
  <si>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</si>
  <si>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</si>
  <si>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</si>
  <si>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</si>
  <si>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</si>
  <si>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</si>
  <si>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</si>
  <si>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</si>
  <si>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</si>
  <si>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</si>
  <si>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</si>
  <si>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</si>
  <si>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</si>
  <si>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</si>
  <si>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</si>
  <si>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</si>
  <si>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</si>
  <si>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</si>
  <si>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</si>
  <si>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</si>
  <si>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</si>
  <si>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</si>
  <si>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</si>
  <si>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</si>
  <si>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</si>
  <si>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</si>
  <si>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</si>
  <si>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</si>
  <si>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</si>
  <si>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</si>
  <si>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</si>
  <si>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</si>
  <si>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</si>
  <si>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</si>
  <si>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</si>
  <si>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</si>
  <si>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</si>
  <si>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</si>
  <si>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</si>
  <si>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</si>
  <si>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</si>
  <si>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</si>
  <si>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</si>
  <si>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</si>
  <si>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</si>
  <si>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</si>
  <si>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</si>
  <si>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</si>
  <si>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</si>
  <si>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</si>
  <si>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</si>
  <si>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</si>
  <si>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</si>
  <si>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</si>
  <si>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</si>
  <si>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</si>
  <si>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</si>
  <si>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</si>
  <si>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</si>
  <si>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</si>
  <si>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</si>
  <si>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</si>
  <si>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</si>
  <si>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</si>
  <si>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</si>
  <si>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</si>
  <si>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</si>
  <si>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</si>
  <si>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</si>
  <si>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</si>
  <si>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</si>
  <si>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</si>
  <si>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</si>
  <si>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</si>
  <si>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</si>
  <si>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</si>
  <si>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</si>
  <si>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</si>
  <si>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</si>
  <si>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</si>
  <si>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</si>
  <si>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</si>
  <si>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</si>
  <si>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</si>
  <si>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</si>
  <si>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</si>
  <si>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</si>
  <si>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</si>
  <si>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</si>
  <si>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</si>
  <si>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</si>
  <si>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</si>
  <si>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</si>
  <si>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</si>
  <si>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</si>
  <si>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</si>
  <si>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</si>
  <si>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</si>
  <si>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</si>
  <si>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</si>
  <si>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</si>
  <si>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</si>
  <si>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</si>
  <si>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</si>
  <si>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</si>
  <si>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</si>
  <si>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</si>
  <si>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</si>
  <si>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</si>
  <si>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</si>
  <si>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</si>
  <si>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</si>
  <si>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</si>
  <si>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</si>
  <si>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</si>
  <si>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</si>
  <si>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</si>
  <si>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</si>
  <si>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</si>
  <si>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JUL 2024 a SET 2024 
JUL 2024 to SEP 2024</t>
  </si>
  <si>
    <t>JUL 2025 a SET 2025
JUL 2025 to SEP 2025</t>
  </si>
  <si>
    <t>SET 2025
SEP 2025</t>
  </si>
  <si>
    <t>SET 2024
SEP 2024</t>
  </si>
  <si>
    <t>Período: JANEIRO A SETEMBRO</t>
  </si>
  <si>
    <t>Period: JANUARY TO SEPTEMBER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</si>
  <si>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</si>
  <si>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</si>
  <si>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</si>
  <si>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</si>
  <si>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</si>
  <si>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</si>
  <si>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</si>
  <si>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</si>
  <si>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</si>
  <si>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</si>
  <si>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</si>
  <si>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</si>
  <si>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</si>
  <si>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</si>
  <si>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</si>
  <si>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</si>
  <si>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</si>
  <si>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</si>
  <si>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</si>
  <si>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</si>
  <si>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</si>
  <si>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</si>
  <si>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</si>
  <si>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</si>
  <si>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</si>
  <si>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</si>
  <si>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</si>
  <si>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</si>
  <si>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</si>
  <si>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</si>
  <si>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</si>
  <si>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</si>
  <si>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</si>
  <si>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</si>
  <si>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</si>
  <si>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</si>
  <si>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</si>
  <si>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</si>
  <si>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</si>
  <si>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</si>
  <si>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</si>
  <si>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x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</si>
  <si>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</si>
  <si>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</si>
  <si>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</si>
  <si>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</si>
  <si>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</si>
  <si>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Ə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</si>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</sst>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41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3"/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</row>
    <row r="2" spans="1:24" ht="29.25" customHeight="1" x14ac:dyDescent="0.3">
      <c r="A2" s="224" t="s">
        <v>663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6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2" t="s">
        <v>706</v>
      </c>
      <c r="B11" s="222"/>
      <c r="C11" s="222"/>
      <c r="D11" s="222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3104.9743560000002</v>
      </c>
      <c r="G12" s="62"/>
      <c r="H12" s="62">
        <v>3002.3088779999998</v>
      </c>
      <c r="I12" s="62"/>
      <c r="J12" s="101">
        <f t="shared" ref="J12:J21" si="0">F12-H12</f>
        <v>102.66547800000035</v>
      </c>
      <c r="K12" s="62"/>
      <c r="L12" s="102">
        <f t="shared" ref="L12:L21" si="1">F12/H12*100-100</f>
        <v>3.419550824776934</v>
      </c>
      <c r="M12" s="95"/>
      <c r="N12" s="62">
        <v>9144.6460019999995</v>
      </c>
      <c r="O12" s="62"/>
      <c r="P12" s="62">
        <v>8773.126228000001</v>
      </c>
      <c r="Q12" s="62"/>
      <c r="R12" s="101">
        <f>N12-P12</f>
        <v>371.51977399999851</v>
      </c>
      <c r="S12" s="62"/>
      <c r="T12" s="102">
        <f t="shared" ref="T12:T21" si="2">N12/P12*100-100</f>
        <v>4.2347478463751003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1164.986762</v>
      </c>
      <c r="G13" s="62"/>
      <c r="H13" s="62">
        <v>1062.010544</v>
      </c>
      <c r="I13" s="62"/>
      <c r="J13" s="101">
        <f t="shared" si="0"/>
        <v>102.97621800000002</v>
      </c>
      <c r="K13" s="62"/>
      <c r="L13" s="102">
        <f t="shared" si="1"/>
        <v>9.6963461033207921</v>
      </c>
      <c r="M13" s="95"/>
      <c r="N13" s="62">
        <v>3356.5278159999998</v>
      </c>
      <c r="O13" s="62"/>
      <c r="P13" s="62">
        <v>2953.1058270000003</v>
      </c>
      <c r="Q13" s="62"/>
      <c r="R13" s="101">
        <f>N13-P13</f>
        <v>403.42198899999948</v>
      </c>
      <c r="S13" s="62"/>
      <c r="T13" s="102">
        <f t="shared" si="2"/>
        <v>13.660939114052269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733.75097100000005</v>
      </c>
      <c r="G14" s="62"/>
      <c r="H14" s="62">
        <v>684.43404299999997</v>
      </c>
      <c r="I14" s="62"/>
      <c r="J14" s="101">
        <f t="shared" si="0"/>
        <v>49.316928000000075</v>
      </c>
      <c r="K14" s="62"/>
      <c r="L14" s="102">
        <f t="shared" si="1"/>
        <v>7.2055048261239278</v>
      </c>
      <c r="M14" s="95"/>
      <c r="N14" s="62">
        <v>1972.2117469999998</v>
      </c>
      <c r="O14" s="62"/>
      <c r="P14" s="62">
        <v>1863.6068670000002</v>
      </c>
      <c r="Q14" s="62"/>
      <c r="R14" s="101">
        <f t="shared" ref="R14:R21" si="3">N14-P14</f>
        <v>108.60487999999964</v>
      </c>
      <c r="S14" s="62"/>
      <c r="T14" s="102">
        <f t="shared" si="2"/>
        <v>5.8276711640813801</v>
      </c>
      <c r="V14" s="43"/>
      <c r="W14" s="43"/>
    </row>
    <row r="15" spans="1:24" ht="12.75" customHeight="1" x14ac:dyDescent="0.3">
      <c r="B15" s="62" t="s">
        <v>369</v>
      </c>
      <c r="C15" s="62" t="s">
        <v>618</v>
      </c>
      <c r="D15" s="103"/>
      <c r="F15" s="62">
        <v>516.12819500000001</v>
      </c>
      <c r="G15" s="62"/>
      <c r="H15" s="62">
        <v>809.90300300000001</v>
      </c>
      <c r="I15" s="62"/>
      <c r="J15" s="101">
        <f t="shared" si="0"/>
        <v>-293.77480800000001</v>
      </c>
      <c r="K15" s="62"/>
      <c r="L15" s="102">
        <f t="shared" si="1"/>
        <v>-36.272838464830336</v>
      </c>
      <c r="M15" s="95"/>
      <c r="N15" s="62">
        <v>1471.7767900000001</v>
      </c>
      <c r="O15" s="62"/>
      <c r="P15" s="62">
        <v>1760.3226440000001</v>
      </c>
      <c r="Q15" s="62"/>
      <c r="R15" s="101">
        <f t="shared" si="3"/>
        <v>-288.54585399999996</v>
      </c>
      <c r="S15" s="62"/>
      <c r="T15" s="102">
        <f t="shared" si="2"/>
        <v>-16.391645871482623</v>
      </c>
      <c r="V15" s="43"/>
      <c r="W15" s="43"/>
    </row>
    <row r="16" spans="1:24" ht="12.75" customHeight="1" x14ac:dyDescent="0.3">
      <c r="B16" s="62" t="s">
        <v>368</v>
      </c>
      <c r="C16" s="62" t="s">
        <v>617</v>
      </c>
      <c r="D16" s="103"/>
      <c r="F16" s="62">
        <v>451.04624999999999</v>
      </c>
      <c r="G16" s="62"/>
      <c r="H16" s="62">
        <v>481.79903999999999</v>
      </c>
      <c r="I16" s="62"/>
      <c r="J16" s="101">
        <f t="shared" si="0"/>
        <v>-30.752790000000005</v>
      </c>
      <c r="K16" s="62"/>
      <c r="L16" s="102">
        <f t="shared" si="1"/>
        <v>-6.3829081104022123</v>
      </c>
      <c r="M16" s="95"/>
      <c r="N16" s="62">
        <v>1253.8437250000002</v>
      </c>
      <c r="O16" s="62"/>
      <c r="P16" s="62">
        <v>1321.0901119999999</v>
      </c>
      <c r="Q16" s="62"/>
      <c r="R16" s="101">
        <f t="shared" si="3"/>
        <v>-67.246386999999686</v>
      </c>
      <c r="S16" s="62"/>
      <c r="T16" s="102">
        <f t="shared" si="2"/>
        <v>-5.0902195383322777</v>
      </c>
      <c r="V16" s="43"/>
      <c r="W16" s="43"/>
    </row>
    <row r="17" spans="1:23" ht="12.75" customHeight="1" x14ac:dyDescent="0.3">
      <c r="B17" s="62" t="s">
        <v>370</v>
      </c>
      <c r="C17" s="62" t="s">
        <v>619</v>
      </c>
      <c r="D17" s="103"/>
      <c r="F17" s="62">
        <v>563.67721600000004</v>
      </c>
      <c r="G17" s="62"/>
      <c r="H17" s="62">
        <v>462.906094</v>
      </c>
      <c r="I17" s="62"/>
      <c r="J17" s="101">
        <f t="shared" si="0"/>
        <v>100.77112200000005</v>
      </c>
      <c r="K17" s="62"/>
      <c r="L17" s="102">
        <f t="shared" si="1"/>
        <v>21.769236418823226</v>
      </c>
      <c r="M17" s="95"/>
      <c r="N17" s="62">
        <v>1475.7692460000001</v>
      </c>
      <c r="O17" s="62"/>
      <c r="P17" s="62">
        <v>1421.6716750000001</v>
      </c>
      <c r="Q17" s="62"/>
      <c r="R17" s="101">
        <f t="shared" si="3"/>
        <v>54.097571000000016</v>
      </c>
      <c r="S17" s="62"/>
      <c r="T17" s="102">
        <f t="shared" si="2"/>
        <v>3.8052084705141311</v>
      </c>
      <c r="V17" s="43"/>
      <c r="W17" s="43"/>
    </row>
    <row r="18" spans="1:23" ht="12.75" customHeight="1" x14ac:dyDescent="0.3">
      <c r="B18" s="62" t="s">
        <v>695</v>
      </c>
      <c r="C18" s="62" t="s">
        <v>696</v>
      </c>
      <c r="D18" s="103"/>
      <c r="F18" s="62">
        <v>428.68453</v>
      </c>
      <c r="G18" s="62"/>
      <c r="H18" s="62">
        <v>214.77243799999999</v>
      </c>
      <c r="I18" s="62"/>
      <c r="J18" s="101">
        <f t="shared" si="0"/>
        <v>213.912092</v>
      </c>
      <c r="K18" s="62"/>
      <c r="L18" s="102">
        <f t="shared" si="1"/>
        <v>99.599415079508503</v>
      </c>
      <c r="M18" s="95"/>
      <c r="N18" s="62">
        <v>1054.5152700000001</v>
      </c>
      <c r="O18" s="62"/>
      <c r="P18" s="62">
        <v>910.23750700000005</v>
      </c>
      <c r="Q18" s="62"/>
      <c r="R18" s="101">
        <f t="shared" si="3"/>
        <v>144.27776300000005</v>
      </c>
      <c r="S18" s="62"/>
      <c r="T18" s="102">
        <f t="shared" si="2"/>
        <v>15.850562286267106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328.33874400000002</v>
      </c>
      <c r="G19" s="62"/>
      <c r="H19" s="62">
        <v>276.62600900000001</v>
      </c>
      <c r="I19" s="62"/>
      <c r="J19" s="101">
        <f t="shared" si="0"/>
        <v>51.712735000000009</v>
      </c>
      <c r="K19" s="62"/>
      <c r="L19" s="102">
        <f t="shared" si="1"/>
        <v>18.69409719893693</v>
      </c>
      <c r="M19" s="95"/>
      <c r="N19" s="62">
        <v>878.25002099999995</v>
      </c>
      <c r="O19" s="62"/>
      <c r="P19" s="62">
        <v>817.00055700000007</v>
      </c>
      <c r="Q19" s="62"/>
      <c r="R19" s="101">
        <f t="shared" si="3"/>
        <v>61.249463999999875</v>
      </c>
      <c r="S19" s="62"/>
      <c r="T19" s="102">
        <f t="shared" si="2"/>
        <v>7.496869307519944</v>
      </c>
      <c r="V19" s="43"/>
      <c r="W19" s="43"/>
    </row>
    <row r="20" spans="1:23" ht="12.75" customHeight="1" x14ac:dyDescent="0.3">
      <c r="B20" s="62" t="s">
        <v>373</v>
      </c>
      <c r="C20" s="62" t="s">
        <v>622</v>
      </c>
      <c r="D20" s="103"/>
      <c r="F20" s="62">
        <v>311.86967700000002</v>
      </c>
      <c r="G20" s="62"/>
      <c r="H20" s="62">
        <v>161.54886200000001</v>
      </c>
      <c r="I20" s="62"/>
      <c r="J20" s="101">
        <f t="shared" si="0"/>
        <v>150.32081500000001</v>
      </c>
      <c r="K20" s="62"/>
      <c r="L20" s="102">
        <f t="shared" si="1"/>
        <v>93.049751721556532</v>
      </c>
      <c r="M20" s="95"/>
      <c r="N20" s="62">
        <v>605.88284300000009</v>
      </c>
      <c r="O20" s="62"/>
      <c r="P20" s="62">
        <v>617.911744</v>
      </c>
      <c r="Q20" s="62"/>
      <c r="R20" s="101">
        <f t="shared" si="3"/>
        <v>-12.028900999999905</v>
      </c>
      <c r="S20" s="62"/>
      <c r="T20" s="102">
        <f t="shared" si="2"/>
        <v>-1.9467021167346275</v>
      </c>
      <c r="V20" s="43"/>
      <c r="W20" s="43"/>
    </row>
    <row r="21" spans="1:23" ht="12.75" customHeight="1" x14ac:dyDescent="0.3">
      <c r="B21" s="62" t="s">
        <v>704</v>
      </c>
      <c r="C21" s="62" t="s">
        <v>705</v>
      </c>
      <c r="D21" s="103"/>
      <c r="F21" s="62">
        <v>229.12124900000001</v>
      </c>
      <c r="G21" s="62"/>
      <c r="H21" s="62">
        <v>52.397036999999997</v>
      </c>
      <c r="I21" s="62"/>
      <c r="J21" s="101">
        <f t="shared" si="0"/>
        <v>176.72421200000002</v>
      </c>
      <c r="K21" s="62"/>
      <c r="L21" s="102">
        <f t="shared" si="1"/>
        <v>337.2790182773121</v>
      </c>
      <c r="M21" s="95"/>
      <c r="N21" s="62">
        <v>1212.328806</v>
      </c>
      <c r="O21" s="62"/>
      <c r="P21" s="62">
        <v>435.21060499999999</v>
      </c>
      <c r="Q21" s="62"/>
      <c r="R21" s="101">
        <f t="shared" si="3"/>
        <v>777.118201</v>
      </c>
      <c r="S21" s="62"/>
      <c r="T21" s="102">
        <f t="shared" si="2"/>
        <v>178.56141189390365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22" t="s">
        <v>668</v>
      </c>
      <c r="B23" s="222"/>
      <c r="C23" s="222"/>
      <c r="D23" s="222"/>
      <c r="E23" s="104"/>
      <c r="F23" s="97">
        <v>6727.199744000005</v>
      </c>
      <c r="G23" s="97"/>
      <c r="H23" s="97">
        <v>6546.3453819999977</v>
      </c>
      <c r="I23" s="97"/>
      <c r="J23" s="98">
        <f>F23-H23</f>
        <v>180.85436200000731</v>
      </c>
      <c r="K23" s="105"/>
      <c r="L23" s="99">
        <f>F23/H23*100-100</f>
        <v>2.7626767523951372</v>
      </c>
      <c r="M23" s="100"/>
      <c r="N23" s="97">
        <v>19794.047123999982</v>
      </c>
      <c r="O23" s="97"/>
      <c r="P23" s="97">
        <v>18410.783369000012</v>
      </c>
      <c r="Q23" s="97"/>
      <c r="R23" s="98">
        <f>N23-P23</f>
        <v>1383.2637549999708</v>
      </c>
      <c r="S23" s="105"/>
      <c r="T23" s="99">
        <f>N23/P23*100-100</f>
        <v>7.513334589168565</v>
      </c>
      <c r="V23" s="43"/>
      <c r="W23" s="43"/>
    </row>
    <row r="24" spans="1:23" s="8" customFormat="1" ht="30" customHeight="1" x14ac:dyDescent="0.25">
      <c r="A24" s="220" t="s">
        <v>669</v>
      </c>
      <c r="B24" s="220"/>
      <c r="C24" s="220"/>
      <c r="D24" s="220"/>
      <c r="E24" s="106"/>
      <c r="F24" s="106">
        <v>7272.8056589999997</v>
      </c>
      <c r="G24" s="106"/>
      <c r="H24" s="106">
        <v>6973.6648510000014</v>
      </c>
      <c r="I24" s="106"/>
      <c r="J24" s="107">
        <f>F24-H24</f>
        <v>299.14080799999829</v>
      </c>
      <c r="K24" s="107"/>
      <c r="L24" s="108">
        <f>F24/H24*100-100</f>
        <v>4.289578211621432</v>
      </c>
      <c r="M24" s="109"/>
      <c r="N24" s="106">
        <v>21244.656078</v>
      </c>
      <c r="O24" s="106"/>
      <c r="P24" s="106">
        <v>19619.769437000003</v>
      </c>
      <c r="Q24" s="106"/>
      <c r="R24" s="107">
        <f>N24-P24</f>
        <v>1624.8866409999973</v>
      </c>
      <c r="S24" s="107"/>
      <c r="T24" s="108">
        <f>N24/P24*100-100</f>
        <v>8.281884485022033</v>
      </c>
      <c r="V24" s="110"/>
      <c r="W24" s="110"/>
    </row>
    <row r="25" spans="1:23" ht="30" customHeight="1" x14ac:dyDescent="0.3">
      <c r="A25" s="222" t="s">
        <v>670</v>
      </c>
      <c r="B25" s="222"/>
      <c r="C25" s="222"/>
      <c r="D25" s="222"/>
      <c r="E25" s="163"/>
      <c r="F25" s="97">
        <v>7368.2376080000004</v>
      </c>
      <c r="G25" s="97"/>
      <c r="H25" s="97">
        <v>7043.815958000001</v>
      </c>
      <c r="I25" s="97"/>
      <c r="J25" s="98">
        <f>F25-H25</f>
        <v>324.42164999999932</v>
      </c>
      <c r="K25" s="105"/>
      <c r="L25" s="99">
        <f>F25/H25*100-100</f>
        <v>4.6057655670508808</v>
      </c>
      <c r="M25" s="100"/>
      <c r="N25" s="97">
        <v>21546.087876999998</v>
      </c>
      <c r="O25" s="97"/>
      <c r="P25" s="97">
        <v>19901.454238999999</v>
      </c>
      <c r="Q25" s="97"/>
      <c r="R25" s="98">
        <f>N25-P25</f>
        <v>1644.6336379999993</v>
      </c>
      <c r="S25" s="105"/>
      <c r="T25" s="99">
        <f>N25/P25*100-100</f>
        <v>8.2638867403824321</v>
      </c>
      <c r="V25" s="43"/>
      <c r="W25" s="43"/>
    </row>
    <row r="26" spans="1:23" ht="30" customHeight="1" x14ac:dyDescent="0.3">
      <c r="A26" s="220" t="s">
        <v>671</v>
      </c>
      <c r="B26" s="220"/>
      <c r="C26" s="220"/>
      <c r="D26" s="220"/>
      <c r="E26" s="106"/>
      <c r="F26" s="106">
        <v>2551.5579339999995</v>
      </c>
      <c r="G26" s="106"/>
      <c r="H26" s="106">
        <v>2007.1043590000002</v>
      </c>
      <c r="I26" s="62"/>
      <c r="J26" s="107">
        <f>F26-H26</f>
        <v>544.45357499999932</v>
      </c>
      <c r="K26" s="78"/>
      <c r="L26" s="108">
        <f>F26/H26*100-100</f>
        <v>27.126321187965658</v>
      </c>
      <c r="M26" s="111"/>
      <c r="N26" s="106">
        <v>7011.1537429999989</v>
      </c>
      <c r="O26" s="106"/>
      <c r="P26" s="106">
        <v>7197.953679000002</v>
      </c>
      <c r="Q26" s="62"/>
      <c r="R26" s="107">
        <f>N26-P26</f>
        <v>-186.79993600000307</v>
      </c>
      <c r="S26" s="107"/>
      <c r="T26" s="108">
        <f>N26/P26*100-100</f>
        <v>-2.5951811352300211</v>
      </c>
      <c r="V26" s="43"/>
      <c r="W26" s="43"/>
    </row>
    <row r="27" spans="1:23" ht="30" customHeight="1" x14ac:dyDescent="0.3">
      <c r="A27" s="221" t="s">
        <v>672</v>
      </c>
      <c r="B27" s="221"/>
      <c r="C27" s="221"/>
      <c r="D27" s="221"/>
      <c r="E27" s="104"/>
      <c r="F27" s="97">
        <v>2456.1259849999997</v>
      </c>
      <c r="G27" s="97"/>
      <c r="H27" s="97">
        <v>1936.9532520000002</v>
      </c>
      <c r="I27" s="97"/>
      <c r="J27" s="98">
        <f>F27-H27</f>
        <v>519.17273299999943</v>
      </c>
      <c r="K27" s="105"/>
      <c r="L27" s="99">
        <f>F27/H27*100-100</f>
        <v>26.803575794301054</v>
      </c>
      <c r="M27" s="100"/>
      <c r="N27" s="97">
        <v>6709.7219439999999</v>
      </c>
      <c r="O27" s="97"/>
      <c r="P27" s="97">
        <v>6916.2688770000022</v>
      </c>
      <c r="Q27" s="97"/>
      <c r="R27" s="98">
        <f>N27-P27</f>
        <v>-206.54693300000235</v>
      </c>
      <c r="S27" s="105"/>
      <c r="T27" s="99">
        <f>N27/P27*100-100</f>
        <v>-2.9863924707564848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9" t="s">
        <v>629</v>
      </c>
      <c r="B34" s="229"/>
      <c r="C34" s="229"/>
      <c r="D34" s="229"/>
      <c r="E34" s="114"/>
      <c r="F34" s="230" t="s">
        <v>630</v>
      </c>
      <c r="G34" s="230"/>
      <c r="H34" s="230"/>
      <c r="I34" s="230"/>
      <c r="J34" s="230"/>
      <c r="K34" s="230"/>
      <c r="L34" s="230"/>
      <c r="N34" s="65"/>
      <c r="P34" s="65"/>
    </row>
    <row r="35" spans="1:16" ht="30" customHeight="1" x14ac:dyDescent="0.3">
      <c r="A35" s="231" t="s">
        <v>631</v>
      </c>
      <c r="B35" s="231"/>
      <c r="C35" s="231"/>
      <c r="D35" s="231"/>
      <c r="E35" s="114"/>
      <c r="F35" s="228" t="s">
        <v>632</v>
      </c>
      <c r="G35" s="228"/>
      <c r="H35" s="228"/>
      <c r="I35" s="228"/>
      <c r="J35" s="228"/>
      <c r="K35" s="228"/>
      <c r="L35" s="228"/>
    </row>
    <row r="36" spans="1:16" ht="30" customHeight="1" x14ac:dyDescent="0.3">
      <c r="A36" s="229" t="s">
        <v>633</v>
      </c>
      <c r="B36" s="229"/>
      <c r="C36" s="229"/>
      <c r="D36" s="229"/>
      <c r="E36" s="114"/>
      <c r="F36" s="230" t="s">
        <v>632</v>
      </c>
      <c r="G36" s="230"/>
      <c r="H36" s="230"/>
      <c r="I36" s="230"/>
      <c r="J36" s="230"/>
      <c r="K36" s="230"/>
      <c r="L36" s="230"/>
    </row>
    <row r="37" spans="1:16" ht="30" customHeight="1" x14ac:dyDescent="0.3">
      <c r="A37" s="227" t="s">
        <v>634</v>
      </c>
      <c r="B37" s="227"/>
      <c r="C37" s="227"/>
      <c r="D37" s="227"/>
      <c r="E37" s="114"/>
      <c r="F37" s="228" t="s">
        <v>630</v>
      </c>
      <c r="G37" s="228"/>
      <c r="H37" s="228"/>
      <c r="I37" s="228"/>
      <c r="J37" s="228"/>
      <c r="K37" s="228"/>
      <c r="L37" s="228"/>
    </row>
    <row r="38" spans="1:16" x14ac:dyDescent="0.3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2" t="s">
        <v>673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8"/>
    </row>
    <row r="3" spans="1:21" s="85" customFormat="1" ht="6.75" customHeight="1" thickBot="1" x14ac:dyDescent="0.3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1:21" ht="12" customHeight="1" thickBot="1" x14ac:dyDescent="0.35">
      <c r="A4" s="204" t="s">
        <v>162</v>
      </c>
      <c r="B4" s="204" t="s">
        <v>163</v>
      </c>
      <c r="C4" s="208" t="s">
        <v>714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04" t="s">
        <v>533</v>
      </c>
      <c r="S4" s="204" t="s">
        <v>520</v>
      </c>
      <c r="U4" s="28"/>
    </row>
    <row r="5" spans="1:21" ht="21.75" customHeight="1" thickBot="1" x14ac:dyDescent="0.25">
      <c r="A5" s="205"/>
      <c r="B5" s="205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5"/>
      <c r="S5" s="205"/>
    </row>
    <row r="6" spans="1:21" ht="13.8" x14ac:dyDescent="0.3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5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5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5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5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5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5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5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5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5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5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5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5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5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5">
      <c r="A21" s="167"/>
      <c r="B21" s="79" t="s">
        <v>340</v>
      </c>
      <c r="C21" s="168">
        <v>741.80026899999996</v>
      </c>
      <c r="D21" s="168">
        <v>40.007299000000003</v>
      </c>
      <c r="E21" s="168">
        <v>134.91565900000001</v>
      </c>
      <c r="F21" s="168">
        <v>7.7338699999999996</v>
      </c>
      <c r="G21" s="168">
        <v>6.2938539999999996</v>
      </c>
      <c r="H21" s="168">
        <v>7.2796310000000002</v>
      </c>
      <c r="I21" s="168">
        <v>51.623531</v>
      </c>
      <c r="J21" s="168">
        <v>43.073182000000003</v>
      </c>
      <c r="K21" s="168">
        <v>6.8102390000000002</v>
      </c>
      <c r="L21" s="168">
        <v>1812.7861370000001</v>
      </c>
      <c r="M21" s="168">
        <v>5.3200560000000001</v>
      </c>
      <c r="N21" s="168">
        <v>21.080711000000001</v>
      </c>
      <c r="O21" s="168">
        <v>839.45189200000004</v>
      </c>
      <c r="P21" s="168">
        <v>21.840681</v>
      </c>
      <c r="Q21" s="168">
        <v>52.755752999999999</v>
      </c>
      <c r="R21" s="167"/>
      <c r="S21" s="79" t="s">
        <v>538</v>
      </c>
    </row>
    <row r="22" spans="1:19" ht="12" x14ac:dyDescent="0.25">
      <c r="A22" s="167"/>
      <c r="B22" s="79" t="s">
        <v>341</v>
      </c>
      <c r="C22" s="168">
        <v>762.86522500000001</v>
      </c>
      <c r="D22" s="168">
        <v>35.533760000000001</v>
      </c>
      <c r="E22" s="168">
        <v>184.628131</v>
      </c>
      <c r="F22" s="168">
        <v>16.679031999999999</v>
      </c>
      <c r="G22" s="168">
        <v>7.2338940000000003</v>
      </c>
      <c r="H22" s="168">
        <v>6.0234680000000003</v>
      </c>
      <c r="I22" s="168">
        <v>47.723590000000002</v>
      </c>
      <c r="J22" s="168">
        <v>42.342916000000002</v>
      </c>
      <c r="K22" s="168">
        <v>6.4658800000000003</v>
      </c>
      <c r="L22" s="168">
        <v>1694.4950329999999</v>
      </c>
      <c r="M22" s="168">
        <v>6.2439010000000001</v>
      </c>
      <c r="N22" s="168">
        <v>31.530889999999999</v>
      </c>
      <c r="O22" s="168">
        <v>789.85738500000002</v>
      </c>
      <c r="P22" s="168">
        <v>18.195744999999999</v>
      </c>
      <c r="Q22" s="168">
        <v>40.858441999999997</v>
      </c>
      <c r="R22" s="167"/>
      <c r="S22" s="79" t="s">
        <v>539</v>
      </c>
    </row>
    <row r="23" spans="1:19" ht="12" x14ac:dyDescent="0.25">
      <c r="A23" s="167"/>
      <c r="B23" s="79" t="s">
        <v>342</v>
      </c>
      <c r="C23" s="168">
        <v>845.17577600000004</v>
      </c>
      <c r="D23" s="168">
        <v>37.637459</v>
      </c>
      <c r="E23" s="168">
        <v>160.21363400000001</v>
      </c>
      <c r="F23" s="168">
        <v>9.0186189999999993</v>
      </c>
      <c r="G23" s="168">
        <v>5.6740329999999997</v>
      </c>
      <c r="H23" s="168">
        <v>7.4376569999999997</v>
      </c>
      <c r="I23" s="168">
        <v>45.154263999999998</v>
      </c>
      <c r="J23" s="168">
        <v>42.455692999999997</v>
      </c>
      <c r="K23" s="168">
        <v>10.012167</v>
      </c>
      <c r="L23" s="168">
        <v>1879.7609629999999</v>
      </c>
      <c r="M23" s="168">
        <v>9.3313760000000006</v>
      </c>
      <c r="N23" s="168">
        <v>26.134836</v>
      </c>
      <c r="O23" s="168">
        <v>873.44723999999997</v>
      </c>
      <c r="P23" s="168">
        <v>18.051167</v>
      </c>
      <c r="Q23" s="168">
        <v>59.570093999999997</v>
      </c>
      <c r="R23" s="167"/>
      <c r="S23" s="79" t="s">
        <v>540</v>
      </c>
    </row>
    <row r="24" spans="1:19" ht="12" x14ac:dyDescent="0.25">
      <c r="A24" s="167"/>
      <c r="B24" s="79" t="s">
        <v>343</v>
      </c>
      <c r="C24" s="168">
        <v>814.94956300000001</v>
      </c>
      <c r="D24" s="168">
        <v>35.183017</v>
      </c>
      <c r="E24" s="168">
        <v>224.95651699999999</v>
      </c>
      <c r="F24" s="168">
        <v>7.6367159999999998</v>
      </c>
      <c r="G24" s="168">
        <v>5.7246519999999999</v>
      </c>
      <c r="H24" s="168">
        <v>5.7090160000000001</v>
      </c>
      <c r="I24" s="168">
        <v>46.544711999999997</v>
      </c>
      <c r="J24" s="168">
        <v>38.739189000000003</v>
      </c>
      <c r="K24" s="168">
        <v>5.6826400000000001</v>
      </c>
      <c r="L24" s="168">
        <v>1735.9023319999999</v>
      </c>
      <c r="M24" s="168">
        <v>3.351639</v>
      </c>
      <c r="N24" s="168">
        <v>32.085231</v>
      </c>
      <c r="O24" s="168">
        <v>804.58015499999999</v>
      </c>
      <c r="P24" s="168">
        <v>17.903948</v>
      </c>
      <c r="Q24" s="168">
        <v>37.495283999999998</v>
      </c>
      <c r="R24" s="167"/>
      <c r="S24" s="79" t="s">
        <v>541</v>
      </c>
    </row>
    <row r="25" spans="1:19" ht="12" x14ac:dyDescent="0.25">
      <c r="A25" s="167"/>
      <c r="B25" s="79" t="s">
        <v>344</v>
      </c>
      <c r="C25" s="168">
        <v>828.49481800000001</v>
      </c>
      <c r="D25" s="168">
        <v>45.015130999999997</v>
      </c>
      <c r="E25" s="168">
        <v>148.139825</v>
      </c>
      <c r="F25" s="168">
        <v>9.8041129999999992</v>
      </c>
      <c r="G25" s="168">
        <v>5.7963079999999998</v>
      </c>
      <c r="H25" s="168">
        <v>8.5146280000000001</v>
      </c>
      <c r="I25" s="168">
        <v>62.254375000000003</v>
      </c>
      <c r="J25" s="168">
        <v>32.57282</v>
      </c>
      <c r="K25" s="168">
        <v>8.4316209999999998</v>
      </c>
      <c r="L25" s="168">
        <v>1854.096417</v>
      </c>
      <c r="M25" s="168">
        <v>8.9191269999999996</v>
      </c>
      <c r="N25" s="168">
        <v>15.976362</v>
      </c>
      <c r="O25" s="168">
        <v>881.58309599999995</v>
      </c>
      <c r="P25" s="168">
        <v>25.383384</v>
      </c>
      <c r="Q25" s="168">
        <v>36.823417999999997</v>
      </c>
      <c r="R25" s="167"/>
      <c r="S25" s="79" t="s">
        <v>542</v>
      </c>
    </row>
    <row r="26" spans="1:19" ht="12" x14ac:dyDescent="0.25">
      <c r="A26" s="167"/>
      <c r="B26" s="79" t="s">
        <v>345</v>
      </c>
      <c r="C26" s="168">
        <v>554.12952800000005</v>
      </c>
      <c r="D26" s="168">
        <v>32.036600999999997</v>
      </c>
      <c r="E26" s="168">
        <v>120.88060299999999</v>
      </c>
      <c r="F26" s="168">
        <v>5.3909000000000002</v>
      </c>
      <c r="G26" s="168">
        <v>4.087904</v>
      </c>
      <c r="H26" s="168">
        <v>5.2872089999999998</v>
      </c>
      <c r="I26" s="168">
        <v>36.710683000000003</v>
      </c>
      <c r="J26" s="168">
        <v>30.896684</v>
      </c>
      <c r="K26" s="168">
        <v>4.724037</v>
      </c>
      <c r="L26" s="168">
        <v>1260.169181</v>
      </c>
      <c r="M26" s="168">
        <v>2.8813909999999998</v>
      </c>
      <c r="N26" s="168">
        <v>16.619758999999998</v>
      </c>
      <c r="O26" s="168">
        <v>536.36570700000004</v>
      </c>
      <c r="P26" s="168">
        <v>12.50244</v>
      </c>
      <c r="Q26" s="168">
        <v>24.357813</v>
      </c>
      <c r="R26" s="167"/>
      <c r="S26" s="79" t="s">
        <v>543</v>
      </c>
    </row>
    <row r="27" spans="1:19" ht="12" x14ac:dyDescent="0.25">
      <c r="A27" s="167"/>
      <c r="B27" s="79" t="s">
        <v>346</v>
      </c>
      <c r="C27" s="168">
        <v>1416.429928</v>
      </c>
      <c r="D27" s="168">
        <v>42.956868999999998</v>
      </c>
      <c r="E27" s="168">
        <v>183.87267</v>
      </c>
      <c r="F27" s="168">
        <v>8.4333080000000002</v>
      </c>
      <c r="G27" s="168">
        <v>6.3297780000000001</v>
      </c>
      <c r="H27" s="168">
        <v>7.4986379999999997</v>
      </c>
      <c r="I27" s="168">
        <v>61.141195000000003</v>
      </c>
      <c r="J27" s="168">
        <v>39.091687999999998</v>
      </c>
      <c r="K27" s="168">
        <v>7.6245560000000001</v>
      </c>
      <c r="L27" s="168">
        <v>1789.517754</v>
      </c>
      <c r="M27" s="168">
        <v>5.3458300000000003</v>
      </c>
      <c r="N27" s="168">
        <v>40.083851000000003</v>
      </c>
      <c r="O27" s="168">
        <v>822.70294799999999</v>
      </c>
      <c r="P27" s="168">
        <v>34.544983000000002</v>
      </c>
      <c r="Q27" s="168">
        <v>44.165371999999998</v>
      </c>
      <c r="R27" s="167"/>
      <c r="S27" s="79" t="s">
        <v>544</v>
      </c>
    </row>
    <row r="28" spans="1:19" ht="12" x14ac:dyDescent="0.25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79" t="s">
        <v>545</v>
      </c>
    </row>
    <row r="29" spans="1:19" ht="12" x14ac:dyDescent="0.25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546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547</v>
      </c>
    </row>
    <row r="31" spans="1:19" ht="21.75" customHeight="1" thickBot="1" x14ac:dyDescent="0.25">
      <c r="A31" s="204" t="s">
        <v>162</v>
      </c>
      <c r="B31" s="204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4" t="s">
        <v>533</v>
      </c>
      <c r="S31" s="204" t="s">
        <v>520</v>
      </c>
    </row>
    <row r="32" spans="1:19" ht="12" customHeight="1" thickBot="1" x14ac:dyDescent="0.3">
      <c r="A32" s="205"/>
      <c r="B32" s="205"/>
      <c r="C32" s="211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3"/>
      <c r="R32" s="205"/>
      <c r="S32" s="205"/>
    </row>
    <row r="33" spans="1:19" ht="18.75" customHeight="1" thickBot="1" x14ac:dyDescent="0.3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3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79"/>
      <c r="S34" s="79"/>
    </row>
    <row r="35" spans="1:19" ht="12" customHeight="1" thickBot="1" x14ac:dyDescent="0.3">
      <c r="A35" s="204" t="s">
        <v>162</v>
      </c>
      <c r="B35" s="204" t="s">
        <v>163</v>
      </c>
      <c r="C35" s="208" t="s">
        <v>714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  <c r="R35" s="204" t="s">
        <v>533</v>
      </c>
      <c r="S35" s="204" t="s">
        <v>520</v>
      </c>
    </row>
    <row r="36" spans="1:19" ht="21.75" customHeight="1" thickBot="1" x14ac:dyDescent="0.25">
      <c r="A36" s="205"/>
      <c r="B36" s="205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5"/>
      <c r="S36" s="205"/>
    </row>
    <row r="37" spans="1:19" ht="11.4" customHeight="1" x14ac:dyDescent="0.25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" customHeight="1" x14ac:dyDescent="0.25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" customHeight="1" x14ac:dyDescent="0.25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" customHeight="1" x14ac:dyDescent="0.25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" customHeight="1" x14ac:dyDescent="0.25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" customHeight="1" x14ac:dyDescent="0.25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" customHeight="1" x14ac:dyDescent="0.25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" customHeight="1" x14ac:dyDescent="0.25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" customHeight="1" x14ac:dyDescent="0.25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" customHeight="1" x14ac:dyDescent="0.25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" customHeight="1" x14ac:dyDescent="0.25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" customHeight="1" x14ac:dyDescent="0.25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5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5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5">
      <c r="A52" s="167"/>
      <c r="B52" s="79" t="s">
        <v>340</v>
      </c>
      <c r="C52" s="168">
        <v>39.329608999999998</v>
      </c>
      <c r="D52" s="168">
        <v>326.73318599999999</v>
      </c>
      <c r="E52" s="168">
        <v>3.6634910000000001</v>
      </c>
      <c r="F52" s="168">
        <v>6.9943109999999997</v>
      </c>
      <c r="G52" s="168">
        <v>11.078763</v>
      </c>
      <c r="H52" s="168">
        <v>6.6028000000000002</v>
      </c>
      <c r="I52" s="168">
        <v>245.509344</v>
      </c>
      <c r="J52" s="168">
        <v>118.597953</v>
      </c>
      <c r="K52" s="168">
        <v>283.51643699999994</v>
      </c>
      <c r="L52" s="168">
        <v>56.617530000000002</v>
      </c>
      <c r="M52" s="168">
        <v>54.050030999999997</v>
      </c>
      <c r="N52" s="168">
        <v>96.920931999999993</v>
      </c>
      <c r="O52" s="168">
        <v>37.201144999999997</v>
      </c>
      <c r="P52" s="169">
        <v>1986.255065999999</v>
      </c>
      <c r="Q52" s="169">
        <v>1702.738628999999</v>
      </c>
      <c r="R52" s="167"/>
      <c r="S52" s="79" t="s">
        <v>538</v>
      </c>
    </row>
    <row r="53" spans="1:19" ht="12" x14ac:dyDescent="0.25">
      <c r="A53" s="167"/>
      <c r="B53" s="79" t="s">
        <v>341</v>
      </c>
      <c r="C53" s="168">
        <v>42.909427999999998</v>
      </c>
      <c r="D53" s="168">
        <v>290.38371000000001</v>
      </c>
      <c r="E53" s="168">
        <v>8.2894880000000004</v>
      </c>
      <c r="F53" s="168">
        <v>5.8717560000000004</v>
      </c>
      <c r="G53" s="168">
        <v>10.576176</v>
      </c>
      <c r="H53" s="168">
        <v>5.4011779999999998</v>
      </c>
      <c r="I53" s="168">
        <v>208.754627</v>
      </c>
      <c r="J53" s="168">
        <v>98.788300000000007</v>
      </c>
      <c r="K53" s="168">
        <v>283.89378999999946</v>
      </c>
      <c r="L53" s="168">
        <v>55.747642999999997</v>
      </c>
      <c r="M53" s="168">
        <v>46.002122</v>
      </c>
      <c r="N53" s="168">
        <v>75.524045999999998</v>
      </c>
      <c r="O53" s="168">
        <v>33.987050000000004</v>
      </c>
      <c r="P53" s="169">
        <v>1835.324944999998</v>
      </c>
      <c r="Q53" s="169">
        <v>1551.4311549999986</v>
      </c>
      <c r="R53" s="167"/>
      <c r="S53" s="79" t="s">
        <v>539</v>
      </c>
    </row>
    <row r="54" spans="1:19" ht="12" x14ac:dyDescent="0.25">
      <c r="A54" s="167"/>
      <c r="B54" s="79" t="s">
        <v>342</v>
      </c>
      <c r="C54" s="168">
        <v>44.627366000000002</v>
      </c>
      <c r="D54" s="168">
        <v>326.92667299999999</v>
      </c>
      <c r="E54" s="168">
        <v>3.0626739999999999</v>
      </c>
      <c r="F54" s="168">
        <v>7.0632999999999999</v>
      </c>
      <c r="G54" s="168">
        <v>11.543260999999999</v>
      </c>
      <c r="H54" s="168">
        <v>5.0588220000000002</v>
      </c>
      <c r="I54" s="168">
        <v>239.49537900000001</v>
      </c>
      <c r="J54" s="168">
        <v>109.00922</v>
      </c>
      <c r="K54" s="168">
        <v>294.62008600000041</v>
      </c>
      <c r="L54" s="168">
        <v>66.992750000000001</v>
      </c>
      <c r="M54" s="168">
        <v>53.382168999999998</v>
      </c>
      <c r="N54" s="168">
        <v>95.944502</v>
      </c>
      <c r="O54" s="168">
        <v>42.046866999999999</v>
      </c>
      <c r="P54" s="169">
        <v>1930.7415970000013</v>
      </c>
      <c r="Q54" s="169">
        <v>1636.121511000001</v>
      </c>
      <c r="R54" s="167"/>
      <c r="S54" s="79" t="s">
        <v>540</v>
      </c>
    </row>
    <row r="55" spans="1:19" ht="12" x14ac:dyDescent="0.25">
      <c r="A55" s="167"/>
      <c r="B55" s="79" t="s">
        <v>343</v>
      </c>
      <c r="C55" s="168">
        <v>36.299495</v>
      </c>
      <c r="D55" s="168">
        <v>301.01296000000002</v>
      </c>
      <c r="E55" s="168">
        <v>6.3432919999999999</v>
      </c>
      <c r="F55" s="168">
        <v>6.4901869999999997</v>
      </c>
      <c r="G55" s="168">
        <v>9.7178159999999991</v>
      </c>
      <c r="H55" s="168">
        <v>5.7850799999999998</v>
      </c>
      <c r="I55" s="168">
        <v>253.04266200000001</v>
      </c>
      <c r="J55" s="168">
        <v>104.17413999999999</v>
      </c>
      <c r="K55" s="168">
        <v>328.53516599999944</v>
      </c>
      <c r="L55" s="168">
        <v>57.644911999999998</v>
      </c>
      <c r="M55" s="168">
        <v>51.044767</v>
      </c>
      <c r="N55" s="168">
        <v>97.318663000000001</v>
      </c>
      <c r="O55" s="168">
        <v>39.754676000000003</v>
      </c>
      <c r="P55" s="169">
        <v>1757.6242269999993</v>
      </c>
      <c r="Q55" s="169">
        <v>1429.0890609999997</v>
      </c>
      <c r="R55" s="167"/>
      <c r="S55" s="79" t="s">
        <v>541</v>
      </c>
    </row>
    <row r="56" spans="1:19" ht="12" x14ac:dyDescent="0.25">
      <c r="A56" s="167"/>
      <c r="B56" s="79" t="s">
        <v>344</v>
      </c>
      <c r="C56" s="168">
        <v>58.976393000000002</v>
      </c>
      <c r="D56" s="168">
        <v>301.32058599999999</v>
      </c>
      <c r="E56" s="168">
        <v>10.749399</v>
      </c>
      <c r="F56" s="168">
        <v>6.7918789999999998</v>
      </c>
      <c r="G56" s="168">
        <v>10.522581000000001</v>
      </c>
      <c r="H56" s="168">
        <v>5.8439300000000003</v>
      </c>
      <c r="I56" s="168">
        <v>262.14808599999998</v>
      </c>
      <c r="J56" s="168">
        <v>106.345921</v>
      </c>
      <c r="K56" s="168">
        <v>359.12513700000034</v>
      </c>
      <c r="L56" s="168">
        <v>58.269697000000001</v>
      </c>
      <c r="M56" s="168">
        <v>50.519468000000003</v>
      </c>
      <c r="N56" s="168">
        <v>83.799719999999994</v>
      </c>
      <c r="O56" s="168">
        <v>43.676163000000003</v>
      </c>
      <c r="P56" s="169">
        <v>2025.6738079999998</v>
      </c>
      <c r="Q56" s="169">
        <v>1666.5486709999996</v>
      </c>
      <c r="R56" s="167"/>
      <c r="S56" s="79" t="s">
        <v>542</v>
      </c>
    </row>
    <row r="57" spans="1:19" ht="12" x14ac:dyDescent="0.25">
      <c r="A57" s="167"/>
      <c r="B57" s="79" t="s">
        <v>345</v>
      </c>
      <c r="C57" s="168">
        <v>32.844062999999998</v>
      </c>
      <c r="D57" s="168">
        <v>204.348851</v>
      </c>
      <c r="E57" s="168">
        <v>8.8657009999999996</v>
      </c>
      <c r="F57" s="168">
        <v>5.128647</v>
      </c>
      <c r="G57" s="168">
        <v>8.9562220000000003</v>
      </c>
      <c r="H57" s="168">
        <v>6.2863749999999996</v>
      </c>
      <c r="I57" s="168">
        <v>172.74987200000001</v>
      </c>
      <c r="J57" s="168">
        <v>70.618153000000007</v>
      </c>
      <c r="K57" s="168">
        <v>229.85891000000004</v>
      </c>
      <c r="L57" s="168">
        <v>48.919168999999997</v>
      </c>
      <c r="M57" s="168">
        <v>36.338726000000001</v>
      </c>
      <c r="N57" s="168">
        <v>69.309126000000006</v>
      </c>
      <c r="O57" s="168">
        <v>47.186126999999999</v>
      </c>
      <c r="P57" s="169">
        <v>1724.8866009999986</v>
      </c>
      <c r="Q57" s="169">
        <v>1495.0276909999986</v>
      </c>
      <c r="R57" s="167"/>
      <c r="S57" s="79" t="s">
        <v>543</v>
      </c>
    </row>
    <row r="58" spans="1:19" ht="12" x14ac:dyDescent="0.25">
      <c r="A58" s="167"/>
      <c r="B58" s="79" t="s">
        <v>346</v>
      </c>
      <c r="C58" s="168">
        <v>36.279936999999997</v>
      </c>
      <c r="D58" s="168">
        <v>294.62073900000001</v>
      </c>
      <c r="E58" s="168">
        <v>13.8894</v>
      </c>
      <c r="F58" s="168">
        <v>7.3278249999999998</v>
      </c>
      <c r="G58" s="168">
        <v>10.543487000000001</v>
      </c>
      <c r="H58" s="168">
        <v>5.9879860000000003</v>
      </c>
      <c r="I58" s="168">
        <v>217.57471899999999</v>
      </c>
      <c r="J58" s="168">
        <v>99.969009999999997</v>
      </c>
      <c r="K58" s="168">
        <v>263.77965800000044</v>
      </c>
      <c r="L58" s="168">
        <v>59.337333000000001</v>
      </c>
      <c r="M58" s="168">
        <v>43.597172</v>
      </c>
      <c r="N58" s="168">
        <v>94.679328999999996</v>
      </c>
      <c r="O58" s="168">
        <v>47.164808999999998</v>
      </c>
      <c r="P58" s="169">
        <v>1795.4702080000002</v>
      </c>
      <c r="Q58" s="169">
        <v>1531.6905499999998</v>
      </c>
      <c r="R58" s="167"/>
      <c r="S58" s="79" t="s">
        <v>544</v>
      </c>
    </row>
    <row r="59" spans="1:19" ht="12" x14ac:dyDescent="0.25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79" t="s">
        <v>545</v>
      </c>
    </row>
    <row r="60" spans="1:19" ht="12" x14ac:dyDescent="0.25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546</v>
      </c>
    </row>
    <row r="61" spans="1:19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547</v>
      </c>
    </row>
    <row r="62" spans="1:19" ht="21" customHeight="1" thickBot="1" x14ac:dyDescent="0.25">
      <c r="A62" s="204" t="s">
        <v>162</v>
      </c>
      <c r="B62" s="204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4" t="s">
        <v>533</v>
      </c>
      <c r="S62" s="204" t="s">
        <v>520</v>
      </c>
    </row>
    <row r="63" spans="1:19" ht="12" customHeight="1" thickBot="1" x14ac:dyDescent="0.3">
      <c r="A63" s="205"/>
      <c r="B63" s="205"/>
      <c r="C63" s="211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/>
      <c r="R63" s="205"/>
      <c r="S63" s="205"/>
    </row>
    <row r="64" spans="1:19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" customHeight="1" x14ac:dyDescent="0.25">
      <c r="A67" s="215" t="s">
        <v>635</v>
      </c>
      <c r="B67" s="216"/>
      <c r="C67" s="217" t="s">
        <v>636</v>
      </c>
      <c r="D67" s="217"/>
      <c r="E67" s="79"/>
      <c r="F67" s="79"/>
      <c r="G67" s="219" t="s">
        <v>699</v>
      </c>
      <c r="H67" s="219"/>
      <c r="I67" s="219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" customHeight="1" x14ac:dyDescent="0.25">
      <c r="A68" s="215" t="s">
        <v>637</v>
      </c>
      <c r="B68" s="216"/>
      <c r="C68" s="217" t="s">
        <v>638</v>
      </c>
      <c r="D68" s="217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36"/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</row>
    <row r="2" spans="1:24" ht="29.25" customHeight="1" x14ac:dyDescent="0.3">
      <c r="A2" s="191" t="s">
        <v>674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6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5" t="s">
        <v>707</v>
      </c>
      <c r="B11" s="235"/>
      <c r="C11" s="235"/>
      <c r="D11" s="235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1789.517754</v>
      </c>
      <c r="G12" s="62"/>
      <c r="H12" s="62">
        <v>1758.8210730000001</v>
      </c>
      <c r="I12" s="62"/>
      <c r="J12" s="101">
        <f t="shared" ref="J12:J21" si="0">F12-H12</f>
        <v>30.696680999999899</v>
      </c>
      <c r="K12" s="62"/>
      <c r="L12" s="102">
        <f t="shared" ref="L12:L21" si="1">F12/H12*100-100</f>
        <v>1.7452986816698228</v>
      </c>
      <c r="M12" s="95"/>
      <c r="N12" s="62">
        <v>4903.7833520000004</v>
      </c>
      <c r="O12" s="62"/>
      <c r="P12" s="62">
        <v>4931.8264419999996</v>
      </c>
      <c r="Q12" s="62"/>
      <c r="R12" s="101">
        <f>N12-P12</f>
        <v>-28.043089999999211</v>
      </c>
      <c r="S12" s="62"/>
      <c r="T12" s="102">
        <f t="shared" ref="T12:T21" si="2">N12/P12*100-100</f>
        <v>-0.5686146974106947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1416.429928</v>
      </c>
      <c r="G13" s="62"/>
      <c r="H13" s="62">
        <v>717.08656399999995</v>
      </c>
      <c r="I13" s="62"/>
      <c r="J13" s="101">
        <f t="shared" si="0"/>
        <v>699.34336400000007</v>
      </c>
      <c r="K13" s="62"/>
      <c r="L13" s="102">
        <f t="shared" si="1"/>
        <v>97.525654378318563</v>
      </c>
      <c r="M13" s="95"/>
      <c r="N13" s="62">
        <v>2799.0542740000001</v>
      </c>
      <c r="P13" s="62">
        <v>2866.5758169999999</v>
      </c>
      <c r="Q13" s="62"/>
      <c r="R13" s="101">
        <f>N13-P13</f>
        <v>-67.521542999999838</v>
      </c>
      <c r="S13" s="62"/>
      <c r="T13" s="102">
        <f t="shared" si="2"/>
        <v>-2.3554773119750934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822.70294799999999</v>
      </c>
      <c r="G14" s="62"/>
      <c r="H14" s="62">
        <v>780.12655400000006</v>
      </c>
      <c r="I14" s="62"/>
      <c r="J14" s="101">
        <f t="shared" si="0"/>
        <v>42.576393999999937</v>
      </c>
      <c r="K14" s="62"/>
      <c r="L14" s="102">
        <f t="shared" si="1"/>
        <v>5.4576265583698955</v>
      </c>
      <c r="M14" s="95"/>
      <c r="N14" s="62">
        <v>2240.6517509999999</v>
      </c>
      <c r="O14" s="62"/>
      <c r="P14" s="62">
        <v>2231.690971</v>
      </c>
      <c r="Q14" s="62"/>
      <c r="R14" s="101">
        <f t="shared" ref="R14:R21" si="3">N14-P14</f>
        <v>8.9607799999998861</v>
      </c>
      <c r="S14" s="62"/>
      <c r="T14" s="102">
        <f t="shared" si="2"/>
        <v>0.40152423056964892</v>
      </c>
      <c r="V14" s="43"/>
      <c r="W14" s="43"/>
    </row>
    <row r="15" spans="1:24" ht="12.75" customHeight="1" x14ac:dyDescent="0.3">
      <c r="B15" s="62" t="s">
        <v>373</v>
      </c>
      <c r="C15" s="62" t="s">
        <v>622</v>
      </c>
      <c r="D15" s="103"/>
      <c r="F15" s="62">
        <v>304.64262400000001</v>
      </c>
      <c r="G15" s="62"/>
      <c r="H15" s="62">
        <v>256.711614</v>
      </c>
      <c r="I15" s="62"/>
      <c r="J15" s="101">
        <f t="shared" si="0"/>
        <v>47.931010000000015</v>
      </c>
      <c r="K15" s="62"/>
      <c r="L15" s="102">
        <f t="shared" si="1"/>
        <v>18.671149798466075</v>
      </c>
      <c r="M15" s="95"/>
      <c r="N15" s="62">
        <v>1208.003056</v>
      </c>
      <c r="P15" s="62">
        <v>1257.158101</v>
      </c>
      <c r="Q15" s="62"/>
      <c r="R15" s="101">
        <f t="shared" si="3"/>
        <v>-49.155044999999973</v>
      </c>
      <c r="S15" s="62"/>
      <c r="T15" s="102">
        <f t="shared" si="2"/>
        <v>-3.9100129857095709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621</v>
      </c>
      <c r="D16" s="103"/>
      <c r="F16" s="62">
        <v>263.77965799999998</v>
      </c>
      <c r="G16" s="62"/>
      <c r="H16" s="62">
        <v>303.56606499999998</v>
      </c>
      <c r="I16" s="62"/>
      <c r="J16" s="101">
        <f t="shared" si="0"/>
        <v>-39.786406999999997</v>
      </c>
      <c r="K16" s="62"/>
      <c r="L16" s="102">
        <f t="shared" si="1"/>
        <v>-13.106342107112667</v>
      </c>
      <c r="M16" s="95"/>
      <c r="N16" s="62">
        <v>852.76370499999985</v>
      </c>
      <c r="P16" s="62">
        <v>834.37165200000004</v>
      </c>
      <c r="Q16" s="62"/>
      <c r="R16" s="101">
        <f t="shared" si="3"/>
        <v>18.392052999999805</v>
      </c>
      <c r="S16" s="62"/>
      <c r="T16" s="102">
        <f t="shared" si="2"/>
        <v>2.2042998411935173</v>
      </c>
      <c r="V16" s="43"/>
      <c r="W16" s="43"/>
    </row>
    <row r="17" spans="1:23" ht="12.75" customHeight="1" x14ac:dyDescent="0.3">
      <c r="B17" s="62" t="s">
        <v>368</v>
      </c>
      <c r="C17" s="62" t="s">
        <v>617</v>
      </c>
      <c r="D17" s="103"/>
      <c r="F17" s="62">
        <v>294.62073900000001</v>
      </c>
      <c r="G17" s="62"/>
      <c r="H17" s="62">
        <v>297.28002199999997</v>
      </c>
      <c r="I17" s="62"/>
      <c r="J17" s="101">
        <f t="shared" si="0"/>
        <v>-2.6592829999999594</v>
      </c>
      <c r="K17" s="62"/>
      <c r="L17" s="102">
        <f t="shared" si="1"/>
        <v>-0.89453807965607268</v>
      </c>
      <c r="M17" s="95"/>
      <c r="N17" s="62">
        <v>800.29017599999997</v>
      </c>
      <c r="P17" s="62">
        <v>766.47170000000006</v>
      </c>
      <c r="Q17" s="62"/>
      <c r="R17" s="101">
        <f t="shared" si="3"/>
        <v>33.818475999999919</v>
      </c>
      <c r="S17" s="62"/>
      <c r="T17" s="102">
        <f t="shared" si="2"/>
        <v>4.4122276138831751</v>
      </c>
      <c r="V17" s="43"/>
      <c r="W17" s="43"/>
    </row>
    <row r="18" spans="1:23" ht="12.75" customHeight="1" x14ac:dyDescent="0.3">
      <c r="B18" s="62" t="s">
        <v>369</v>
      </c>
      <c r="C18" s="62" t="s">
        <v>618</v>
      </c>
      <c r="D18" s="103"/>
      <c r="F18" s="62">
        <v>217.57471899999999</v>
      </c>
      <c r="G18" s="62"/>
      <c r="H18" s="62">
        <v>266.75444299999998</v>
      </c>
      <c r="I18" s="62"/>
      <c r="J18" s="101">
        <f t="shared" si="0"/>
        <v>-49.179723999999993</v>
      </c>
      <c r="K18" s="62"/>
      <c r="L18" s="102">
        <f t="shared" si="1"/>
        <v>-18.436327975238271</v>
      </c>
      <c r="M18" s="95"/>
      <c r="N18" s="62">
        <v>652.47267699999998</v>
      </c>
      <c r="P18" s="62">
        <v>719.77560599999993</v>
      </c>
      <c r="Q18" s="62"/>
      <c r="R18" s="101">
        <f t="shared" si="3"/>
        <v>-67.302928999999949</v>
      </c>
      <c r="S18" s="62"/>
      <c r="T18" s="102">
        <f t="shared" si="2"/>
        <v>-9.3505432024880122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183.87267</v>
      </c>
      <c r="G19" s="62"/>
      <c r="H19" s="62">
        <v>132.252624</v>
      </c>
      <c r="I19" s="62"/>
      <c r="J19" s="101">
        <f t="shared" si="0"/>
        <v>51.620046000000002</v>
      </c>
      <c r="K19" s="62"/>
      <c r="L19" s="102">
        <f t="shared" si="1"/>
        <v>39.031396458341732</v>
      </c>
      <c r="M19" s="95"/>
      <c r="N19" s="62">
        <v>452.89309800000001</v>
      </c>
      <c r="P19" s="62">
        <v>407.15443800000003</v>
      </c>
      <c r="Q19" s="62"/>
      <c r="R19" s="101">
        <f t="shared" si="3"/>
        <v>45.738659999999982</v>
      </c>
      <c r="S19" s="62"/>
      <c r="T19" s="102">
        <f t="shared" si="2"/>
        <v>11.233737307316289</v>
      </c>
      <c r="V19" s="43"/>
      <c r="W19" s="43"/>
    </row>
    <row r="20" spans="1:23" ht="12.75" customHeight="1" x14ac:dyDescent="0.3">
      <c r="B20" s="62" t="s">
        <v>627</v>
      </c>
      <c r="C20" s="62" t="s">
        <v>628</v>
      </c>
      <c r="D20" s="103"/>
      <c r="F20" s="62">
        <v>99.969009999999997</v>
      </c>
      <c r="G20" s="62"/>
      <c r="H20" s="62">
        <v>97.946533000000002</v>
      </c>
      <c r="I20" s="62"/>
      <c r="J20" s="101">
        <f t="shared" si="0"/>
        <v>2.022476999999995</v>
      </c>
      <c r="K20" s="62"/>
      <c r="L20" s="102">
        <f t="shared" si="1"/>
        <v>2.0648786006544952</v>
      </c>
      <c r="M20" s="95"/>
      <c r="N20" s="62">
        <v>276.93308400000001</v>
      </c>
      <c r="P20" s="62">
        <v>276.91025200000001</v>
      </c>
      <c r="Q20" s="62"/>
      <c r="R20" s="101">
        <f t="shared" si="3"/>
        <v>2.2831999999993968E-2</v>
      </c>
      <c r="S20" s="62"/>
      <c r="T20" s="102">
        <f t="shared" si="2"/>
        <v>8.2452707457036922E-3</v>
      </c>
      <c r="V20" s="43"/>
      <c r="W20" s="43"/>
    </row>
    <row r="21" spans="1:23" ht="12.75" customHeight="1" x14ac:dyDescent="0.3">
      <c r="B21" s="62" t="s">
        <v>708</v>
      </c>
      <c r="C21" s="62" t="s">
        <v>709</v>
      </c>
      <c r="D21" s="103"/>
      <c r="F21" s="62">
        <v>107.558297</v>
      </c>
      <c r="G21" s="62"/>
      <c r="H21" s="62">
        <v>114.936982</v>
      </c>
      <c r="I21" s="62"/>
      <c r="J21" s="101">
        <f t="shared" si="0"/>
        <v>-7.3786850000000044</v>
      </c>
      <c r="K21" s="62"/>
      <c r="L21" s="102">
        <f t="shared" si="1"/>
        <v>-6.4197657460677107</v>
      </c>
      <c r="M21" s="95"/>
      <c r="N21" s="62">
        <v>263.50283999999999</v>
      </c>
      <c r="P21" s="62">
        <v>292.88441799999998</v>
      </c>
      <c r="Q21" s="62"/>
      <c r="R21" s="101">
        <f t="shared" si="3"/>
        <v>-29.38157799999999</v>
      </c>
      <c r="S21" s="62"/>
      <c r="T21" s="102">
        <f t="shared" si="2"/>
        <v>-10.031799643229917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22" t="s">
        <v>668</v>
      </c>
      <c r="B23" s="222"/>
      <c r="C23" s="222"/>
      <c r="D23" s="222"/>
      <c r="E23" s="104"/>
      <c r="F23" s="97">
        <v>5029.3883950000009</v>
      </c>
      <c r="G23" s="97"/>
      <c r="H23" s="97">
        <v>4240.8531499999972</v>
      </c>
      <c r="I23" s="97"/>
      <c r="J23" s="98">
        <f>F23-H23</f>
        <v>788.53524500000367</v>
      </c>
      <c r="K23" s="105"/>
      <c r="L23" s="99">
        <f>F23/H23*100-100</f>
        <v>18.593788021167484</v>
      </c>
      <c r="M23" s="100"/>
      <c r="N23" s="97">
        <v>12659.287851000001</v>
      </c>
      <c r="O23" s="97"/>
      <c r="P23" s="97">
        <v>12722.048079999991</v>
      </c>
      <c r="Q23" s="97"/>
      <c r="R23" s="98">
        <f>N23-P23</f>
        <v>-62.760228999990431</v>
      </c>
      <c r="S23" s="105"/>
      <c r="T23" s="99">
        <f>N23/P23*100-100</f>
        <v>-0.49331859623022467</v>
      </c>
      <c r="V23" s="43"/>
      <c r="W23" s="43"/>
    </row>
    <row r="24" spans="1:23" s="8" customFormat="1" ht="30" customHeight="1" x14ac:dyDescent="0.25">
      <c r="A24" s="220" t="s">
        <v>669</v>
      </c>
      <c r="B24" s="220"/>
      <c r="C24" s="220"/>
      <c r="D24" s="220"/>
      <c r="E24" s="106"/>
      <c r="F24" s="106">
        <v>5440.7111139999997</v>
      </c>
      <c r="G24" s="106"/>
      <c r="H24" s="106">
        <v>4632.275642999999</v>
      </c>
      <c r="I24" s="106"/>
      <c r="J24" s="107">
        <f>F24-H24</f>
        <v>808.43547100000069</v>
      </c>
      <c r="K24" s="107"/>
      <c r="L24" s="108">
        <f>F24/H24*100-100</f>
        <v>17.452231544589907</v>
      </c>
      <c r="M24" s="109"/>
      <c r="N24" s="106">
        <v>13770.071852000001</v>
      </c>
      <c r="O24" s="106"/>
      <c r="P24" s="106">
        <v>13806.635251999998</v>
      </c>
      <c r="Q24" s="106"/>
      <c r="R24" s="107">
        <f>N24-P24</f>
        <v>-36.563399999997273</v>
      </c>
      <c r="S24" s="107"/>
      <c r="T24" s="108">
        <f>N24/P24*100-100</f>
        <v>-0.26482484206063361</v>
      </c>
      <c r="V24" s="110"/>
      <c r="W24" s="110"/>
    </row>
    <row r="25" spans="1:23" ht="30" customHeight="1" x14ac:dyDescent="0.3">
      <c r="A25" s="222" t="s">
        <v>670</v>
      </c>
      <c r="B25" s="222"/>
      <c r="C25" s="222"/>
      <c r="D25" s="222"/>
      <c r="E25" s="163"/>
      <c r="F25" s="97">
        <v>5704.4907720000001</v>
      </c>
      <c r="G25" s="97"/>
      <c r="H25" s="97">
        <v>4935.841707999999</v>
      </c>
      <c r="I25" s="97"/>
      <c r="J25" s="98">
        <f>F25-H25</f>
        <v>768.64906400000109</v>
      </c>
      <c r="K25" s="105"/>
      <c r="L25" s="99">
        <f>F25/H25*100-100</f>
        <v>15.572806209611144</v>
      </c>
      <c r="M25" s="100"/>
      <c r="N25" s="97">
        <v>14622.835557000002</v>
      </c>
      <c r="O25" s="97"/>
      <c r="P25" s="97">
        <v>14641.006903999998</v>
      </c>
      <c r="Q25" s="97"/>
      <c r="R25" s="98">
        <f>N25-P25</f>
        <v>-18.171346999995876</v>
      </c>
      <c r="S25" s="105"/>
      <c r="T25" s="99">
        <f>N25/P25*100-100</f>
        <v>-0.12411268650541274</v>
      </c>
      <c r="V25" s="43"/>
      <c r="W25" s="43"/>
    </row>
    <row r="26" spans="1:23" ht="30" customHeight="1" x14ac:dyDescent="0.3">
      <c r="A26" s="220" t="s">
        <v>671</v>
      </c>
      <c r="B26" s="220"/>
      <c r="C26" s="220"/>
      <c r="D26" s="220"/>
      <c r="E26" s="106"/>
      <c r="F26" s="106">
        <v>1795.4702080000002</v>
      </c>
      <c r="G26" s="106"/>
      <c r="H26" s="106">
        <v>1701.082550000001</v>
      </c>
      <c r="I26" s="106"/>
      <c r="J26" s="107">
        <f>F26-H26</f>
        <v>94.387657999999192</v>
      </c>
      <c r="K26" s="107"/>
      <c r="L26" s="108">
        <f>F26/H26*100-100</f>
        <v>5.5486818085341554</v>
      </c>
      <c r="M26" s="111"/>
      <c r="N26" s="106">
        <v>5546.0306169999985</v>
      </c>
      <c r="O26" s="106"/>
      <c r="P26" s="106">
        <v>5573.0339670000021</v>
      </c>
      <c r="Q26" s="62"/>
      <c r="R26" s="107">
        <f>N26-P26</f>
        <v>-27.003350000003593</v>
      </c>
      <c r="S26" s="107"/>
      <c r="T26" s="108">
        <f>N26/P26*100-100</f>
        <v>-0.48453589480882897</v>
      </c>
      <c r="V26" s="43"/>
      <c r="W26" s="43"/>
    </row>
    <row r="27" spans="1:23" ht="30" customHeight="1" x14ac:dyDescent="0.3">
      <c r="A27" s="221" t="s">
        <v>672</v>
      </c>
      <c r="B27" s="221"/>
      <c r="C27" s="221"/>
      <c r="D27" s="221"/>
      <c r="E27" s="104"/>
      <c r="F27" s="97">
        <v>1531.6905499999998</v>
      </c>
      <c r="G27" s="97"/>
      <c r="H27" s="97">
        <v>1397.5164850000012</v>
      </c>
      <c r="I27" s="97"/>
      <c r="J27" s="98">
        <f>F27-H27</f>
        <v>134.17406499999856</v>
      </c>
      <c r="K27" s="105"/>
      <c r="L27" s="99">
        <f>F27/H27*100-100</f>
        <v>9.600893187317098</v>
      </c>
      <c r="M27" s="100"/>
      <c r="N27" s="97">
        <v>4693.2669119999973</v>
      </c>
      <c r="O27" s="97"/>
      <c r="P27" s="97">
        <v>4738.6623150000023</v>
      </c>
      <c r="Q27" s="97"/>
      <c r="R27" s="98">
        <f>N27-P27</f>
        <v>-45.39540300000499</v>
      </c>
      <c r="S27" s="105"/>
      <c r="T27" s="99">
        <f>N27/P27*100-100</f>
        <v>-0.95797927732280641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9" t="s">
        <v>629</v>
      </c>
      <c r="B34" s="229"/>
      <c r="C34" s="229"/>
      <c r="D34" s="229"/>
      <c r="E34" s="114"/>
      <c r="F34" s="230" t="s">
        <v>630</v>
      </c>
      <c r="G34" s="230"/>
      <c r="H34" s="230"/>
      <c r="I34" s="230"/>
      <c r="J34" s="230"/>
      <c r="K34" s="230"/>
      <c r="L34" s="230"/>
      <c r="N34" s="65"/>
      <c r="P34" s="65"/>
    </row>
    <row r="35" spans="1:16" ht="30" customHeight="1" x14ac:dyDescent="0.3">
      <c r="A35" s="231" t="s">
        <v>631</v>
      </c>
      <c r="B35" s="231"/>
      <c r="C35" s="231"/>
      <c r="D35" s="231"/>
      <c r="E35" s="114"/>
      <c r="F35" s="228" t="s">
        <v>632</v>
      </c>
      <c r="G35" s="228"/>
      <c r="H35" s="228"/>
      <c r="I35" s="228"/>
      <c r="J35" s="228"/>
      <c r="K35" s="228"/>
      <c r="L35" s="228"/>
    </row>
    <row r="36" spans="1:16" ht="30" customHeight="1" x14ac:dyDescent="0.3">
      <c r="A36" s="229" t="s">
        <v>633</v>
      </c>
      <c r="B36" s="229"/>
      <c r="C36" s="229"/>
      <c r="D36" s="229"/>
      <c r="E36" s="114"/>
      <c r="F36" s="230" t="s">
        <v>632</v>
      </c>
      <c r="G36" s="230"/>
      <c r="H36" s="230"/>
      <c r="I36" s="230"/>
      <c r="J36" s="230"/>
      <c r="K36" s="230"/>
      <c r="L36" s="230"/>
    </row>
    <row r="37" spans="1:16" ht="30" customHeight="1" x14ac:dyDescent="0.3">
      <c r="A37" s="227" t="s">
        <v>634</v>
      </c>
      <c r="B37" s="227"/>
      <c r="C37" s="227"/>
      <c r="D37" s="227"/>
      <c r="E37" s="114"/>
      <c r="F37" s="228" t="s">
        <v>630</v>
      </c>
      <c r="G37" s="228"/>
      <c r="H37" s="228"/>
      <c r="I37" s="228"/>
      <c r="J37" s="228"/>
      <c r="K37" s="228"/>
      <c r="L37" s="228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3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3" t="s">
        <v>350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</row>
    <row r="3" spans="1:23" ht="18" customHeight="1" thickBot="1" x14ac:dyDescent="0.35">
      <c r="A3" s="241" t="s">
        <v>570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08" t="s">
        <v>715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10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101.09677700000002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647.36511199999961</v>
      </c>
      <c r="N19" s="172">
        <v>529.61155599999995</v>
      </c>
      <c r="O19" s="172">
        <v>152.997052</v>
      </c>
      <c r="P19" s="172">
        <v>25.501017999999998</v>
      </c>
      <c r="Q19" s="172">
        <v>584.80442399999993</v>
      </c>
      <c r="R19" s="172">
        <v>229.93238599999998</v>
      </c>
      <c r="S19" s="172">
        <v>541.85712000000001</v>
      </c>
      <c r="T19" s="172">
        <v>582.43213999999989</v>
      </c>
      <c r="U19" s="172">
        <v>0.28420000000000001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652.20256000000006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669.55195099999992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150.56911400000001</v>
      </c>
      <c r="D21" s="172">
        <v>329.100281</v>
      </c>
      <c r="E21" s="172">
        <v>99.156402000000014</v>
      </c>
      <c r="F21" s="172">
        <v>686.74679099999992</v>
      </c>
      <c r="G21" s="172">
        <v>233.0704430000001</v>
      </c>
      <c r="H21" s="172">
        <v>2311.3990790000007</v>
      </c>
      <c r="I21" s="172">
        <v>509.00314399999996</v>
      </c>
      <c r="J21" s="172">
        <v>7.1272390000000003</v>
      </c>
      <c r="K21" s="172">
        <v>337.08749199999994</v>
      </c>
      <c r="L21" s="172">
        <v>892.82388900000001</v>
      </c>
      <c r="M21" s="172">
        <v>701.24313999999958</v>
      </c>
      <c r="N21" s="172">
        <v>794.57630600000005</v>
      </c>
      <c r="O21" s="172">
        <v>163.44924499999999</v>
      </c>
      <c r="P21" s="172">
        <v>29.906141000000002</v>
      </c>
      <c r="Q21" s="172">
        <v>649.20449800000006</v>
      </c>
      <c r="R21" s="172">
        <v>229.915435</v>
      </c>
      <c r="S21" s="172">
        <v>506.96744900000022</v>
      </c>
      <c r="T21" s="172">
        <v>657.25834100000009</v>
      </c>
      <c r="U21" s="172">
        <v>0.55301600000000006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135.03771899999998</v>
      </c>
      <c r="D22" s="172">
        <v>383.56793500000003</v>
      </c>
      <c r="E22" s="172">
        <v>58.521771000000001</v>
      </c>
      <c r="F22" s="172">
        <v>720.86522300000001</v>
      </c>
      <c r="G22" s="172">
        <v>242.60545700000003</v>
      </c>
      <c r="H22" s="172">
        <v>2842.7070969999986</v>
      </c>
      <c r="I22" s="172">
        <v>535.49101199999996</v>
      </c>
      <c r="J22" s="172">
        <v>19.675234</v>
      </c>
      <c r="K22" s="172">
        <v>247.24191300000007</v>
      </c>
      <c r="L22" s="172">
        <v>820.24706399999991</v>
      </c>
      <c r="M22" s="172">
        <v>658.10061699999983</v>
      </c>
      <c r="N22" s="172">
        <v>692.04760299999998</v>
      </c>
      <c r="O22" s="172">
        <v>141.31456400000002</v>
      </c>
      <c r="P22" s="172">
        <v>44.300663999999998</v>
      </c>
      <c r="Q22" s="172">
        <v>559.05584799999997</v>
      </c>
      <c r="R22" s="172">
        <v>227.15791700000005</v>
      </c>
      <c r="S22" s="172">
        <v>486.79106100000035</v>
      </c>
      <c r="T22" s="172">
        <v>624.19662700000003</v>
      </c>
      <c r="U22" s="172">
        <v>0.74924599999999986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180.27565200000006</v>
      </c>
      <c r="D23" s="172">
        <v>410.01764699999995</v>
      </c>
      <c r="E23" s="172">
        <v>87.551916000000006</v>
      </c>
      <c r="F23" s="172">
        <v>768.89505900000006</v>
      </c>
      <c r="G23" s="172">
        <v>266.30033899999995</v>
      </c>
      <c r="H23" s="172">
        <v>3169.956405999998</v>
      </c>
      <c r="I23" s="172">
        <v>354.80781200000001</v>
      </c>
      <c r="J23" s="172">
        <v>28.054305999999997</v>
      </c>
      <c r="K23" s="172">
        <v>361.21250099999997</v>
      </c>
      <c r="L23" s="172">
        <v>921.95850500000051</v>
      </c>
      <c r="M23" s="172">
        <v>689.72144000000014</v>
      </c>
      <c r="N23" s="172">
        <v>729.32116899999994</v>
      </c>
      <c r="O23" s="172">
        <v>184.68466100000001</v>
      </c>
      <c r="P23" s="172">
        <v>47.809126000000006</v>
      </c>
      <c r="Q23" s="172">
        <v>687.55566500000009</v>
      </c>
      <c r="R23" s="172">
        <v>247.97932300000002</v>
      </c>
      <c r="S23" s="172">
        <v>507.77068299999991</v>
      </c>
      <c r="T23" s="172">
        <v>640.33287800000005</v>
      </c>
      <c r="U23" s="172">
        <v>5.17401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132.986009</v>
      </c>
      <c r="D24" s="172">
        <v>380.75915800000001</v>
      </c>
      <c r="E24" s="172">
        <v>76.25511800000001</v>
      </c>
      <c r="F24" s="172">
        <v>724.85791900000004</v>
      </c>
      <c r="G24" s="172">
        <v>247.32800199999997</v>
      </c>
      <c r="H24" s="172">
        <v>2244.2856809999985</v>
      </c>
      <c r="I24" s="172">
        <v>397.53810700000002</v>
      </c>
      <c r="J24" s="172">
        <v>17.835429999999999</v>
      </c>
      <c r="K24" s="172">
        <v>401.60091799999998</v>
      </c>
      <c r="L24" s="172">
        <v>890.55918400000041</v>
      </c>
      <c r="M24" s="172">
        <v>637.02773999999965</v>
      </c>
      <c r="N24" s="172">
        <v>692.2623759999999</v>
      </c>
      <c r="O24" s="172">
        <v>119.017927</v>
      </c>
      <c r="P24" s="172">
        <v>35.318584000000001</v>
      </c>
      <c r="Q24" s="172">
        <v>607.95072000000005</v>
      </c>
      <c r="R24" s="172">
        <v>252.86258100000006</v>
      </c>
      <c r="S24" s="172">
        <v>488.51753499999995</v>
      </c>
      <c r="T24" s="172">
        <v>599.45177600000011</v>
      </c>
      <c r="U24" s="172">
        <v>2.1816850000000003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>
        <v>155.06593599999999</v>
      </c>
      <c r="D25" s="172">
        <v>377.25199400000002</v>
      </c>
      <c r="E25" s="172">
        <v>73.517310000000009</v>
      </c>
      <c r="F25" s="172">
        <v>829.45005900000001</v>
      </c>
      <c r="G25" s="172">
        <v>208.66400300000004</v>
      </c>
      <c r="H25" s="172">
        <v>3064.701569999997</v>
      </c>
      <c r="I25" s="172">
        <v>452.06872099999998</v>
      </c>
      <c r="J25" s="172">
        <v>15.092184</v>
      </c>
      <c r="K25" s="172">
        <v>380.74257299999999</v>
      </c>
      <c r="L25" s="172">
        <v>961.13892800000019</v>
      </c>
      <c r="M25" s="172">
        <v>660.21651400000087</v>
      </c>
      <c r="N25" s="172">
        <v>711.87169700000004</v>
      </c>
      <c r="O25" s="172">
        <v>288.90774699999997</v>
      </c>
      <c r="P25" s="172">
        <v>39.993432000000006</v>
      </c>
      <c r="Q25" s="172">
        <v>582.95969400000001</v>
      </c>
      <c r="R25" s="172">
        <v>273.02381399999996</v>
      </c>
      <c r="S25" s="172">
        <v>586.11178399999983</v>
      </c>
      <c r="T25" s="172">
        <v>696.44230300000015</v>
      </c>
      <c r="U25" s="172">
        <v>1.6310960000000001</v>
      </c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>
        <v>130.66318699999999</v>
      </c>
      <c r="D26" s="172">
        <v>335.04115999999999</v>
      </c>
      <c r="E26" s="172">
        <v>52.588656999999998</v>
      </c>
      <c r="F26" s="172">
        <v>742.22351700000002</v>
      </c>
      <c r="G26" s="172">
        <v>191.77873399999999</v>
      </c>
      <c r="H26" s="172">
        <v>2113.3261029999999</v>
      </c>
      <c r="I26" s="172">
        <v>343.972328</v>
      </c>
      <c r="J26" s="172">
        <v>37.061939000000002</v>
      </c>
      <c r="K26" s="172">
        <v>433.02074800000003</v>
      </c>
      <c r="L26" s="172">
        <v>735.49996900000008</v>
      </c>
      <c r="M26" s="172">
        <v>500.14406599999961</v>
      </c>
      <c r="N26" s="172">
        <v>526.838978</v>
      </c>
      <c r="O26" s="172">
        <v>173.354198</v>
      </c>
      <c r="P26" s="172">
        <v>25.469462</v>
      </c>
      <c r="Q26" s="172">
        <v>458.65089400000011</v>
      </c>
      <c r="R26" s="172">
        <v>213.71869500000003</v>
      </c>
      <c r="S26" s="172">
        <v>516.32335900000044</v>
      </c>
      <c r="T26" s="172">
        <v>542.31183799999997</v>
      </c>
      <c r="U26" s="172">
        <v>0.49826700000000002</v>
      </c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>
        <v>121.24486</v>
      </c>
      <c r="D27" s="172">
        <v>387.84056200000003</v>
      </c>
      <c r="E27" s="172">
        <v>67.461869000000007</v>
      </c>
      <c r="F27" s="172">
        <v>771.13494300000002</v>
      </c>
      <c r="G27" s="172">
        <v>216.43195300000002</v>
      </c>
      <c r="H27" s="172">
        <v>2567.2919279999978</v>
      </c>
      <c r="I27" s="172">
        <v>543.21567200000004</v>
      </c>
      <c r="J27" s="172">
        <v>22.352456</v>
      </c>
      <c r="K27" s="172">
        <v>419.95999499999999</v>
      </c>
      <c r="L27" s="172">
        <v>940.95542999999964</v>
      </c>
      <c r="M27" s="172">
        <v>657.75390899999968</v>
      </c>
      <c r="N27" s="172">
        <v>678.96385000000009</v>
      </c>
      <c r="O27" s="172">
        <v>242.236683</v>
      </c>
      <c r="P27" s="172">
        <v>32.578891999999996</v>
      </c>
      <c r="Q27" s="172">
        <v>655.94153300000005</v>
      </c>
      <c r="R27" s="172">
        <v>259.63440100000003</v>
      </c>
      <c r="S27" s="172">
        <v>583.84991300000024</v>
      </c>
      <c r="T27" s="172">
        <v>654.88532399999986</v>
      </c>
      <c r="U27" s="172">
        <v>0.60994799999999993</v>
      </c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17" t="s">
        <v>513</v>
      </c>
      <c r="B70" s="217"/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3" t="s">
        <v>351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</row>
    <row r="3" spans="1:23" ht="18" customHeight="1" thickBot="1" x14ac:dyDescent="0.35">
      <c r="A3" s="241" t="s">
        <v>594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08" t="s">
        <v>715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10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54.404086000000007</v>
      </c>
      <c r="D19" s="172">
        <v>179.17391300000003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2498.058508999999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400.75613000000033</v>
      </c>
      <c r="N19" s="172">
        <v>267.67019900000003</v>
      </c>
      <c r="O19" s="172">
        <v>100.503502</v>
      </c>
      <c r="P19" s="172">
        <v>37.542276000000001</v>
      </c>
      <c r="Q19" s="172">
        <v>646.34767699999975</v>
      </c>
      <c r="R19" s="172">
        <v>154.45445400000006</v>
      </c>
      <c r="S19" s="172">
        <v>576.50370000000009</v>
      </c>
      <c r="T19" s="172">
        <v>416.85063099999979</v>
      </c>
      <c r="U19" s="172">
        <v>2.0935040000000003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492.13941399999993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264.00088399999993</v>
      </c>
      <c r="L20" s="172">
        <v>572.57234900000014</v>
      </c>
      <c r="M20" s="172">
        <v>412.33724800000016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161.13733500000001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28.264282999999999</v>
      </c>
      <c r="D21" s="172">
        <v>196.62162799999999</v>
      </c>
      <c r="E21" s="172">
        <v>52.547691</v>
      </c>
      <c r="F21" s="172">
        <v>514.33317400000033</v>
      </c>
      <c r="G21" s="172">
        <v>193.20383399999997</v>
      </c>
      <c r="H21" s="172">
        <v>2071.1209399999952</v>
      </c>
      <c r="I21" s="172">
        <v>14.005039</v>
      </c>
      <c r="J21" s="172">
        <v>104.16375600000001</v>
      </c>
      <c r="K21" s="172">
        <v>221.37454200000002</v>
      </c>
      <c r="L21" s="172">
        <v>602.49946000000011</v>
      </c>
      <c r="M21" s="172">
        <v>431.53463599999975</v>
      </c>
      <c r="N21" s="172">
        <v>329.71394699999996</v>
      </c>
      <c r="O21" s="172">
        <v>152.418601</v>
      </c>
      <c r="P21" s="172">
        <v>64.598563999999996</v>
      </c>
      <c r="Q21" s="172">
        <v>662.42389299999991</v>
      </c>
      <c r="R21" s="172">
        <v>169.34054400000008</v>
      </c>
      <c r="S21" s="172">
        <v>542.65818900000033</v>
      </c>
      <c r="T21" s="172">
        <v>428.92039199999999</v>
      </c>
      <c r="U21" s="172">
        <v>2.5501779999999989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41.587678999999994</v>
      </c>
      <c r="D22" s="172">
        <v>204.39992699999996</v>
      </c>
      <c r="E22" s="172">
        <v>36.620368999999997</v>
      </c>
      <c r="F22" s="172">
        <v>481.47160199999985</v>
      </c>
      <c r="G22" s="172">
        <v>185.79069100000001</v>
      </c>
      <c r="H22" s="172">
        <v>1825.2054389999957</v>
      </c>
      <c r="I22" s="172">
        <v>48.770615999999997</v>
      </c>
      <c r="J22" s="172">
        <v>133.19309000000001</v>
      </c>
      <c r="K22" s="172">
        <v>235.44940200000013</v>
      </c>
      <c r="L22" s="172">
        <v>555.83649500000024</v>
      </c>
      <c r="M22" s="172">
        <v>398.24657699999972</v>
      </c>
      <c r="N22" s="172">
        <v>370.47504700000002</v>
      </c>
      <c r="O22" s="172">
        <v>105.236852</v>
      </c>
      <c r="P22" s="172">
        <v>70.991272999999993</v>
      </c>
      <c r="Q22" s="172">
        <v>635.75183900000002</v>
      </c>
      <c r="R22" s="172">
        <v>155.50804399999998</v>
      </c>
      <c r="S22" s="172">
        <v>505.76856600000019</v>
      </c>
      <c r="T22" s="172">
        <v>413.89437100000009</v>
      </c>
      <c r="U22" s="172">
        <v>4.0353520000000005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44.024981999999994</v>
      </c>
      <c r="D23" s="172">
        <v>236.67849600000002</v>
      </c>
      <c r="E23" s="172">
        <v>52.108443999999999</v>
      </c>
      <c r="F23" s="172">
        <v>523.96630000000005</v>
      </c>
      <c r="G23" s="172">
        <v>183.88259300000001</v>
      </c>
      <c r="H23" s="172">
        <v>1996.6982610000014</v>
      </c>
      <c r="I23" s="172">
        <v>25.881022000000002</v>
      </c>
      <c r="J23" s="172">
        <v>55.499438999999995</v>
      </c>
      <c r="K23" s="172">
        <v>250.31108200000006</v>
      </c>
      <c r="L23" s="172">
        <v>662.74448800000027</v>
      </c>
      <c r="M23" s="172">
        <v>453.93167700000004</v>
      </c>
      <c r="N23" s="172">
        <v>465.86037899999997</v>
      </c>
      <c r="O23" s="172">
        <v>114.932658</v>
      </c>
      <c r="P23" s="172">
        <v>77.66861200000001</v>
      </c>
      <c r="Q23" s="172">
        <v>659.11743799999999</v>
      </c>
      <c r="R23" s="172">
        <v>174.22399800000005</v>
      </c>
      <c r="S23" s="172">
        <v>537.6301289999999</v>
      </c>
      <c r="T23" s="172">
        <v>445.52711699999986</v>
      </c>
      <c r="U23" s="172">
        <v>3.777966000000001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47.246086000000005</v>
      </c>
      <c r="D24" s="172">
        <v>239.78101700000002</v>
      </c>
      <c r="E24" s="172">
        <v>51.363033999999999</v>
      </c>
      <c r="F24" s="172">
        <v>466.75738299999989</v>
      </c>
      <c r="G24" s="172">
        <v>187.62615700000001</v>
      </c>
      <c r="H24" s="172">
        <v>1801.9357169999994</v>
      </c>
      <c r="I24" s="172">
        <v>5.6596069999999994</v>
      </c>
      <c r="J24" s="172">
        <v>116.58746499999999</v>
      </c>
      <c r="K24" s="172">
        <v>224.22784099999996</v>
      </c>
      <c r="L24" s="172">
        <v>619.73865499999999</v>
      </c>
      <c r="M24" s="172">
        <v>385.30389899999989</v>
      </c>
      <c r="N24" s="172">
        <v>432.17693300000002</v>
      </c>
      <c r="O24" s="172">
        <v>132.16029599999999</v>
      </c>
      <c r="P24" s="172">
        <v>72.613589000000005</v>
      </c>
      <c r="Q24" s="172">
        <v>608.44895000000008</v>
      </c>
      <c r="R24" s="172">
        <v>159.56195299999993</v>
      </c>
      <c r="S24" s="172">
        <v>526.7585770000004</v>
      </c>
      <c r="T24" s="172">
        <v>461.63698399999987</v>
      </c>
      <c r="U24" s="172">
        <v>3.0674359999999998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>
        <v>26.489376</v>
      </c>
      <c r="D25" s="172">
        <v>235.11326000000003</v>
      </c>
      <c r="E25" s="172">
        <v>53.132362999999998</v>
      </c>
      <c r="F25" s="172">
        <v>541.00310099999956</v>
      </c>
      <c r="G25" s="172">
        <v>194.93411499999996</v>
      </c>
      <c r="H25" s="172">
        <v>1998.3129239999994</v>
      </c>
      <c r="I25" s="172">
        <v>18.020287</v>
      </c>
      <c r="J25" s="172">
        <v>116.997405</v>
      </c>
      <c r="K25" s="172">
        <v>255.42057399999996</v>
      </c>
      <c r="L25" s="172">
        <v>675.57630399999971</v>
      </c>
      <c r="M25" s="172">
        <v>390.1538970000002</v>
      </c>
      <c r="N25" s="172">
        <v>366.05537099999992</v>
      </c>
      <c r="O25" s="172">
        <v>107.48364699999999</v>
      </c>
      <c r="P25" s="172">
        <v>82.295544000000007</v>
      </c>
      <c r="Q25" s="172">
        <v>613.98334099999965</v>
      </c>
      <c r="R25" s="172">
        <v>183.71378799999994</v>
      </c>
      <c r="S25" s="172">
        <v>675.33278599999971</v>
      </c>
      <c r="T25" s="172">
        <v>459.72325400000005</v>
      </c>
      <c r="U25" s="172">
        <v>2.6878669999999998</v>
      </c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>
        <v>30.335955999999996</v>
      </c>
      <c r="D26" s="172">
        <v>208.44638399999999</v>
      </c>
      <c r="E26" s="172">
        <v>43.697260999999997</v>
      </c>
      <c r="F26" s="172">
        <v>437.09583900000018</v>
      </c>
      <c r="G26" s="172">
        <v>132.64261299999998</v>
      </c>
      <c r="H26" s="172">
        <v>1453.290432999996</v>
      </c>
      <c r="I26" s="172">
        <v>22.96753</v>
      </c>
      <c r="J26" s="172">
        <v>61.008871999999997</v>
      </c>
      <c r="K26" s="172">
        <v>256.52017899999987</v>
      </c>
      <c r="L26" s="172">
        <v>482.77609499999983</v>
      </c>
      <c r="M26" s="172">
        <v>272.17317499999973</v>
      </c>
      <c r="N26" s="172">
        <v>227.864599</v>
      </c>
      <c r="O26" s="172">
        <v>40.425691999999998</v>
      </c>
      <c r="P26" s="172">
        <v>42.673161</v>
      </c>
      <c r="Q26" s="172">
        <v>403.15500100000003</v>
      </c>
      <c r="R26" s="172">
        <v>122.72335300000002</v>
      </c>
      <c r="S26" s="172">
        <v>481.96955700000029</v>
      </c>
      <c r="T26" s="172">
        <v>360.56568200000015</v>
      </c>
      <c r="U26" s="172">
        <v>3.1428100000000003</v>
      </c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>
        <v>30.527404000000001</v>
      </c>
      <c r="D27" s="172">
        <v>260.22532699999999</v>
      </c>
      <c r="E27" s="172">
        <v>53.822746000000009</v>
      </c>
      <c r="F27" s="172">
        <v>506.70847200000026</v>
      </c>
      <c r="G27" s="172">
        <v>220.540516</v>
      </c>
      <c r="H27" s="172">
        <v>2399.1888929999991</v>
      </c>
      <c r="I27" s="172">
        <v>17.565369</v>
      </c>
      <c r="J27" s="172">
        <v>105.46013600000001</v>
      </c>
      <c r="K27" s="172">
        <v>246.85946100000004</v>
      </c>
      <c r="L27" s="172">
        <v>646.47559200000023</v>
      </c>
      <c r="M27" s="172">
        <v>383.04577700000004</v>
      </c>
      <c r="N27" s="172">
        <v>451.13255299999997</v>
      </c>
      <c r="O27" s="172">
        <v>102.66298400000001</v>
      </c>
      <c r="P27" s="172">
        <v>76.761752000000001</v>
      </c>
      <c r="Q27" s="172">
        <v>631.35521899999981</v>
      </c>
      <c r="R27" s="172">
        <v>164.97086699999997</v>
      </c>
      <c r="S27" s="172">
        <v>533.43619500000011</v>
      </c>
      <c r="T27" s="172">
        <v>400.99444800000003</v>
      </c>
      <c r="U27" s="172">
        <v>4.2633829999999993</v>
      </c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17" t="s">
        <v>513</v>
      </c>
      <c r="B70" s="217"/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</row>
    <row r="72" spans="1:21" x14ac:dyDescent="0.3">
      <c r="L72" s="119"/>
    </row>
    <row r="73" spans="1:21" x14ac:dyDescent="0.3">
      <c r="L73" s="119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02" t="s">
        <v>675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</row>
    <row r="4" spans="1:21" s="170" customFormat="1" ht="11.25" customHeight="1" thickBot="1" x14ac:dyDescent="0.3">
      <c r="A4" s="204" t="s">
        <v>162</v>
      </c>
      <c r="B4" s="204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4" t="s">
        <v>533</v>
      </c>
      <c r="U4" s="204" t="s">
        <v>520</v>
      </c>
    </row>
    <row r="5" spans="1:21" ht="20.25" customHeight="1" thickBot="1" x14ac:dyDescent="0.3">
      <c r="A5" s="205"/>
      <c r="B5" s="205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5"/>
      <c r="U5" s="205"/>
    </row>
    <row r="6" spans="1:21" x14ac:dyDescent="0.25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5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5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5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5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5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5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5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5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5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5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5">
      <c r="B21" s="79" t="s">
        <v>340</v>
      </c>
      <c r="C21" s="168">
        <v>21.955503</v>
      </c>
      <c r="D21" s="168">
        <v>165.11209600000001</v>
      </c>
      <c r="E21" s="168">
        <v>195.87720299999998</v>
      </c>
      <c r="F21" s="168">
        <v>80.583994000000004</v>
      </c>
      <c r="G21" s="168">
        <v>7.1279560000000002</v>
      </c>
      <c r="H21" s="168">
        <v>17.740951000000003</v>
      </c>
      <c r="I21" s="168">
        <v>81.426852999999994</v>
      </c>
      <c r="J21" s="168">
        <v>92.322288000000015</v>
      </c>
      <c r="K21" s="168">
        <v>51.626142999999999</v>
      </c>
      <c r="L21" s="168">
        <v>104.377185</v>
      </c>
      <c r="M21" s="168">
        <v>12.291665</v>
      </c>
      <c r="N21" s="168">
        <v>72.692879999999988</v>
      </c>
      <c r="O21" s="168">
        <v>4.4901909999999994</v>
      </c>
      <c r="P21" s="168">
        <v>0.47873199999999994</v>
      </c>
      <c r="Q21" s="168">
        <v>93.855353999999991</v>
      </c>
      <c r="R21" s="168">
        <v>50.272185</v>
      </c>
      <c r="S21" s="168">
        <v>36.149393000000003</v>
      </c>
      <c r="U21" s="79" t="s">
        <v>538</v>
      </c>
    </row>
    <row r="22" spans="1:21" x14ac:dyDescent="0.25">
      <c r="B22" s="79" t="s">
        <v>341</v>
      </c>
      <c r="C22" s="168">
        <v>24.225107999999999</v>
      </c>
      <c r="D22" s="168">
        <v>181.85153</v>
      </c>
      <c r="E22" s="168">
        <v>240.51452499999999</v>
      </c>
      <c r="F22" s="168">
        <v>80.044225999999995</v>
      </c>
      <c r="G22" s="168">
        <v>6.164644</v>
      </c>
      <c r="H22" s="168">
        <v>20.656366999999999</v>
      </c>
      <c r="I22" s="168">
        <v>89.56470800000001</v>
      </c>
      <c r="J22" s="168">
        <v>92.986585000000005</v>
      </c>
      <c r="K22" s="168">
        <v>45.181880999999997</v>
      </c>
      <c r="L22" s="168">
        <v>92.193944999999985</v>
      </c>
      <c r="M22" s="168">
        <v>11.788474000000001</v>
      </c>
      <c r="N22" s="168">
        <v>58.765560000000022</v>
      </c>
      <c r="O22" s="168">
        <v>3.3445640000000001</v>
      </c>
      <c r="P22" s="168">
        <v>0.87277600000000011</v>
      </c>
      <c r="Q22" s="168">
        <v>80.775497999999999</v>
      </c>
      <c r="R22" s="168">
        <v>51.716949999999997</v>
      </c>
      <c r="S22" s="168">
        <v>19.552212000000001</v>
      </c>
      <c r="U22" s="79" t="s">
        <v>539</v>
      </c>
    </row>
    <row r="23" spans="1:21" x14ac:dyDescent="0.25">
      <c r="B23" s="79" t="s">
        <v>342</v>
      </c>
      <c r="C23" s="168">
        <v>23.160481000000001</v>
      </c>
      <c r="D23" s="168">
        <v>176.02453299999999</v>
      </c>
      <c r="E23" s="168">
        <v>269.673543</v>
      </c>
      <c r="F23" s="168">
        <v>84.706016000000005</v>
      </c>
      <c r="G23" s="168">
        <v>5.2960419999999999</v>
      </c>
      <c r="H23" s="168">
        <v>16.514600000000002</v>
      </c>
      <c r="I23" s="168">
        <v>66.508853999999999</v>
      </c>
      <c r="J23" s="168">
        <v>128.00720200000001</v>
      </c>
      <c r="K23" s="168">
        <v>52.914766</v>
      </c>
      <c r="L23" s="168">
        <v>121.75522100000001</v>
      </c>
      <c r="M23" s="168">
        <v>14.086608</v>
      </c>
      <c r="N23" s="168">
        <v>89.642181000000008</v>
      </c>
      <c r="O23" s="168">
        <v>3.594916</v>
      </c>
      <c r="P23" s="168">
        <v>0.504556</v>
      </c>
      <c r="Q23" s="168">
        <v>95.653970000000001</v>
      </c>
      <c r="R23" s="168">
        <v>59.839339999999993</v>
      </c>
      <c r="S23" s="168">
        <v>32.199314999999999</v>
      </c>
      <c r="U23" s="79" t="s">
        <v>540</v>
      </c>
    </row>
    <row r="24" spans="1:21" x14ac:dyDescent="0.25">
      <c r="B24" s="79" t="s">
        <v>343</v>
      </c>
      <c r="C24" s="168">
        <v>22.361631999999997</v>
      </c>
      <c r="D24" s="168">
        <v>170.78325800000002</v>
      </c>
      <c r="E24" s="168">
        <v>240.374009</v>
      </c>
      <c r="F24" s="168">
        <v>81.314238000000003</v>
      </c>
      <c r="G24" s="168">
        <v>5.3283069999999997</v>
      </c>
      <c r="H24" s="168">
        <v>14.191277000000001</v>
      </c>
      <c r="I24" s="168">
        <v>50.109914000000003</v>
      </c>
      <c r="J24" s="168">
        <v>134.022096</v>
      </c>
      <c r="K24" s="168">
        <v>44.484766</v>
      </c>
      <c r="L24" s="168">
        <v>113.78044299999999</v>
      </c>
      <c r="M24" s="168">
        <v>11.623728</v>
      </c>
      <c r="N24" s="168">
        <v>62.799681000000021</v>
      </c>
      <c r="O24" s="168">
        <v>3.4762769999999996</v>
      </c>
      <c r="P24" s="168">
        <v>0.54625100000000004</v>
      </c>
      <c r="Q24" s="168">
        <v>89.583393999999998</v>
      </c>
      <c r="R24" s="168">
        <v>58.794021999999998</v>
      </c>
      <c r="S24" s="168">
        <v>23.463573999999994</v>
      </c>
      <c r="U24" s="79" t="s">
        <v>541</v>
      </c>
    </row>
    <row r="25" spans="1:21" x14ac:dyDescent="0.25">
      <c r="B25" s="79" t="s">
        <v>344</v>
      </c>
      <c r="C25" s="168">
        <v>25.659402</v>
      </c>
      <c r="D25" s="168">
        <v>207.764015</v>
      </c>
      <c r="E25" s="168">
        <v>223.22357499999998</v>
      </c>
      <c r="F25" s="168">
        <v>88.724086999999997</v>
      </c>
      <c r="G25" s="168">
        <v>5.6845249999999998</v>
      </c>
      <c r="H25" s="168">
        <v>14.113422</v>
      </c>
      <c r="I25" s="168">
        <v>52.628652000000002</v>
      </c>
      <c r="J25" s="168">
        <v>157.898777</v>
      </c>
      <c r="K25" s="168">
        <v>52.449695000000006</v>
      </c>
      <c r="L25" s="168">
        <v>76.310865000000007</v>
      </c>
      <c r="M25" s="168">
        <v>14.013240999999999</v>
      </c>
      <c r="N25" s="168">
        <v>66.513674000000009</v>
      </c>
      <c r="O25" s="168">
        <v>4.7220710000000015</v>
      </c>
      <c r="P25" s="168">
        <v>0.59191599999999989</v>
      </c>
      <c r="Q25" s="168">
        <v>79.073222000000001</v>
      </c>
      <c r="R25" s="168">
        <v>62.294585999999995</v>
      </c>
      <c r="S25" s="168">
        <v>26.963763999999998</v>
      </c>
      <c r="U25" s="79" t="s">
        <v>542</v>
      </c>
    </row>
    <row r="26" spans="1:21" x14ac:dyDescent="0.25">
      <c r="B26" s="79" t="s">
        <v>345</v>
      </c>
      <c r="C26" s="168">
        <v>21.804345999999999</v>
      </c>
      <c r="D26" s="168">
        <v>180.93896799999999</v>
      </c>
      <c r="E26" s="168">
        <v>197.42030099999999</v>
      </c>
      <c r="F26" s="168">
        <v>84.551231999999999</v>
      </c>
      <c r="G26" s="168">
        <v>4.0942970000000001</v>
      </c>
      <c r="H26" s="168">
        <v>11.695917</v>
      </c>
      <c r="I26" s="168">
        <v>52.807091</v>
      </c>
      <c r="J26" s="168">
        <v>130.83462199999997</v>
      </c>
      <c r="K26" s="168">
        <v>50.802645999999996</v>
      </c>
      <c r="L26" s="168">
        <v>84.06079800000002</v>
      </c>
      <c r="M26" s="168">
        <v>12.019394</v>
      </c>
      <c r="N26" s="168">
        <v>53.050232999999977</v>
      </c>
      <c r="O26" s="168">
        <v>2.2827820000000001</v>
      </c>
      <c r="P26" s="168">
        <v>0.67038599999999982</v>
      </c>
      <c r="Q26" s="168">
        <v>73.155569</v>
      </c>
      <c r="R26" s="168">
        <v>57.295783999999998</v>
      </c>
      <c r="S26" s="168">
        <v>20.863561999999998</v>
      </c>
      <c r="U26" s="79" t="s">
        <v>543</v>
      </c>
    </row>
    <row r="27" spans="1:21" x14ac:dyDescent="0.25">
      <c r="B27" s="79" t="s">
        <v>346</v>
      </c>
      <c r="C27" s="168">
        <v>22.161308999999999</v>
      </c>
      <c r="D27" s="168">
        <v>178.65711800000003</v>
      </c>
      <c r="E27" s="168">
        <v>217.77084099999996</v>
      </c>
      <c r="F27" s="168">
        <v>92.641655</v>
      </c>
      <c r="G27" s="168">
        <v>6.3922549999999996</v>
      </c>
      <c r="H27" s="168">
        <v>12.563263000000001</v>
      </c>
      <c r="I27" s="168">
        <v>55.399667000000001</v>
      </c>
      <c r="J27" s="168">
        <v>144.24317600000001</v>
      </c>
      <c r="K27" s="168">
        <v>53.807102999999998</v>
      </c>
      <c r="L27" s="168">
        <v>103.60608299999998</v>
      </c>
      <c r="M27" s="168">
        <v>12.646514</v>
      </c>
      <c r="N27" s="168">
        <v>41.326379000000003</v>
      </c>
      <c r="O27" s="168">
        <v>2.5163280000000001</v>
      </c>
      <c r="P27" s="168">
        <v>0.70727399999999996</v>
      </c>
      <c r="Q27" s="168">
        <v>93.336475000000007</v>
      </c>
      <c r="R27" s="168">
        <v>56.183095999999999</v>
      </c>
      <c r="S27" s="168">
        <v>31.311968999999991</v>
      </c>
      <c r="U27" s="79" t="s">
        <v>544</v>
      </c>
    </row>
    <row r="28" spans="1:21" x14ac:dyDescent="0.25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5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4" t="s">
        <v>162</v>
      </c>
      <c r="B35" s="204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4" t="s">
        <v>533</v>
      </c>
      <c r="U35" s="204" t="s">
        <v>520</v>
      </c>
    </row>
    <row r="36" spans="1:21" ht="20.25" customHeight="1" thickBot="1" x14ac:dyDescent="0.3">
      <c r="A36" s="205"/>
      <c r="B36" s="205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5"/>
      <c r="U36" s="205"/>
    </row>
    <row r="37" spans="1:21" x14ac:dyDescent="0.25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5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5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5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5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5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5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5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5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5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5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5">
      <c r="B52" s="79" t="s">
        <v>340</v>
      </c>
      <c r="C52" s="168">
        <v>41.699596999999997</v>
      </c>
      <c r="D52" s="168">
        <v>90.524385999999993</v>
      </c>
      <c r="E52" s="168">
        <v>49.626208999999996</v>
      </c>
      <c r="F52" s="168">
        <v>64.094217999999998</v>
      </c>
      <c r="G52" s="168">
        <v>50.112197999999999</v>
      </c>
      <c r="H52" s="168">
        <v>55.721202000000005</v>
      </c>
      <c r="I52" s="168">
        <v>55.211149999999996</v>
      </c>
      <c r="J52" s="168">
        <v>28.137759000000003</v>
      </c>
      <c r="K52" s="168">
        <v>2.3700030000000001</v>
      </c>
      <c r="L52" s="168">
        <v>867.28717399999982</v>
      </c>
      <c r="M52" s="168">
        <v>59.423941999999997</v>
      </c>
      <c r="N52" s="168">
        <v>165.29354799999999</v>
      </c>
      <c r="O52" s="168">
        <v>387.86186499999997</v>
      </c>
      <c r="P52" s="168">
        <v>40.170210999999995</v>
      </c>
      <c r="Q52" s="168">
        <v>65.745599999999996</v>
      </c>
      <c r="R52" s="168">
        <v>102.04577900000001</v>
      </c>
      <c r="S52" s="168">
        <v>53.10078</v>
      </c>
      <c r="U52" s="79" t="s">
        <v>538</v>
      </c>
    </row>
    <row r="53" spans="1:21" x14ac:dyDescent="0.25">
      <c r="B53" s="79" t="s">
        <v>341</v>
      </c>
      <c r="C53" s="168">
        <v>37.959473000000003</v>
      </c>
      <c r="D53" s="168">
        <v>90.539594999999991</v>
      </c>
      <c r="E53" s="168">
        <v>52.302802999999997</v>
      </c>
      <c r="F53" s="168">
        <v>71.118758</v>
      </c>
      <c r="G53" s="168">
        <v>53.393360000000001</v>
      </c>
      <c r="H53" s="168">
        <v>44.752789</v>
      </c>
      <c r="I53" s="168">
        <v>35.025768999999997</v>
      </c>
      <c r="J53" s="168">
        <v>27.606740000000002</v>
      </c>
      <c r="K53" s="168">
        <v>1.6648890000000001</v>
      </c>
      <c r="L53" s="168">
        <v>820.8054689999999</v>
      </c>
      <c r="M53" s="168">
        <v>72.055385999999999</v>
      </c>
      <c r="N53" s="168">
        <v>643.0141000000001</v>
      </c>
      <c r="O53" s="168">
        <v>359.78272900000002</v>
      </c>
      <c r="P53" s="168">
        <v>32.445619000000001</v>
      </c>
      <c r="Q53" s="168">
        <v>64.850503000000003</v>
      </c>
      <c r="R53" s="168">
        <v>104.598333</v>
      </c>
      <c r="S53" s="168">
        <v>52.810594000000002</v>
      </c>
      <c r="U53" s="79" t="s">
        <v>539</v>
      </c>
    </row>
    <row r="54" spans="1:21" x14ac:dyDescent="0.25">
      <c r="B54" s="79" t="s">
        <v>342</v>
      </c>
      <c r="C54" s="168">
        <v>40.307411999999999</v>
      </c>
      <c r="D54" s="168">
        <v>94.911201999999989</v>
      </c>
      <c r="E54" s="168">
        <v>59.274392000000006</v>
      </c>
      <c r="F54" s="168">
        <v>75.096768999999995</v>
      </c>
      <c r="G54" s="168">
        <v>65.910477999999998</v>
      </c>
      <c r="H54" s="168">
        <v>45.861163000000005</v>
      </c>
      <c r="I54" s="168">
        <v>36.155378999999996</v>
      </c>
      <c r="J54" s="168">
        <v>27.672839</v>
      </c>
      <c r="K54" s="168">
        <v>2.1131650000000004</v>
      </c>
      <c r="L54" s="168">
        <v>757.18109700000002</v>
      </c>
      <c r="M54" s="168">
        <v>60.191777999999985</v>
      </c>
      <c r="N54" s="168">
        <v>913.46019100000012</v>
      </c>
      <c r="O54" s="168">
        <v>388.61994199999998</v>
      </c>
      <c r="P54" s="168">
        <v>33.005345999999996</v>
      </c>
      <c r="Q54" s="168">
        <v>64.098236999999997</v>
      </c>
      <c r="R54" s="168">
        <v>101.438554</v>
      </c>
      <c r="S54" s="168">
        <v>55.767099999999999</v>
      </c>
      <c r="U54" s="79" t="s">
        <v>540</v>
      </c>
    </row>
    <row r="55" spans="1:21" x14ac:dyDescent="0.25">
      <c r="B55" s="79" t="s">
        <v>343</v>
      </c>
      <c r="C55" s="168">
        <v>32.381456999999997</v>
      </c>
      <c r="D55" s="168">
        <v>85.108898999999994</v>
      </c>
      <c r="E55" s="168">
        <v>57.472628</v>
      </c>
      <c r="F55" s="168">
        <v>79.357496999999995</v>
      </c>
      <c r="G55" s="168">
        <v>66.309342999999998</v>
      </c>
      <c r="H55" s="168">
        <v>48.277479</v>
      </c>
      <c r="I55" s="168">
        <v>42.981867999999999</v>
      </c>
      <c r="J55" s="168">
        <v>21.837526999999998</v>
      </c>
      <c r="K55" s="168">
        <v>2.241581</v>
      </c>
      <c r="L55" s="168">
        <v>827.19243600000004</v>
      </c>
      <c r="M55" s="168">
        <v>60.527656999999998</v>
      </c>
      <c r="N55" s="168">
        <v>145.59306700000005</v>
      </c>
      <c r="O55" s="168">
        <v>318.08070300000003</v>
      </c>
      <c r="P55" s="168">
        <v>31.503588000000001</v>
      </c>
      <c r="Q55" s="168">
        <v>62.284370000000003</v>
      </c>
      <c r="R55" s="168">
        <v>104.706125</v>
      </c>
      <c r="S55" s="168">
        <v>55.692979999999991</v>
      </c>
      <c r="U55" s="79" t="s">
        <v>541</v>
      </c>
    </row>
    <row r="56" spans="1:21" x14ac:dyDescent="0.25">
      <c r="B56" s="79" t="s">
        <v>344</v>
      </c>
      <c r="C56" s="168">
        <v>34.323042999999998</v>
      </c>
      <c r="D56" s="168">
        <v>93.41714300000001</v>
      </c>
      <c r="E56" s="168">
        <v>60.329318000000001</v>
      </c>
      <c r="F56" s="168">
        <v>88.037633</v>
      </c>
      <c r="G56" s="168">
        <v>85.873245999999995</v>
      </c>
      <c r="H56" s="168">
        <v>70.034954999999997</v>
      </c>
      <c r="I56" s="168">
        <v>58.679639000000002</v>
      </c>
      <c r="J56" s="168">
        <v>25.220766999999999</v>
      </c>
      <c r="K56" s="168">
        <v>3.2303740000000003</v>
      </c>
      <c r="L56" s="168">
        <v>868.82445300000018</v>
      </c>
      <c r="M56" s="168">
        <v>75.417733999999996</v>
      </c>
      <c r="N56" s="168">
        <v>668.09900400000004</v>
      </c>
      <c r="O56" s="168">
        <v>401.68241400000005</v>
      </c>
      <c r="P56" s="168">
        <v>24.119962999999998</v>
      </c>
      <c r="Q56" s="168">
        <v>67.297387000000001</v>
      </c>
      <c r="R56" s="168">
        <v>114.913878</v>
      </c>
      <c r="S56" s="168">
        <v>60.568695999999996</v>
      </c>
      <c r="U56" s="79" t="s">
        <v>542</v>
      </c>
    </row>
    <row r="57" spans="1:21" x14ac:dyDescent="0.25">
      <c r="B57" s="79" t="s">
        <v>345</v>
      </c>
      <c r="C57" s="168">
        <v>38.287168999999999</v>
      </c>
      <c r="D57" s="168">
        <v>87.788905</v>
      </c>
      <c r="E57" s="168">
        <v>51.992445000000004</v>
      </c>
      <c r="F57" s="168">
        <v>74.033661999999993</v>
      </c>
      <c r="G57" s="168">
        <v>59.524118999999992</v>
      </c>
      <c r="H57" s="168">
        <v>70.625059000000007</v>
      </c>
      <c r="I57" s="168">
        <v>35.276582000000005</v>
      </c>
      <c r="J57" s="168">
        <v>19.630026000000001</v>
      </c>
      <c r="K57" s="168">
        <v>3.2623670000000002</v>
      </c>
      <c r="L57" s="168">
        <v>822.03320299999996</v>
      </c>
      <c r="M57" s="168">
        <v>46.134724999999996</v>
      </c>
      <c r="N57" s="168">
        <v>487.27045099999998</v>
      </c>
      <c r="O57" s="168">
        <v>363.72767099999999</v>
      </c>
      <c r="P57" s="168">
        <v>20.925569000000003</v>
      </c>
      <c r="Q57" s="168">
        <v>49.332203</v>
      </c>
      <c r="R57" s="168">
        <v>94.489027000000007</v>
      </c>
      <c r="S57" s="168">
        <v>49.957048</v>
      </c>
      <c r="U57" s="79" t="s">
        <v>543</v>
      </c>
    </row>
    <row r="58" spans="1:21" x14ac:dyDescent="0.25">
      <c r="B58" s="79" t="s">
        <v>346</v>
      </c>
      <c r="C58" s="168">
        <v>65.687944999999999</v>
      </c>
      <c r="D58" s="168">
        <v>96.067021000000011</v>
      </c>
      <c r="E58" s="168">
        <v>56.166280999999998</v>
      </c>
      <c r="F58" s="168">
        <v>67.090962000000005</v>
      </c>
      <c r="G58" s="168">
        <v>54.222912999999998</v>
      </c>
      <c r="H58" s="168">
        <v>56.938397000000009</v>
      </c>
      <c r="I58" s="168">
        <v>49.759017999999998</v>
      </c>
      <c r="J58" s="168">
        <v>26.070122999999999</v>
      </c>
      <c r="K58" s="168">
        <v>1.424553</v>
      </c>
      <c r="L58" s="168">
        <v>1005.9186750000002</v>
      </c>
      <c r="M58" s="168">
        <v>72.037118000000007</v>
      </c>
      <c r="N58" s="168">
        <v>395.80569999999994</v>
      </c>
      <c r="O58" s="168">
        <v>418.706165</v>
      </c>
      <c r="P58" s="168">
        <v>23.854298</v>
      </c>
      <c r="Q58" s="168">
        <v>65.168559999999999</v>
      </c>
      <c r="R58" s="168">
        <v>109.82708000000001</v>
      </c>
      <c r="S58" s="168">
        <v>60.682781999999996</v>
      </c>
      <c r="U58" s="79" t="s">
        <v>544</v>
      </c>
    </row>
    <row r="59" spans="1:21" x14ac:dyDescent="0.25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5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4" t="s">
        <v>162</v>
      </c>
      <c r="B66" s="204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4" t="s">
        <v>533</v>
      </c>
      <c r="U66" s="204" t="s">
        <v>520</v>
      </c>
    </row>
    <row r="67" spans="1:21" ht="20.25" customHeight="1" thickBot="1" x14ac:dyDescent="0.3">
      <c r="A67" s="205"/>
      <c r="B67" s="205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5"/>
      <c r="U67" s="205"/>
    </row>
    <row r="68" spans="1:21" x14ac:dyDescent="0.25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5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5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5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5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5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5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5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5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5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5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5">
      <c r="B83" s="79" t="s">
        <v>340</v>
      </c>
      <c r="C83" s="168">
        <v>13.408064</v>
      </c>
      <c r="D83" s="168">
        <v>2.1907290000000001</v>
      </c>
      <c r="E83" s="168">
        <v>2.6749269999999998</v>
      </c>
      <c r="F83" s="168">
        <v>171.11953</v>
      </c>
      <c r="G83" s="168">
        <v>416.61965600000002</v>
      </c>
      <c r="H83" s="168">
        <v>114.33163699999997</v>
      </c>
      <c r="I83" s="168">
        <v>25.003862999999999</v>
      </c>
      <c r="J83" s="168">
        <v>46.201684999999998</v>
      </c>
      <c r="K83" s="168">
        <v>1.207179</v>
      </c>
      <c r="L83" s="168">
        <v>86.69860700000001</v>
      </c>
      <c r="M83" s="168">
        <v>16.162434999999999</v>
      </c>
      <c r="N83" s="168">
        <v>1.2911140000000001</v>
      </c>
      <c r="O83" s="168">
        <v>9.3703089999999989</v>
      </c>
      <c r="P83" s="168">
        <v>117.26784099999999</v>
      </c>
      <c r="Q83" s="168">
        <v>17.215137000000002</v>
      </c>
      <c r="R83" s="168">
        <v>1.415659</v>
      </c>
      <c r="S83" s="168">
        <v>10.695074000000002</v>
      </c>
      <c r="U83" s="79" t="s">
        <v>538</v>
      </c>
    </row>
    <row r="84" spans="1:21" x14ac:dyDescent="0.25">
      <c r="B84" s="79" t="s">
        <v>341</v>
      </c>
      <c r="C84" s="168">
        <v>13.962171</v>
      </c>
      <c r="D84" s="168">
        <v>2.427632</v>
      </c>
      <c r="E84" s="168">
        <v>2.8981219999999999</v>
      </c>
      <c r="F84" s="168">
        <v>153.001791</v>
      </c>
      <c r="G84" s="168">
        <v>417.75829300000004</v>
      </c>
      <c r="H84" s="168">
        <v>104.20620199999999</v>
      </c>
      <c r="I84" s="168">
        <v>26.604227999999996</v>
      </c>
      <c r="J84" s="168">
        <v>45.582821999999986</v>
      </c>
      <c r="K84" s="168">
        <v>0.80658699999999994</v>
      </c>
      <c r="L84" s="168">
        <v>105.829449</v>
      </c>
      <c r="M84" s="168">
        <v>14.055066</v>
      </c>
      <c r="N84" s="168">
        <v>1.378071</v>
      </c>
      <c r="O84" s="168">
        <v>6.1770269999999998</v>
      </c>
      <c r="P84" s="168">
        <v>118.92819899999999</v>
      </c>
      <c r="Q84" s="168">
        <v>15.527142999999999</v>
      </c>
      <c r="R84" s="168">
        <v>1.2996159999999999</v>
      </c>
      <c r="S84" s="168">
        <v>12.404494999999999</v>
      </c>
      <c r="U84" s="79" t="s">
        <v>539</v>
      </c>
    </row>
    <row r="85" spans="1:21" x14ac:dyDescent="0.25">
      <c r="B85" s="79" t="s">
        <v>342</v>
      </c>
      <c r="C85" s="168">
        <v>14.695138999999999</v>
      </c>
      <c r="D85" s="168">
        <v>1.554881</v>
      </c>
      <c r="E85" s="168">
        <v>2.973287</v>
      </c>
      <c r="F85" s="168">
        <v>162.08981399999999</v>
      </c>
      <c r="G85" s="168">
        <v>446.98479199999997</v>
      </c>
      <c r="H85" s="168">
        <v>120.03980200000005</v>
      </c>
      <c r="I85" s="168">
        <v>29.104938000000001</v>
      </c>
      <c r="J85" s="168">
        <v>49.536730999999996</v>
      </c>
      <c r="K85" s="168">
        <v>1.2345739999999998</v>
      </c>
      <c r="L85" s="168">
        <v>109.06649900000002</v>
      </c>
      <c r="M85" s="168">
        <v>14.047144999999999</v>
      </c>
      <c r="N85" s="168">
        <v>1.4298229999999998</v>
      </c>
      <c r="O85" s="168">
        <v>8.9926399999999997</v>
      </c>
      <c r="P85" s="168">
        <v>124.14216099999999</v>
      </c>
      <c r="Q85" s="168">
        <v>18.338174000000002</v>
      </c>
      <c r="R85" s="168">
        <v>1.01084</v>
      </c>
      <c r="S85" s="168">
        <v>14.018732999999999</v>
      </c>
      <c r="U85" s="79" t="s">
        <v>540</v>
      </c>
    </row>
    <row r="86" spans="1:21" x14ac:dyDescent="0.25">
      <c r="B86" s="79" t="s">
        <v>343</v>
      </c>
      <c r="C86" s="168">
        <v>16.081046000000001</v>
      </c>
      <c r="D86" s="168">
        <v>2.4751240000000001</v>
      </c>
      <c r="E86" s="168">
        <v>3.2385969999999999</v>
      </c>
      <c r="F86" s="168">
        <v>143.94208299999997</v>
      </c>
      <c r="G86" s="168">
        <v>427.73834500000015</v>
      </c>
      <c r="H86" s="168">
        <v>109.41889299999998</v>
      </c>
      <c r="I86" s="168">
        <v>24.576657000000004</v>
      </c>
      <c r="J86" s="168">
        <v>55.455979999999975</v>
      </c>
      <c r="K86" s="168">
        <v>1.1154060000000001</v>
      </c>
      <c r="L86" s="168">
        <v>109.40447000000003</v>
      </c>
      <c r="M86" s="168">
        <v>18.639923</v>
      </c>
      <c r="N86" s="168">
        <v>1.1394610000000001</v>
      </c>
      <c r="O86" s="168">
        <v>12.176886</v>
      </c>
      <c r="P86" s="168">
        <v>121.87874099999999</v>
      </c>
      <c r="Q86" s="168">
        <v>17.539701999999998</v>
      </c>
      <c r="R86" s="168">
        <v>0.67732499999999995</v>
      </c>
      <c r="S86" s="168">
        <v>11.926939000000001</v>
      </c>
      <c r="U86" s="79" t="s">
        <v>541</v>
      </c>
    </row>
    <row r="87" spans="1:21" x14ac:dyDescent="0.25">
      <c r="B87" s="79" t="s">
        <v>344</v>
      </c>
      <c r="C87" s="168">
        <v>19.327101999999996</v>
      </c>
      <c r="D87" s="168">
        <v>2.708367</v>
      </c>
      <c r="E87" s="168">
        <v>3.4840109999999997</v>
      </c>
      <c r="F87" s="168">
        <v>149.47001500000002</v>
      </c>
      <c r="G87" s="168">
        <v>456.01739899999995</v>
      </c>
      <c r="H87" s="168">
        <v>112.26038199999999</v>
      </c>
      <c r="I87" s="168">
        <v>26.108309999999999</v>
      </c>
      <c r="J87" s="168">
        <v>58.796358999999988</v>
      </c>
      <c r="K87" s="168">
        <v>0.96556600000000004</v>
      </c>
      <c r="L87" s="168">
        <v>101.432637</v>
      </c>
      <c r="M87" s="168">
        <v>19.824324000000001</v>
      </c>
      <c r="N87" s="168">
        <v>1.5496640000000002</v>
      </c>
      <c r="O87" s="168">
        <v>6.2794600000000003</v>
      </c>
      <c r="P87" s="168">
        <v>135.279065</v>
      </c>
      <c r="Q87" s="168">
        <v>18.105350000000001</v>
      </c>
      <c r="R87" s="168">
        <v>0.94757499999999995</v>
      </c>
      <c r="S87" s="168">
        <v>11.602846</v>
      </c>
      <c r="U87" s="79" t="s">
        <v>542</v>
      </c>
    </row>
    <row r="88" spans="1:21" x14ac:dyDescent="0.25">
      <c r="B88" s="79" t="s">
        <v>345</v>
      </c>
      <c r="C88" s="168">
        <v>16.592670999999999</v>
      </c>
      <c r="D88" s="168">
        <v>1.8380300000000001</v>
      </c>
      <c r="E88" s="168">
        <v>2.2974380000000001</v>
      </c>
      <c r="F88" s="168">
        <v>116.23458400000001</v>
      </c>
      <c r="G88" s="168">
        <v>331.52213100000006</v>
      </c>
      <c r="H88" s="168">
        <v>83.550478999999982</v>
      </c>
      <c r="I88" s="168">
        <v>8.7268000000000008</v>
      </c>
      <c r="J88" s="168">
        <v>50.45131199999998</v>
      </c>
      <c r="K88" s="168">
        <v>0.24037500000000003</v>
      </c>
      <c r="L88" s="168">
        <v>65.558897999999985</v>
      </c>
      <c r="M88" s="168">
        <v>14.082851</v>
      </c>
      <c r="N88" s="168">
        <v>0.97822699999999996</v>
      </c>
      <c r="O88" s="168">
        <v>9.0132919999999999</v>
      </c>
      <c r="P88" s="168">
        <v>101.32196100000002</v>
      </c>
      <c r="Q88" s="168">
        <v>15.130347999999998</v>
      </c>
      <c r="R88" s="168">
        <v>0.49446999999999997</v>
      </c>
      <c r="S88" s="168">
        <v>5.2557280000000004</v>
      </c>
      <c r="U88" s="79" t="s">
        <v>543</v>
      </c>
    </row>
    <row r="89" spans="1:21" x14ac:dyDescent="0.25">
      <c r="B89" s="79" t="s">
        <v>346</v>
      </c>
      <c r="C89" s="168">
        <v>21.244075000000002</v>
      </c>
      <c r="D89" s="168">
        <v>2.0230710000000003</v>
      </c>
      <c r="E89" s="168">
        <v>3.0042279999999999</v>
      </c>
      <c r="F89" s="168">
        <v>140.726707</v>
      </c>
      <c r="G89" s="168">
        <v>410.68062800000013</v>
      </c>
      <c r="H89" s="168">
        <v>105.98505</v>
      </c>
      <c r="I89" s="168">
        <v>22.117605000000001</v>
      </c>
      <c r="J89" s="168">
        <v>54.992925000000014</v>
      </c>
      <c r="K89" s="168">
        <v>1.0226199999999999</v>
      </c>
      <c r="L89" s="168">
        <v>89.383343000000011</v>
      </c>
      <c r="M89" s="168">
        <v>23.759558999999999</v>
      </c>
      <c r="N89" s="168">
        <v>1.103154</v>
      </c>
      <c r="O89" s="168">
        <v>12.319374</v>
      </c>
      <c r="P89" s="168">
        <v>121.643995</v>
      </c>
      <c r="Q89" s="168">
        <v>18.044495999999999</v>
      </c>
      <c r="R89" s="168">
        <v>0.78675700000000004</v>
      </c>
      <c r="S89" s="168">
        <v>9.821318999999999</v>
      </c>
      <c r="U89" s="79" t="s">
        <v>544</v>
      </c>
    </row>
    <row r="90" spans="1:21" x14ac:dyDescent="0.25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5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716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4" t="s">
        <v>162</v>
      </c>
      <c r="B97" s="204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4" t="s">
        <v>533</v>
      </c>
      <c r="U97" s="204" t="s">
        <v>520</v>
      </c>
    </row>
    <row r="98" spans="1:21" ht="20.25" customHeight="1" thickBot="1" x14ac:dyDescent="0.3">
      <c r="A98" s="205"/>
      <c r="B98" s="205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5"/>
      <c r="U98" s="205"/>
    </row>
    <row r="99" spans="1:21" x14ac:dyDescent="0.25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5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5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5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5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5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5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5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5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5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5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5">
      <c r="B114" s="79" t="s">
        <v>340</v>
      </c>
      <c r="C114" s="168">
        <v>35.979952999999981</v>
      </c>
      <c r="D114" s="168">
        <v>7.7347649999999977</v>
      </c>
      <c r="E114" s="168">
        <v>32.476597000000005</v>
      </c>
      <c r="F114" s="168">
        <v>24.319676000000008</v>
      </c>
      <c r="G114" s="168">
        <v>11.476040999999999</v>
      </c>
      <c r="H114" s="168">
        <v>8.5348840000000017</v>
      </c>
      <c r="I114" s="168">
        <v>6.055121999999999</v>
      </c>
      <c r="J114" s="168">
        <v>11.371983999999998</v>
      </c>
      <c r="K114" s="168">
        <v>8.9795379999999962</v>
      </c>
      <c r="L114" s="168">
        <v>112.53019399999997</v>
      </c>
      <c r="M114" s="168">
        <v>127.73485400000007</v>
      </c>
      <c r="N114" s="168">
        <v>22.522475</v>
      </c>
      <c r="O114" s="168">
        <v>88.491183000000007</v>
      </c>
      <c r="P114" s="168">
        <v>5.476983999999999</v>
      </c>
      <c r="Q114" s="168">
        <v>3.281053</v>
      </c>
      <c r="R114" s="168">
        <v>2.0661199999999997</v>
      </c>
      <c r="S114" s="168">
        <v>30.020226999999998</v>
      </c>
      <c r="U114" s="79" t="s">
        <v>538</v>
      </c>
    </row>
    <row r="115" spans="1:21" x14ac:dyDescent="0.25">
      <c r="B115" s="79" t="s">
        <v>341</v>
      </c>
      <c r="C115" s="168">
        <v>48.535696999999956</v>
      </c>
      <c r="D115" s="168">
        <v>8.7473980000000005</v>
      </c>
      <c r="E115" s="168">
        <v>32.860639999999989</v>
      </c>
      <c r="F115" s="168">
        <v>22.699221999999999</v>
      </c>
      <c r="G115" s="168">
        <v>11.432956999999998</v>
      </c>
      <c r="H115" s="168">
        <v>8.3916649999999979</v>
      </c>
      <c r="I115" s="168">
        <v>5.9165510000000001</v>
      </c>
      <c r="J115" s="168">
        <v>13.407642000000001</v>
      </c>
      <c r="K115" s="168">
        <v>10.138399999999999</v>
      </c>
      <c r="L115" s="168">
        <v>113.32327499999997</v>
      </c>
      <c r="M115" s="168">
        <v>129.88655600000004</v>
      </c>
      <c r="N115" s="168">
        <v>23.320811000000003</v>
      </c>
      <c r="O115" s="168">
        <v>79.135474000000016</v>
      </c>
      <c r="P115" s="168">
        <v>4.6002589999999994</v>
      </c>
      <c r="Q115" s="168">
        <v>3.2665390000000003</v>
      </c>
      <c r="R115" s="168">
        <v>2.0926230000000001</v>
      </c>
      <c r="S115" s="168">
        <v>30.484442999999999</v>
      </c>
      <c r="U115" s="79" t="s">
        <v>539</v>
      </c>
    </row>
    <row r="116" spans="1:21" x14ac:dyDescent="0.25">
      <c r="B116" s="79" t="s">
        <v>342</v>
      </c>
      <c r="C116" s="168">
        <v>50.536375000000014</v>
      </c>
      <c r="D116" s="168">
        <v>10.152991</v>
      </c>
      <c r="E116" s="168">
        <v>34.415521999999996</v>
      </c>
      <c r="F116" s="168">
        <v>25.838168000000007</v>
      </c>
      <c r="G116" s="168">
        <v>13.066574999999998</v>
      </c>
      <c r="H116" s="168">
        <v>9.6231039999999997</v>
      </c>
      <c r="I116" s="168">
        <v>5.297777</v>
      </c>
      <c r="J116" s="168">
        <v>12.668305999999999</v>
      </c>
      <c r="K116" s="168">
        <v>11.994769000000002</v>
      </c>
      <c r="L116" s="168">
        <v>118.20301999999998</v>
      </c>
      <c r="M116" s="168">
        <v>121.02627899999999</v>
      </c>
      <c r="N116" s="168">
        <v>25.636280000000003</v>
      </c>
      <c r="O116" s="168">
        <v>89.783242999999999</v>
      </c>
      <c r="P116" s="168">
        <v>5.1728420000000002</v>
      </c>
      <c r="Q116" s="168">
        <v>2.9964110000000002</v>
      </c>
      <c r="R116" s="168">
        <v>1.9057989999999996</v>
      </c>
      <c r="S116" s="168">
        <v>30.777725</v>
      </c>
      <c r="U116" s="79" t="s">
        <v>540</v>
      </c>
    </row>
    <row r="117" spans="1:21" x14ac:dyDescent="0.25">
      <c r="B117" s="79" t="s">
        <v>343</v>
      </c>
      <c r="C117" s="168">
        <v>37.431891999999976</v>
      </c>
      <c r="D117" s="168">
        <v>7.8262230000000006</v>
      </c>
      <c r="E117" s="168">
        <v>28.945664000000001</v>
      </c>
      <c r="F117" s="168">
        <v>25.854633999999997</v>
      </c>
      <c r="G117" s="168">
        <v>11.640793</v>
      </c>
      <c r="H117" s="168">
        <v>8.9358760000000004</v>
      </c>
      <c r="I117" s="168">
        <v>4.8615660000000007</v>
      </c>
      <c r="J117" s="168">
        <v>12.876982</v>
      </c>
      <c r="K117" s="168">
        <v>11.661439000000001</v>
      </c>
      <c r="L117" s="168">
        <v>120.70782200000002</v>
      </c>
      <c r="M117" s="168">
        <v>115.07614</v>
      </c>
      <c r="N117" s="168">
        <v>26.558325000000004</v>
      </c>
      <c r="O117" s="168">
        <v>77.18850599999999</v>
      </c>
      <c r="P117" s="168">
        <v>6.2770349999999997</v>
      </c>
      <c r="Q117" s="168">
        <v>2.0124620000000002</v>
      </c>
      <c r="R117" s="168">
        <v>2.1291430000000009</v>
      </c>
      <c r="S117" s="168">
        <v>32.094180000000001</v>
      </c>
      <c r="U117" s="79" t="s">
        <v>541</v>
      </c>
    </row>
    <row r="118" spans="1:21" x14ac:dyDescent="0.25">
      <c r="B118" s="79" t="s">
        <v>344</v>
      </c>
      <c r="C118" s="168">
        <v>37.430802000000021</v>
      </c>
      <c r="D118" s="168">
        <v>5.2850410000000005</v>
      </c>
      <c r="E118" s="168">
        <v>32.348077999999994</v>
      </c>
      <c r="F118" s="168">
        <v>20.705949999999994</v>
      </c>
      <c r="G118" s="168">
        <v>12.160754000000001</v>
      </c>
      <c r="H118" s="168">
        <v>8.5131689999999995</v>
      </c>
      <c r="I118" s="168">
        <v>5.4281500000000014</v>
      </c>
      <c r="J118" s="168">
        <v>15.846511000000001</v>
      </c>
      <c r="K118" s="168">
        <v>12.465276000000001</v>
      </c>
      <c r="L118" s="168">
        <v>141.32375799999994</v>
      </c>
      <c r="M118" s="168">
        <v>141.42890599999998</v>
      </c>
      <c r="N118" s="168">
        <v>31.141065000000008</v>
      </c>
      <c r="O118" s="168">
        <v>103.71484099999999</v>
      </c>
      <c r="P118" s="168">
        <v>6.6527169999999991</v>
      </c>
      <c r="Q118" s="168">
        <v>2.8156889999999999</v>
      </c>
      <c r="R118" s="168">
        <v>2.5329720000000009</v>
      </c>
      <c r="S118" s="168">
        <v>32.651091000000001</v>
      </c>
      <c r="U118" s="79" t="s">
        <v>542</v>
      </c>
    </row>
    <row r="119" spans="1:21" x14ac:dyDescent="0.25">
      <c r="B119" s="79" t="s">
        <v>345</v>
      </c>
      <c r="C119" s="168">
        <v>20.372836999999993</v>
      </c>
      <c r="D119" s="168">
        <v>2.8366670000000003</v>
      </c>
      <c r="E119" s="168">
        <v>18.579262999999997</v>
      </c>
      <c r="F119" s="168">
        <v>11.992062000000001</v>
      </c>
      <c r="G119" s="168">
        <v>8.0420160000000003</v>
      </c>
      <c r="H119" s="168">
        <v>6.8178740000000007</v>
      </c>
      <c r="I119" s="168">
        <v>3.235503</v>
      </c>
      <c r="J119" s="168">
        <v>7.984062999999999</v>
      </c>
      <c r="K119" s="168">
        <v>6.9835850000000015</v>
      </c>
      <c r="L119" s="168">
        <v>136.35360900000001</v>
      </c>
      <c r="M119" s="168">
        <v>131.12207800000002</v>
      </c>
      <c r="N119" s="168">
        <v>21.605109000000009</v>
      </c>
      <c r="O119" s="168">
        <v>94.352222999999967</v>
      </c>
      <c r="P119" s="168">
        <v>5.3687750000000012</v>
      </c>
      <c r="Q119" s="168">
        <v>1.525218</v>
      </c>
      <c r="R119" s="168">
        <v>2.0995439999999999</v>
      </c>
      <c r="S119" s="168">
        <v>19.883153</v>
      </c>
      <c r="U119" s="79" t="s">
        <v>543</v>
      </c>
    </row>
    <row r="120" spans="1:21" x14ac:dyDescent="0.25">
      <c r="B120" s="79" t="s">
        <v>346</v>
      </c>
      <c r="C120" s="168">
        <v>39.52373500000003</v>
      </c>
      <c r="D120" s="168">
        <v>4.2364139999999999</v>
      </c>
      <c r="E120" s="168">
        <v>29.076745000000006</v>
      </c>
      <c r="F120" s="168">
        <v>21.163295999999995</v>
      </c>
      <c r="G120" s="168">
        <v>10.268352999999998</v>
      </c>
      <c r="H120" s="168">
        <v>8.2353650000000016</v>
      </c>
      <c r="I120" s="168">
        <v>5.3859099999999991</v>
      </c>
      <c r="J120" s="168">
        <v>15.241985999999997</v>
      </c>
      <c r="K120" s="168">
        <v>12.039467000000002</v>
      </c>
      <c r="L120" s="168">
        <v>152.18666600000012</v>
      </c>
      <c r="M120" s="168">
        <v>130.18041299999996</v>
      </c>
      <c r="N120" s="168">
        <v>27.312293999999994</v>
      </c>
      <c r="O120" s="168">
        <v>91.227204999999998</v>
      </c>
      <c r="P120" s="168">
        <v>5.1312189999999998</v>
      </c>
      <c r="Q120" s="168">
        <v>2.0315320000000003</v>
      </c>
      <c r="R120" s="168">
        <v>3.5672340000000013</v>
      </c>
      <c r="S120" s="168">
        <v>32.393324</v>
      </c>
      <c r="U120" s="79" t="s">
        <v>544</v>
      </c>
    </row>
    <row r="121" spans="1:21" x14ac:dyDescent="0.25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5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716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4" t="s">
        <v>162</v>
      </c>
      <c r="B128" s="204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4" t="s">
        <v>533</v>
      </c>
      <c r="U128" s="204" t="s">
        <v>520</v>
      </c>
    </row>
    <row r="129" spans="1:21" ht="20.25" customHeight="1" thickBot="1" x14ac:dyDescent="0.3">
      <c r="A129" s="205"/>
      <c r="B129" s="205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5"/>
      <c r="U129" s="205"/>
    </row>
    <row r="130" spans="1:21" x14ac:dyDescent="0.25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5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5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5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5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5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5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5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5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5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5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5">
      <c r="B145" s="79" t="s">
        <v>340</v>
      </c>
      <c r="C145" s="168">
        <v>29.129018000000006</v>
      </c>
      <c r="D145" s="168">
        <v>54.808363</v>
      </c>
      <c r="E145" s="168">
        <v>35.418060999999994</v>
      </c>
      <c r="F145" s="168">
        <v>254.31558700000008</v>
      </c>
      <c r="G145" s="168">
        <v>165.42941100000002</v>
      </c>
      <c r="H145" s="168">
        <v>81.045760999999999</v>
      </c>
      <c r="I145" s="168">
        <v>1.8264360000000002</v>
      </c>
      <c r="J145" s="168">
        <v>128.85880399999999</v>
      </c>
      <c r="K145" s="168">
        <v>2.6846489999999998</v>
      </c>
      <c r="L145" s="168">
        <v>8.4554840000000002</v>
      </c>
      <c r="M145" s="168">
        <v>4.5596519999999998</v>
      </c>
      <c r="N145" s="168">
        <v>2.1034790000000001</v>
      </c>
      <c r="O145" s="168">
        <v>30.997896999999991</v>
      </c>
      <c r="P145" s="168">
        <v>55.895350999999998</v>
      </c>
      <c r="Q145" s="168">
        <v>835.3865599999998</v>
      </c>
      <c r="R145" s="168">
        <v>871.36390900000038</v>
      </c>
      <c r="S145" s="168">
        <v>12.199406000000003</v>
      </c>
      <c r="U145" s="79" t="s">
        <v>538</v>
      </c>
    </row>
    <row r="146" spans="1:21" x14ac:dyDescent="0.25">
      <c r="B146" s="79" t="s">
        <v>341</v>
      </c>
      <c r="C146" s="168">
        <v>27.998014000000005</v>
      </c>
      <c r="D146" s="168">
        <v>51.424775000000004</v>
      </c>
      <c r="E146" s="168">
        <v>42.134821000000002</v>
      </c>
      <c r="F146" s="168">
        <v>358.620722</v>
      </c>
      <c r="G146" s="168">
        <v>152.20654300000001</v>
      </c>
      <c r="H146" s="168">
        <v>86.046569000000005</v>
      </c>
      <c r="I146" s="168">
        <v>1.5045459999999999</v>
      </c>
      <c r="J146" s="168">
        <v>114.516717</v>
      </c>
      <c r="K146" s="168">
        <v>5.9108680000000007</v>
      </c>
      <c r="L146" s="168">
        <v>7.8529870000000006</v>
      </c>
      <c r="M146" s="168">
        <v>3.3815569999999999</v>
      </c>
      <c r="N146" s="168">
        <v>1.7484870000000001</v>
      </c>
      <c r="O146" s="168">
        <v>26.808512999999998</v>
      </c>
      <c r="P146" s="168">
        <v>51.054050000000004</v>
      </c>
      <c r="Q146" s="168">
        <v>755.86727399999995</v>
      </c>
      <c r="R146" s="168">
        <v>816.32329500000037</v>
      </c>
      <c r="S146" s="168">
        <v>3.9708389999999998</v>
      </c>
      <c r="U146" s="79" t="s">
        <v>539</v>
      </c>
    </row>
    <row r="147" spans="1:21" x14ac:dyDescent="0.25">
      <c r="B147" s="79" t="s">
        <v>342</v>
      </c>
      <c r="C147" s="168">
        <v>24.371511999999999</v>
      </c>
      <c r="D147" s="168">
        <v>63.293899999999994</v>
      </c>
      <c r="E147" s="168">
        <v>34.037803000000004</v>
      </c>
      <c r="F147" s="168">
        <v>301.470282</v>
      </c>
      <c r="G147" s="168">
        <v>162.36553299999997</v>
      </c>
      <c r="H147" s="168">
        <v>91.192386999999997</v>
      </c>
      <c r="I147" s="168">
        <v>1.2190129999999999</v>
      </c>
      <c r="J147" s="168">
        <v>130.52094500000001</v>
      </c>
      <c r="K147" s="168">
        <v>5.0396470000000004</v>
      </c>
      <c r="L147" s="168">
        <v>7.7442149999999996</v>
      </c>
      <c r="M147" s="168">
        <v>5.7791399999999999</v>
      </c>
      <c r="N147" s="168">
        <v>2.0231669999999999</v>
      </c>
      <c r="O147" s="168">
        <v>30.89849400000001</v>
      </c>
      <c r="P147" s="168">
        <v>57.712744999999998</v>
      </c>
      <c r="Q147" s="168">
        <v>848.52239200000031</v>
      </c>
      <c r="R147" s="168">
        <v>881.2762689999995</v>
      </c>
      <c r="S147" s="168">
        <v>3.2196129999999998</v>
      </c>
      <c r="U147" s="79" t="s">
        <v>540</v>
      </c>
    </row>
    <row r="148" spans="1:21" x14ac:dyDescent="0.25">
      <c r="B148" s="79" t="s">
        <v>343</v>
      </c>
      <c r="C148" s="168">
        <v>24.933924999999999</v>
      </c>
      <c r="D148" s="168">
        <v>57.679678000000017</v>
      </c>
      <c r="E148" s="168">
        <v>29.482109000000005</v>
      </c>
      <c r="F148" s="168">
        <v>247.64326299999999</v>
      </c>
      <c r="G148" s="168">
        <v>151.94807700000001</v>
      </c>
      <c r="H148" s="168">
        <v>83.916449999999998</v>
      </c>
      <c r="I148" s="168">
        <v>1.4428839999999998</v>
      </c>
      <c r="J148" s="168">
        <v>124.01343499999999</v>
      </c>
      <c r="K148" s="168">
        <v>3.174245</v>
      </c>
      <c r="L148" s="168">
        <v>7.5413650000000008</v>
      </c>
      <c r="M148" s="168">
        <v>4.5211120000000005</v>
      </c>
      <c r="N148" s="168">
        <v>2.187735</v>
      </c>
      <c r="O148" s="168">
        <v>29.595402</v>
      </c>
      <c r="P148" s="168">
        <v>52.291415000000001</v>
      </c>
      <c r="Q148" s="168">
        <v>820.7606119999997</v>
      </c>
      <c r="R148" s="168">
        <v>819.98683499999947</v>
      </c>
      <c r="S148" s="168">
        <v>3.2073339999999999</v>
      </c>
      <c r="U148" s="79" t="s">
        <v>541</v>
      </c>
    </row>
    <row r="149" spans="1:21" x14ac:dyDescent="0.25">
      <c r="B149" s="79" t="s">
        <v>344</v>
      </c>
      <c r="C149" s="168">
        <v>29.294538000000003</v>
      </c>
      <c r="D149" s="168">
        <v>62.838688999999988</v>
      </c>
      <c r="E149" s="168">
        <v>38.460523000000002</v>
      </c>
      <c r="F149" s="168">
        <v>383.98602399999993</v>
      </c>
      <c r="G149" s="168">
        <v>162.967523</v>
      </c>
      <c r="H149" s="168">
        <v>94.839596999999998</v>
      </c>
      <c r="I149" s="168">
        <v>1.3592899999999999</v>
      </c>
      <c r="J149" s="168">
        <v>131.309808</v>
      </c>
      <c r="K149" s="168">
        <v>2.5783369999999999</v>
      </c>
      <c r="L149" s="168">
        <v>7.1534209999999998</v>
      </c>
      <c r="M149" s="168">
        <v>8.9457529999999998</v>
      </c>
      <c r="N149" s="168">
        <v>5.5583910000000003</v>
      </c>
      <c r="O149" s="168">
        <v>34.872319000000005</v>
      </c>
      <c r="P149" s="168">
        <v>59.357400999999996</v>
      </c>
      <c r="Q149" s="168">
        <v>866.21911300000011</v>
      </c>
      <c r="R149" s="168">
        <v>837.48912399999926</v>
      </c>
      <c r="S149" s="168">
        <v>3.365993</v>
      </c>
      <c r="U149" s="79" t="s">
        <v>542</v>
      </c>
    </row>
    <row r="150" spans="1:21" x14ac:dyDescent="0.25">
      <c r="B150" s="79" t="s">
        <v>345</v>
      </c>
      <c r="C150" s="168">
        <v>20.771947000000001</v>
      </c>
      <c r="D150" s="168">
        <v>45.416894000000006</v>
      </c>
      <c r="E150" s="168">
        <v>29.609762999999997</v>
      </c>
      <c r="F150" s="168">
        <v>203.612167</v>
      </c>
      <c r="G150" s="168">
        <v>114.07320500000003</v>
      </c>
      <c r="H150" s="168">
        <v>53.960216000000003</v>
      </c>
      <c r="I150" s="168">
        <v>1.1108610000000001</v>
      </c>
      <c r="J150" s="168">
        <v>75.258433999999994</v>
      </c>
      <c r="K150" s="168">
        <v>1.5985310000000001</v>
      </c>
      <c r="L150" s="168">
        <v>6.0784609999999999</v>
      </c>
      <c r="M150" s="168">
        <v>4.3266049999999998</v>
      </c>
      <c r="N150" s="168">
        <v>3.3688529999999997</v>
      </c>
      <c r="O150" s="168">
        <v>22.31634</v>
      </c>
      <c r="P150" s="168">
        <v>36.220899000000003</v>
      </c>
      <c r="Q150" s="168">
        <v>669.40837699999997</v>
      </c>
      <c r="R150" s="168">
        <v>675.7574519999996</v>
      </c>
      <c r="S150" s="168">
        <v>3.2373820000000002</v>
      </c>
      <c r="U150" s="79" t="s">
        <v>543</v>
      </c>
    </row>
    <row r="151" spans="1:21" x14ac:dyDescent="0.25">
      <c r="B151" s="79" t="s">
        <v>346</v>
      </c>
      <c r="C151" s="168">
        <v>25.312484999999995</v>
      </c>
      <c r="D151" s="168">
        <v>56.073012000000013</v>
      </c>
      <c r="E151" s="168">
        <v>42.247160999999998</v>
      </c>
      <c r="F151" s="168">
        <v>247.92415699999998</v>
      </c>
      <c r="G151" s="168">
        <v>159.534583</v>
      </c>
      <c r="H151" s="168">
        <v>80.736449000000007</v>
      </c>
      <c r="I151" s="168">
        <v>1.0932489999999999</v>
      </c>
      <c r="J151" s="168">
        <v>129.65812299999999</v>
      </c>
      <c r="K151" s="168">
        <v>3.3773039999999996</v>
      </c>
      <c r="L151" s="168">
        <v>7.7684689999999996</v>
      </c>
      <c r="M151" s="168">
        <v>3.9046430000000001</v>
      </c>
      <c r="N151" s="168">
        <v>3.0069360000000001</v>
      </c>
      <c r="O151" s="168">
        <v>34.775549999999981</v>
      </c>
      <c r="P151" s="168">
        <v>52.998438000000007</v>
      </c>
      <c r="Q151" s="168">
        <v>834.58121099999994</v>
      </c>
      <c r="R151" s="168">
        <v>897.02469599999949</v>
      </c>
      <c r="S151" s="168">
        <v>7.096063</v>
      </c>
      <c r="U151" s="79" t="s">
        <v>544</v>
      </c>
    </row>
    <row r="152" spans="1:21" x14ac:dyDescent="0.25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5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4" t="s">
        <v>162</v>
      </c>
      <c r="B159" s="204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4" t="s">
        <v>533</v>
      </c>
      <c r="Q159" s="204" t="s">
        <v>520</v>
      </c>
    </row>
    <row r="160" spans="1:21" ht="20.25" customHeight="1" thickBot="1" x14ac:dyDescent="0.3">
      <c r="A160" s="205"/>
      <c r="B160" s="205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5"/>
      <c r="Q160" s="205"/>
      <c r="T160" s="79"/>
    </row>
    <row r="161" spans="1:17" x14ac:dyDescent="0.25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5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5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5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5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5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5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5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5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5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5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5">
      <c r="B176" s="79" t="s">
        <v>340</v>
      </c>
      <c r="C176" s="168">
        <v>1347.3460540000001</v>
      </c>
      <c r="D176" s="168">
        <v>20.471256</v>
      </c>
      <c r="E176" s="168">
        <v>7.8885579999999997</v>
      </c>
      <c r="F176" s="168">
        <v>220.01506200000006</v>
      </c>
      <c r="G176" s="168">
        <v>17.351154999999999</v>
      </c>
      <c r="H176" s="168">
        <v>3.0123029999999997</v>
      </c>
      <c r="I176" s="168">
        <v>3.8281570000000005</v>
      </c>
      <c r="J176" s="168">
        <v>155.80203299999999</v>
      </c>
      <c r="K176" s="168">
        <v>46.848595999999993</v>
      </c>
      <c r="L176" s="168">
        <v>31.038041</v>
      </c>
      <c r="M176" s="168">
        <v>2.437269000000001</v>
      </c>
      <c r="N176" s="168">
        <v>0</v>
      </c>
      <c r="O176" s="168">
        <v>0</v>
      </c>
      <c r="P176" s="167"/>
      <c r="Q176" s="79" t="s">
        <v>538</v>
      </c>
    </row>
    <row r="177" spans="2:19" x14ac:dyDescent="0.25">
      <c r="B177" s="79" t="s">
        <v>341</v>
      </c>
      <c r="C177" s="168">
        <v>1178.2301780000003</v>
      </c>
      <c r="D177" s="168">
        <v>31.206563000000003</v>
      </c>
      <c r="E177" s="168">
        <v>22.420988999999999</v>
      </c>
      <c r="F177" s="168">
        <v>204.452068</v>
      </c>
      <c r="G177" s="168">
        <v>19.474768999999998</v>
      </c>
      <c r="H177" s="168">
        <v>2.9065639999999999</v>
      </c>
      <c r="I177" s="168">
        <v>4.1252440000000004</v>
      </c>
      <c r="J177" s="168">
        <v>136.59781699999999</v>
      </c>
      <c r="K177" s="168">
        <v>43.07045999999999</v>
      </c>
      <c r="L177" s="168">
        <v>31.105459000000003</v>
      </c>
      <c r="M177" s="168">
        <v>2.7741549999999995</v>
      </c>
      <c r="N177" s="168">
        <v>0</v>
      </c>
      <c r="O177" s="168">
        <v>0</v>
      </c>
      <c r="P177" s="167"/>
      <c r="Q177" s="79" t="s">
        <v>539</v>
      </c>
    </row>
    <row r="178" spans="2:19" x14ac:dyDescent="0.25">
      <c r="B178" s="79" t="s">
        <v>342</v>
      </c>
      <c r="C178" s="168">
        <v>1309.0303269999999</v>
      </c>
      <c r="D178" s="168">
        <v>72.555807000000001</v>
      </c>
      <c r="E178" s="168">
        <v>14.270495</v>
      </c>
      <c r="F178" s="168">
        <v>232.88970100000003</v>
      </c>
      <c r="G178" s="168">
        <v>19.513952000000003</v>
      </c>
      <c r="H178" s="168">
        <v>3.0395560000000006</v>
      </c>
      <c r="I178" s="168">
        <v>3.073413</v>
      </c>
      <c r="J178" s="168">
        <v>150.28580600000001</v>
      </c>
      <c r="K178" s="168">
        <v>46.345542999999999</v>
      </c>
      <c r="L178" s="168">
        <v>33.052942000000002</v>
      </c>
      <c r="M178" s="168">
        <v>5.2838719999999997</v>
      </c>
      <c r="N178" s="168">
        <v>0</v>
      </c>
      <c r="O178" s="168">
        <v>0</v>
      </c>
      <c r="P178" s="167"/>
      <c r="Q178" s="79" t="s">
        <v>540</v>
      </c>
    </row>
    <row r="179" spans="2:19" x14ac:dyDescent="0.25">
      <c r="B179" s="79" t="s">
        <v>343</v>
      </c>
      <c r="C179" s="168">
        <v>1210.4600419999999</v>
      </c>
      <c r="D179" s="168">
        <v>20.154270000000004</v>
      </c>
      <c r="E179" s="168">
        <v>3.0603629999999997</v>
      </c>
      <c r="F179" s="168">
        <v>218.38619600000001</v>
      </c>
      <c r="G179" s="168">
        <v>20.257598999999999</v>
      </c>
      <c r="H179" s="168">
        <v>3.7135889999999998</v>
      </c>
      <c r="I179" s="168">
        <v>3.0597269999999996</v>
      </c>
      <c r="J179" s="168">
        <v>143.33579800000001</v>
      </c>
      <c r="K179" s="168">
        <v>47.501759</v>
      </c>
      <c r="L179" s="168">
        <v>34.305401000000003</v>
      </c>
      <c r="M179" s="168">
        <v>2.3579750000000002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>
        <v>1265.4605199999999</v>
      </c>
      <c r="D180" s="168">
        <v>137.13497700000005</v>
      </c>
      <c r="E180" s="168">
        <v>13.235700999999999</v>
      </c>
      <c r="F180" s="168">
        <v>239.44595600000005</v>
      </c>
      <c r="G180" s="168">
        <v>23.316851</v>
      </c>
      <c r="H180" s="168">
        <v>3.7178140000000002</v>
      </c>
      <c r="I180" s="168">
        <v>4.5267100000000005</v>
      </c>
      <c r="J180" s="168">
        <v>150.81763899999999</v>
      </c>
      <c r="K180" s="168">
        <v>54.447769000000008</v>
      </c>
      <c r="L180" s="168">
        <v>35.692757999999998</v>
      </c>
      <c r="M180" s="168">
        <v>5.2530410000000005</v>
      </c>
      <c r="N180" s="168">
        <v>0</v>
      </c>
      <c r="O180" s="168">
        <v>0</v>
      </c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>
        <v>887.22110699999985</v>
      </c>
      <c r="D181" s="168">
        <v>98.112942000000004</v>
      </c>
      <c r="E181" s="168">
        <v>3.5348519999999999</v>
      </c>
      <c r="F181" s="168">
        <v>175.039492</v>
      </c>
      <c r="G181" s="168">
        <v>19.747832000000002</v>
      </c>
      <c r="H181" s="168">
        <v>2.7499009999999999</v>
      </c>
      <c r="I181" s="168">
        <v>2.0801620000000001</v>
      </c>
      <c r="J181" s="168">
        <v>104.99573699999996</v>
      </c>
      <c r="K181" s="168">
        <v>47.370123999999997</v>
      </c>
      <c r="L181" s="168">
        <v>29.350860999999998</v>
      </c>
      <c r="M181" s="168">
        <v>1.0875800000000002</v>
      </c>
      <c r="N181" s="168">
        <v>0</v>
      </c>
      <c r="O181" s="168">
        <v>0</v>
      </c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>
        <v>1223.5061350000001</v>
      </c>
      <c r="D182" s="168">
        <v>126.631503</v>
      </c>
      <c r="E182" s="168">
        <v>1.142053</v>
      </c>
      <c r="F182" s="168">
        <v>217.89263299999999</v>
      </c>
      <c r="G182" s="168">
        <v>26.601850999999996</v>
      </c>
      <c r="H182" s="168">
        <v>3.5345560000000003</v>
      </c>
      <c r="I182" s="168">
        <v>2.3743189999999998</v>
      </c>
      <c r="J182" s="168">
        <v>146.17698699999997</v>
      </c>
      <c r="K182" s="168">
        <v>75.497906000000029</v>
      </c>
      <c r="L182" s="168">
        <v>33.539532999999999</v>
      </c>
      <c r="M182" s="168">
        <v>1.7954280000000005</v>
      </c>
      <c r="N182" s="168">
        <v>0</v>
      </c>
      <c r="O182" s="168">
        <v>0</v>
      </c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02" t="s">
        <v>676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</row>
    <row r="4" spans="1:21" s="170" customFormat="1" ht="11.25" customHeight="1" thickBot="1" x14ac:dyDescent="0.3">
      <c r="A4" s="204" t="s">
        <v>162</v>
      </c>
      <c r="B4" s="204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4" t="s">
        <v>533</v>
      </c>
      <c r="U4" s="204" t="s">
        <v>520</v>
      </c>
    </row>
    <row r="5" spans="1:21" ht="20.25" customHeight="1" thickBot="1" x14ac:dyDescent="0.3">
      <c r="A5" s="205"/>
      <c r="B5" s="205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5"/>
      <c r="U5" s="205"/>
    </row>
    <row r="6" spans="1:21" x14ac:dyDescent="0.25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5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5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5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5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5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5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5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5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5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5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5">
      <c r="B21" s="79" t="s">
        <v>340</v>
      </c>
      <c r="C21" s="168">
        <v>25.035339</v>
      </c>
      <c r="D21" s="168">
        <v>31.706292000000001</v>
      </c>
      <c r="E21" s="168">
        <v>78.015755999999996</v>
      </c>
      <c r="F21" s="168">
        <v>48.423181999999983</v>
      </c>
      <c r="G21" s="168">
        <v>6.4353359999999995</v>
      </c>
      <c r="H21" s="168">
        <v>19.333048000000002</v>
      </c>
      <c r="I21" s="168">
        <v>44.684793999999997</v>
      </c>
      <c r="J21" s="168">
        <v>87.434902999999991</v>
      </c>
      <c r="K21" s="168">
        <v>16.129279</v>
      </c>
      <c r="L21" s="168">
        <v>11.226310999999999</v>
      </c>
      <c r="M21" s="168">
        <v>5.9283049999999999</v>
      </c>
      <c r="N21" s="168">
        <v>11.597353999999999</v>
      </c>
      <c r="O21" s="168">
        <v>0.44514500000000001</v>
      </c>
      <c r="P21" s="168">
        <v>0.36673600000000001</v>
      </c>
      <c r="Q21" s="168">
        <v>133.76821400000006</v>
      </c>
      <c r="R21" s="168">
        <v>38.018554999999999</v>
      </c>
      <c r="S21" s="168">
        <v>16.301138999999999</v>
      </c>
      <c r="U21" s="79" t="s">
        <v>538</v>
      </c>
    </row>
    <row r="22" spans="1:21" x14ac:dyDescent="0.25">
      <c r="B22" s="79" t="s">
        <v>341</v>
      </c>
      <c r="C22" s="168">
        <v>34.502705999999996</v>
      </c>
      <c r="D22" s="168">
        <v>36.804930999999996</v>
      </c>
      <c r="E22" s="168">
        <v>78.752089999999981</v>
      </c>
      <c r="F22" s="168">
        <v>39.275895999999996</v>
      </c>
      <c r="G22" s="168">
        <v>6.1885829999999995</v>
      </c>
      <c r="H22" s="168">
        <v>23.463743000000001</v>
      </c>
      <c r="I22" s="168">
        <v>40.871985999999993</v>
      </c>
      <c r="J22" s="168">
        <v>99.650576000000001</v>
      </c>
      <c r="K22" s="168">
        <v>12.559496000000003</v>
      </c>
      <c r="L22" s="168">
        <v>10.961309</v>
      </c>
      <c r="M22" s="168">
        <v>5.5154370000000004</v>
      </c>
      <c r="N22" s="168">
        <v>11.173017000000002</v>
      </c>
      <c r="O22" s="168">
        <v>0.255131</v>
      </c>
      <c r="P22" s="168">
        <v>0.56991799999999992</v>
      </c>
      <c r="Q22" s="168">
        <v>108.58379000000002</v>
      </c>
      <c r="R22" s="168">
        <v>37.171672999999998</v>
      </c>
      <c r="S22" s="168">
        <v>9.1077390000000005</v>
      </c>
      <c r="U22" s="79" t="s">
        <v>539</v>
      </c>
    </row>
    <row r="23" spans="1:21" x14ac:dyDescent="0.25">
      <c r="B23" s="79" t="s">
        <v>342</v>
      </c>
      <c r="C23" s="168">
        <v>34.977738000000002</v>
      </c>
      <c r="D23" s="168">
        <v>35.642802000000003</v>
      </c>
      <c r="E23" s="168">
        <v>92.255535999999992</v>
      </c>
      <c r="F23" s="168">
        <v>44.316957000000002</v>
      </c>
      <c r="G23" s="168">
        <v>5.7286779999999995</v>
      </c>
      <c r="H23" s="168">
        <v>17.304262000000001</v>
      </c>
      <c r="I23" s="168">
        <v>48.525683999999998</v>
      </c>
      <c r="J23" s="168">
        <v>111.774216</v>
      </c>
      <c r="K23" s="168">
        <v>15.736569000000003</v>
      </c>
      <c r="L23" s="168">
        <v>11.837205000000001</v>
      </c>
      <c r="M23" s="168">
        <v>6.9448600000000003</v>
      </c>
      <c r="N23" s="168">
        <v>13.295743000000002</v>
      </c>
      <c r="O23" s="168">
        <v>0.28686200000000006</v>
      </c>
      <c r="P23" s="168">
        <v>0.39653699999999997</v>
      </c>
      <c r="Q23" s="168">
        <v>123.30480000000003</v>
      </c>
      <c r="R23" s="168">
        <v>45.296873000000005</v>
      </c>
      <c r="S23" s="168">
        <v>18.449746000000001</v>
      </c>
      <c r="U23" s="79" t="s">
        <v>540</v>
      </c>
    </row>
    <row r="24" spans="1:21" x14ac:dyDescent="0.25">
      <c r="B24" s="79" t="s">
        <v>343</v>
      </c>
      <c r="C24" s="168">
        <v>41.167355999999998</v>
      </c>
      <c r="D24" s="168">
        <v>33.380862999999998</v>
      </c>
      <c r="E24" s="168">
        <v>79.580796000000007</v>
      </c>
      <c r="F24" s="168">
        <v>43.466915999999998</v>
      </c>
      <c r="G24" s="168">
        <v>5.215268</v>
      </c>
      <c r="H24" s="168">
        <v>10.546193000000001</v>
      </c>
      <c r="I24" s="168">
        <v>49.799350000000004</v>
      </c>
      <c r="J24" s="168">
        <v>120.576087</v>
      </c>
      <c r="K24" s="168">
        <v>13.008295999999998</v>
      </c>
      <c r="L24" s="168">
        <v>8.7765459999999997</v>
      </c>
      <c r="M24" s="168">
        <v>5.2404410000000006</v>
      </c>
      <c r="N24" s="168">
        <v>10.557301000000001</v>
      </c>
      <c r="O24" s="168">
        <v>0.22209299999999998</v>
      </c>
      <c r="P24" s="168">
        <v>0.17912500000000001</v>
      </c>
      <c r="Q24" s="168">
        <v>108.37728300000001</v>
      </c>
      <c r="R24" s="168">
        <v>39.947849000000005</v>
      </c>
      <c r="S24" s="168">
        <v>15.92971</v>
      </c>
      <c r="U24" s="79" t="s">
        <v>541</v>
      </c>
    </row>
    <row r="25" spans="1:21" x14ac:dyDescent="0.25">
      <c r="B25" s="79" t="s">
        <v>344</v>
      </c>
      <c r="C25" s="168">
        <v>19.335208999999999</v>
      </c>
      <c r="D25" s="168">
        <v>32.379395000000002</v>
      </c>
      <c r="E25" s="168">
        <v>97.094100999999995</v>
      </c>
      <c r="F25" s="168">
        <v>47.294560000000004</v>
      </c>
      <c r="G25" s="168">
        <v>5.647017</v>
      </c>
      <c r="H25" s="168">
        <v>10.088989</v>
      </c>
      <c r="I25" s="168">
        <v>47.566053000000004</v>
      </c>
      <c r="J25" s="168">
        <v>111.87920099999999</v>
      </c>
      <c r="K25" s="168">
        <v>16.635716000000002</v>
      </c>
      <c r="L25" s="168">
        <v>10.614433999999999</v>
      </c>
      <c r="M25" s="168">
        <v>8.2425610000000002</v>
      </c>
      <c r="N25" s="168">
        <v>12.002026000000001</v>
      </c>
      <c r="O25" s="168">
        <v>0.40074000000000004</v>
      </c>
      <c r="P25" s="168">
        <v>0.37854100000000002</v>
      </c>
      <c r="Q25" s="168">
        <v>124.55801399999993</v>
      </c>
      <c r="R25" s="168">
        <v>50.838973000000003</v>
      </c>
      <c r="S25" s="168">
        <v>17.907834999999999</v>
      </c>
      <c r="U25" s="79" t="s">
        <v>542</v>
      </c>
    </row>
    <row r="26" spans="1:21" x14ac:dyDescent="0.25">
      <c r="B26" s="79" t="s">
        <v>345</v>
      </c>
      <c r="C26" s="168">
        <v>26.918742999999999</v>
      </c>
      <c r="D26" s="168">
        <v>32.783479999999997</v>
      </c>
      <c r="E26" s="168">
        <v>95.067096000000006</v>
      </c>
      <c r="F26" s="168">
        <v>43.815449999999998</v>
      </c>
      <c r="G26" s="168">
        <v>3.1749679999999998</v>
      </c>
      <c r="H26" s="168">
        <v>8.3521839999999994</v>
      </c>
      <c r="I26" s="168">
        <v>40.692432000000004</v>
      </c>
      <c r="J26" s="168">
        <v>97.542652000000004</v>
      </c>
      <c r="K26" s="168">
        <v>13.783640000000002</v>
      </c>
      <c r="L26" s="168">
        <v>7.9716450000000005</v>
      </c>
      <c r="M26" s="168">
        <v>7.0801030000000011</v>
      </c>
      <c r="N26" s="168">
        <v>8.3315260000000002</v>
      </c>
      <c r="O26" s="168">
        <v>0.20034000000000002</v>
      </c>
      <c r="P26" s="168">
        <v>0.380139</v>
      </c>
      <c r="Q26" s="168">
        <v>86.321091999999979</v>
      </c>
      <c r="R26" s="168">
        <v>36.695537000000002</v>
      </c>
      <c r="S26" s="168">
        <v>14.253590000000001</v>
      </c>
      <c r="U26" s="79" t="s">
        <v>543</v>
      </c>
    </row>
    <row r="27" spans="1:21" x14ac:dyDescent="0.25">
      <c r="B27" s="79" t="s">
        <v>346</v>
      </c>
      <c r="C27" s="168">
        <v>27.160203000000003</v>
      </c>
      <c r="D27" s="168">
        <v>34.298945999999994</v>
      </c>
      <c r="E27" s="168">
        <v>102.06511100000003</v>
      </c>
      <c r="F27" s="168">
        <v>49.378862999999996</v>
      </c>
      <c r="G27" s="168">
        <v>4.9536100000000003</v>
      </c>
      <c r="H27" s="168">
        <v>9.786956</v>
      </c>
      <c r="I27" s="168">
        <v>58.202092</v>
      </c>
      <c r="J27" s="168">
        <v>112.09472199999999</v>
      </c>
      <c r="K27" s="168">
        <v>14.792950999999995</v>
      </c>
      <c r="L27" s="168">
        <v>13.022234000000001</v>
      </c>
      <c r="M27" s="168">
        <v>6.2299969999999991</v>
      </c>
      <c r="N27" s="168">
        <v>13.462581999999999</v>
      </c>
      <c r="O27" s="168">
        <v>0.23622399999999999</v>
      </c>
      <c r="P27" s="168">
        <v>0.376355</v>
      </c>
      <c r="Q27" s="168">
        <v>106.22638000000001</v>
      </c>
      <c r="R27" s="168">
        <v>44.939772999999988</v>
      </c>
      <c r="S27" s="168">
        <v>20.207166000000001</v>
      </c>
      <c r="U27" s="79" t="s">
        <v>544</v>
      </c>
    </row>
    <row r="28" spans="1:21" x14ac:dyDescent="0.25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5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4" t="s">
        <v>162</v>
      </c>
      <c r="B35" s="204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4" t="s">
        <v>533</v>
      </c>
      <c r="U35" s="204" t="s">
        <v>520</v>
      </c>
    </row>
    <row r="36" spans="1:21" ht="20.25" customHeight="1" thickBot="1" x14ac:dyDescent="0.3">
      <c r="A36" s="205"/>
      <c r="B36" s="205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5"/>
      <c r="U36" s="205"/>
    </row>
    <row r="37" spans="1:21" x14ac:dyDescent="0.25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5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5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5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5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5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5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5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5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5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5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5">
      <c r="B52" s="79" t="s">
        <v>340</v>
      </c>
      <c r="C52" s="168">
        <v>15.475943999999998</v>
      </c>
      <c r="D52" s="168">
        <v>46.728581999999989</v>
      </c>
      <c r="E52" s="168">
        <v>62.411084000000002</v>
      </c>
      <c r="F52" s="168">
        <v>36.649383</v>
      </c>
      <c r="G52" s="168">
        <v>107.41713300000001</v>
      </c>
      <c r="H52" s="168">
        <v>18.093457000000001</v>
      </c>
      <c r="I52" s="168">
        <v>86.602806000000001</v>
      </c>
      <c r="J52" s="168">
        <v>28.699511999999991</v>
      </c>
      <c r="K52" s="168">
        <v>50.862549999999999</v>
      </c>
      <c r="L52" s="168">
        <v>350.06897700000002</v>
      </c>
      <c r="M52" s="168">
        <v>10.738771000000003</v>
      </c>
      <c r="N52" s="168">
        <v>28.160347999999995</v>
      </c>
      <c r="O52" s="168">
        <v>402.55148999999983</v>
      </c>
      <c r="P52" s="168">
        <v>16.610976000000001</v>
      </c>
      <c r="Q52" s="168">
        <v>21.230140999999996</v>
      </c>
      <c r="R52" s="168">
        <v>30.522930999999982</v>
      </c>
      <c r="S52" s="168">
        <v>14.533990000000003</v>
      </c>
      <c r="U52" s="79" t="s">
        <v>538</v>
      </c>
    </row>
    <row r="53" spans="1:21" x14ac:dyDescent="0.25">
      <c r="B53" s="79" t="s">
        <v>341</v>
      </c>
      <c r="C53" s="168">
        <v>15.787980999999998</v>
      </c>
      <c r="D53" s="168">
        <v>45.260856999999994</v>
      </c>
      <c r="E53" s="168">
        <v>53.927373000000003</v>
      </c>
      <c r="F53" s="168">
        <v>34.824468999999993</v>
      </c>
      <c r="G53" s="168">
        <v>112.06011000000007</v>
      </c>
      <c r="H53" s="168">
        <v>21.005133999999998</v>
      </c>
      <c r="I53" s="168">
        <v>88.796665999999988</v>
      </c>
      <c r="J53" s="168">
        <v>28.47890499999999</v>
      </c>
      <c r="K53" s="168">
        <v>56.758131999999996</v>
      </c>
      <c r="L53" s="168">
        <v>425.96983699999998</v>
      </c>
      <c r="M53" s="168">
        <v>10.542660999999999</v>
      </c>
      <c r="N53" s="168">
        <v>67.232472999999999</v>
      </c>
      <c r="O53" s="168">
        <v>213.44210200000006</v>
      </c>
      <c r="P53" s="168">
        <v>12.919943999999999</v>
      </c>
      <c r="Q53" s="168">
        <v>20.274805000000001</v>
      </c>
      <c r="R53" s="168">
        <v>27.984846000000001</v>
      </c>
      <c r="S53" s="168">
        <v>12.567506000000002</v>
      </c>
      <c r="U53" s="79" t="s">
        <v>539</v>
      </c>
    </row>
    <row r="54" spans="1:21" x14ac:dyDescent="0.25">
      <c r="B54" s="79" t="s">
        <v>342</v>
      </c>
      <c r="C54" s="168">
        <v>15.20215</v>
      </c>
      <c r="D54" s="168">
        <v>45.960913000000005</v>
      </c>
      <c r="E54" s="168">
        <v>59.002881999999993</v>
      </c>
      <c r="F54" s="168">
        <v>38.597811000000007</v>
      </c>
      <c r="G54" s="168">
        <v>124.30082700000006</v>
      </c>
      <c r="H54" s="168">
        <v>18.205784999999999</v>
      </c>
      <c r="I54" s="168">
        <v>95.335572000000013</v>
      </c>
      <c r="J54" s="168">
        <v>32.273043999999999</v>
      </c>
      <c r="K54" s="168">
        <v>45.551096999999999</v>
      </c>
      <c r="L54" s="168">
        <v>324.37402600000007</v>
      </c>
      <c r="M54" s="168">
        <v>13.052733</v>
      </c>
      <c r="N54" s="168">
        <v>73.322150000000008</v>
      </c>
      <c r="O54" s="168">
        <v>249.79307900000003</v>
      </c>
      <c r="P54" s="168">
        <v>17.470327000000001</v>
      </c>
      <c r="Q54" s="168">
        <v>20.230922</v>
      </c>
      <c r="R54" s="168">
        <v>34.37480699999999</v>
      </c>
      <c r="S54" s="168">
        <v>15.476489000000004</v>
      </c>
      <c r="U54" s="79" t="s">
        <v>540</v>
      </c>
    </row>
    <row r="55" spans="1:21" x14ac:dyDescent="0.25">
      <c r="B55" s="79" t="s">
        <v>343</v>
      </c>
      <c r="C55" s="168">
        <v>13.062930000000001</v>
      </c>
      <c r="D55" s="168">
        <v>44.191011000000003</v>
      </c>
      <c r="E55" s="168">
        <v>50.430471000000004</v>
      </c>
      <c r="F55" s="168">
        <v>36.158827999999993</v>
      </c>
      <c r="G55" s="168">
        <v>116.42013099999993</v>
      </c>
      <c r="H55" s="168">
        <v>17.079438999999997</v>
      </c>
      <c r="I55" s="168">
        <v>116.311369</v>
      </c>
      <c r="J55" s="168">
        <v>30.164950000000001</v>
      </c>
      <c r="K55" s="168">
        <v>75.190550000000002</v>
      </c>
      <c r="L55" s="168">
        <v>364.58549499999992</v>
      </c>
      <c r="M55" s="168">
        <v>13.301238999999999</v>
      </c>
      <c r="N55" s="168">
        <v>113.88901399999999</v>
      </c>
      <c r="O55" s="168">
        <v>142.71814299999997</v>
      </c>
      <c r="P55" s="168">
        <v>17.503658000000001</v>
      </c>
      <c r="Q55" s="168">
        <v>19.674374</v>
      </c>
      <c r="R55" s="168">
        <v>29.130527000000011</v>
      </c>
      <c r="S55" s="168">
        <v>13.560346999999998</v>
      </c>
      <c r="U55" s="79" t="s">
        <v>541</v>
      </c>
    </row>
    <row r="56" spans="1:21" x14ac:dyDescent="0.25">
      <c r="B56" s="79" t="s">
        <v>344</v>
      </c>
      <c r="C56" s="168">
        <v>13.046102999999999</v>
      </c>
      <c r="D56" s="168">
        <v>55.171178999999995</v>
      </c>
      <c r="E56" s="168">
        <v>53.994615999999994</v>
      </c>
      <c r="F56" s="168">
        <v>37.272160999999997</v>
      </c>
      <c r="G56" s="168">
        <v>129.82101900000004</v>
      </c>
      <c r="H56" s="168">
        <v>20.106767999999999</v>
      </c>
      <c r="I56" s="168">
        <v>100.371775</v>
      </c>
      <c r="J56" s="168">
        <v>37.228531999999987</v>
      </c>
      <c r="K56" s="168">
        <v>62.334480999999997</v>
      </c>
      <c r="L56" s="168">
        <v>380.16925399999997</v>
      </c>
      <c r="M56" s="168">
        <v>15.446320000000002</v>
      </c>
      <c r="N56" s="168">
        <v>59.631797999999996</v>
      </c>
      <c r="O56" s="168">
        <v>192.828148</v>
      </c>
      <c r="P56" s="168">
        <v>22.285429000000001</v>
      </c>
      <c r="Q56" s="168">
        <v>22.926564000000003</v>
      </c>
      <c r="R56" s="168">
        <v>32.543361999999981</v>
      </c>
      <c r="S56" s="168">
        <v>15.222567</v>
      </c>
      <c r="U56" s="79" t="s">
        <v>542</v>
      </c>
    </row>
    <row r="57" spans="1:21" x14ac:dyDescent="0.25">
      <c r="B57" s="79" t="s">
        <v>345</v>
      </c>
      <c r="C57" s="168">
        <v>12.218241000000001</v>
      </c>
      <c r="D57" s="168">
        <v>46.449781000000009</v>
      </c>
      <c r="E57" s="168">
        <v>44.379721999999994</v>
      </c>
      <c r="F57" s="168">
        <v>28.930517000000005</v>
      </c>
      <c r="G57" s="168">
        <v>99.064436999999955</v>
      </c>
      <c r="H57" s="168">
        <v>15.753808999999999</v>
      </c>
      <c r="I57" s="168">
        <v>99.683426000000011</v>
      </c>
      <c r="J57" s="168">
        <v>22.611244000000006</v>
      </c>
      <c r="K57" s="168">
        <v>46.760221999999999</v>
      </c>
      <c r="L57" s="168">
        <v>345.70819800000004</v>
      </c>
      <c r="M57" s="168">
        <v>11.396236999999999</v>
      </c>
      <c r="N57" s="168">
        <v>11.412353</v>
      </c>
      <c r="O57" s="168">
        <v>383.56077600000003</v>
      </c>
      <c r="P57" s="168">
        <v>14.527901</v>
      </c>
      <c r="Q57" s="168">
        <v>15.398921000000001</v>
      </c>
      <c r="R57" s="168">
        <v>25.505432000000003</v>
      </c>
      <c r="S57" s="168">
        <v>10.970135000000001</v>
      </c>
      <c r="U57" s="79" t="s">
        <v>543</v>
      </c>
    </row>
    <row r="58" spans="1:21" x14ac:dyDescent="0.25">
      <c r="B58" s="79" t="s">
        <v>346</v>
      </c>
      <c r="C58" s="168">
        <v>15.757641</v>
      </c>
      <c r="D58" s="168">
        <v>54.345794999999995</v>
      </c>
      <c r="E58" s="168">
        <v>54.65701700000001</v>
      </c>
      <c r="F58" s="168">
        <v>32.114356000000001</v>
      </c>
      <c r="G58" s="168">
        <v>124.42150700000005</v>
      </c>
      <c r="H58" s="168">
        <v>17.879503</v>
      </c>
      <c r="I58" s="168">
        <v>90.923935000000014</v>
      </c>
      <c r="J58" s="168">
        <v>28.046097000000007</v>
      </c>
      <c r="K58" s="168">
        <v>71.217070000000007</v>
      </c>
      <c r="L58" s="168">
        <v>364.80175600000001</v>
      </c>
      <c r="M58" s="168">
        <v>12.592178999999998</v>
      </c>
      <c r="N58" s="168">
        <v>87.76762699999999</v>
      </c>
      <c r="O58" s="168">
        <v>765.39285599999994</v>
      </c>
      <c r="P58" s="168">
        <v>17.209751000000001</v>
      </c>
      <c r="Q58" s="168">
        <v>21.082065000000004</v>
      </c>
      <c r="R58" s="168">
        <v>29.534795999999986</v>
      </c>
      <c r="S58" s="168">
        <v>15.218126999999997</v>
      </c>
      <c r="U58" s="79" t="s">
        <v>544</v>
      </c>
    </row>
    <row r="59" spans="1:21" x14ac:dyDescent="0.25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5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4" t="s">
        <v>162</v>
      </c>
      <c r="B66" s="204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4" t="s">
        <v>533</v>
      </c>
      <c r="U66" s="204" t="s">
        <v>520</v>
      </c>
    </row>
    <row r="67" spans="1:21" ht="20.25" customHeight="1" thickBot="1" x14ac:dyDescent="0.3">
      <c r="A67" s="205"/>
      <c r="B67" s="205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5"/>
      <c r="U67" s="205"/>
    </row>
    <row r="68" spans="1:21" x14ac:dyDescent="0.25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5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5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5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5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5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5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5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5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5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5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5">
      <c r="B83" s="79" t="s">
        <v>340</v>
      </c>
      <c r="C83" s="168">
        <v>11.537532000000001</v>
      </c>
      <c r="D83" s="168">
        <v>0.61627900000000002</v>
      </c>
      <c r="E83" s="168">
        <v>0.64962199999999992</v>
      </c>
      <c r="F83" s="168">
        <v>39.584412999999998</v>
      </c>
      <c r="G83" s="168">
        <v>304.24243499999994</v>
      </c>
      <c r="H83" s="168">
        <v>164.92355599999996</v>
      </c>
      <c r="I83" s="168">
        <v>10.558904999999999</v>
      </c>
      <c r="J83" s="168">
        <v>27.455060000000003</v>
      </c>
      <c r="K83" s="168">
        <v>0.69779499999999994</v>
      </c>
      <c r="L83" s="168">
        <v>80.648597999999993</v>
      </c>
      <c r="M83" s="168">
        <v>101.223523</v>
      </c>
      <c r="N83" s="168">
        <v>9.5505000000000007E-2</v>
      </c>
      <c r="O83" s="168">
        <v>70.893758000000005</v>
      </c>
      <c r="P83" s="168">
        <v>209.47435099999998</v>
      </c>
      <c r="Q83" s="168">
        <v>4.0476109999999998</v>
      </c>
      <c r="R83" s="168">
        <v>3.2181000000000001E-2</v>
      </c>
      <c r="S83" s="168">
        <v>5.678916000000001</v>
      </c>
      <c r="U83" s="79" t="s">
        <v>538</v>
      </c>
    </row>
    <row r="84" spans="1:21" x14ac:dyDescent="0.25">
      <c r="B84" s="79" t="s">
        <v>341</v>
      </c>
      <c r="C84" s="168">
        <v>10.302381</v>
      </c>
      <c r="D84" s="168">
        <v>1.0882430000000001</v>
      </c>
      <c r="E84" s="168">
        <v>0.68808900000000006</v>
      </c>
      <c r="F84" s="168">
        <v>42.102685000000008</v>
      </c>
      <c r="G84" s="168">
        <v>283.62518600000004</v>
      </c>
      <c r="H84" s="168">
        <v>152.391232</v>
      </c>
      <c r="I84" s="168">
        <v>10.378490000000001</v>
      </c>
      <c r="J84" s="168">
        <v>26.894237000000004</v>
      </c>
      <c r="K84" s="168">
        <v>0.67829200000000001</v>
      </c>
      <c r="L84" s="168">
        <v>71.045178000000007</v>
      </c>
      <c r="M84" s="168">
        <v>101.07274400000003</v>
      </c>
      <c r="N84" s="168">
        <v>0.113883</v>
      </c>
      <c r="O84" s="168">
        <v>74.871121000000002</v>
      </c>
      <c r="P84" s="168">
        <v>192.39082400000007</v>
      </c>
      <c r="Q84" s="168">
        <v>4.678267</v>
      </c>
      <c r="R84" s="168">
        <v>2.4812999999999998E-2</v>
      </c>
      <c r="S84" s="168">
        <v>5.6826429999999988</v>
      </c>
      <c r="U84" s="79" t="s">
        <v>539</v>
      </c>
    </row>
    <row r="85" spans="1:21" x14ac:dyDescent="0.25">
      <c r="B85" s="79" t="s">
        <v>342</v>
      </c>
      <c r="C85" s="168">
        <v>13.051774</v>
      </c>
      <c r="D85" s="168">
        <v>0.79307099999999997</v>
      </c>
      <c r="E85" s="168">
        <v>1.462097</v>
      </c>
      <c r="F85" s="168">
        <v>44.421410999999992</v>
      </c>
      <c r="G85" s="168">
        <v>317.12577800000014</v>
      </c>
      <c r="H85" s="168">
        <v>168.52479099999999</v>
      </c>
      <c r="I85" s="168">
        <v>10.892144999999999</v>
      </c>
      <c r="J85" s="168">
        <v>29.795853000000001</v>
      </c>
      <c r="K85" s="168">
        <v>1.3353870000000001</v>
      </c>
      <c r="L85" s="168">
        <v>84.100167999999996</v>
      </c>
      <c r="M85" s="168">
        <v>102.60567</v>
      </c>
      <c r="N85" s="168">
        <v>0.108517</v>
      </c>
      <c r="O85" s="168">
        <v>72.876794000000004</v>
      </c>
      <c r="P85" s="168">
        <v>200.73405600000001</v>
      </c>
      <c r="Q85" s="168">
        <v>5.8993719999999996</v>
      </c>
      <c r="R85" s="168">
        <v>2.2439000000000001E-2</v>
      </c>
      <c r="S85" s="168">
        <v>5.5336519999999991</v>
      </c>
      <c r="U85" s="79" t="s">
        <v>540</v>
      </c>
    </row>
    <row r="86" spans="1:21" x14ac:dyDescent="0.25">
      <c r="B86" s="79" t="s">
        <v>343</v>
      </c>
      <c r="C86" s="168">
        <v>11.980857</v>
      </c>
      <c r="D86" s="168">
        <v>0.73618700000000004</v>
      </c>
      <c r="E86" s="168">
        <v>0.64183799999999991</v>
      </c>
      <c r="F86" s="168">
        <v>42.721367000000001</v>
      </c>
      <c r="G86" s="168">
        <v>300.94983900000005</v>
      </c>
      <c r="H86" s="168">
        <v>136.98831000000001</v>
      </c>
      <c r="I86" s="168">
        <v>8.9616969999999991</v>
      </c>
      <c r="J86" s="168">
        <v>25.135475</v>
      </c>
      <c r="K86" s="168">
        <v>1.1409</v>
      </c>
      <c r="L86" s="168">
        <v>73.656559000000001</v>
      </c>
      <c r="M86" s="168">
        <v>95.799633999999998</v>
      </c>
      <c r="N86" s="168">
        <v>0.12557199999999999</v>
      </c>
      <c r="O86" s="168">
        <v>54.757041999999998</v>
      </c>
      <c r="P86" s="168">
        <v>202.41791599999996</v>
      </c>
      <c r="Q86" s="168">
        <v>7.709918</v>
      </c>
      <c r="R86" s="168">
        <v>2.5773999999999998E-2</v>
      </c>
      <c r="S86" s="168">
        <v>4.5601330000000004</v>
      </c>
      <c r="U86" s="79" t="s">
        <v>541</v>
      </c>
    </row>
    <row r="87" spans="1:21" x14ac:dyDescent="0.25">
      <c r="B87" s="79" t="s">
        <v>344</v>
      </c>
      <c r="C87" s="168">
        <v>11.665855000000002</v>
      </c>
      <c r="D87" s="168">
        <v>1.071288</v>
      </c>
      <c r="E87" s="168">
        <v>0.93216100000000002</v>
      </c>
      <c r="F87" s="168">
        <v>36.157298999999995</v>
      </c>
      <c r="G87" s="168">
        <v>334.57515999999998</v>
      </c>
      <c r="H87" s="168">
        <v>172.99997599999995</v>
      </c>
      <c r="I87" s="168">
        <v>9.7527419999999996</v>
      </c>
      <c r="J87" s="168">
        <v>32.134118999999998</v>
      </c>
      <c r="K87" s="168">
        <v>0.85707499999999992</v>
      </c>
      <c r="L87" s="168">
        <v>83.117071999999979</v>
      </c>
      <c r="M87" s="168">
        <v>115.35531</v>
      </c>
      <c r="N87" s="168">
        <v>0.14787500000000001</v>
      </c>
      <c r="O87" s="168">
        <v>71.961146999999997</v>
      </c>
      <c r="P87" s="168">
        <v>199.74038100000004</v>
      </c>
      <c r="Q87" s="168">
        <v>5.6136479999999986</v>
      </c>
      <c r="R87" s="168">
        <v>5.1869999999999999E-2</v>
      </c>
      <c r="S87" s="168">
        <v>6.2780690000000003</v>
      </c>
      <c r="U87" s="79" t="s">
        <v>542</v>
      </c>
    </row>
    <row r="88" spans="1:21" x14ac:dyDescent="0.25">
      <c r="B88" s="79" t="s">
        <v>345</v>
      </c>
      <c r="C88" s="168">
        <v>9.2937130000000003</v>
      </c>
      <c r="D88" s="168">
        <v>0.62788100000000002</v>
      </c>
      <c r="E88" s="168">
        <v>0.48250700000000002</v>
      </c>
      <c r="F88" s="168">
        <v>24.011487000000002</v>
      </c>
      <c r="G88" s="168">
        <v>214.15453299999993</v>
      </c>
      <c r="H88" s="168">
        <v>111.73103300000002</v>
      </c>
      <c r="I88" s="168">
        <v>4.5087479999999989</v>
      </c>
      <c r="J88" s="168">
        <v>21.296208000000007</v>
      </c>
      <c r="K88" s="168">
        <v>0.36610500000000001</v>
      </c>
      <c r="L88" s="168">
        <v>56.792104999999985</v>
      </c>
      <c r="M88" s="168">
        <v>50.563007999999996</v>
      </c>
      <c r="N88" s="168">
        <v>9.8711999999999994E-2</v>
      </c>
      <c r="O88" s="168">
        <v>54.54315900000001</v>
      </c>
      <c r="P88" s="168">
        <v>160.65220199999996</v>
      </c>
      <c r="Q88" s="168">
        <v>6.0209799999999998</v>
      </c>
      <c r="R88" s="168">
        <v>1.4952E-2</v>
      </c>
      <c r="S88" s="168">
        <v>3.9556579999999997</v>
      </c>
      <c r="U88" s="79" t="s">
        <v>543</v>
      </c>
    </row>
    <row r="89" spans="1:21" x14ac:dyDescent="0.25">
      <c r="B89" s="79" t="s">
        <v>346</v>
      </c>
      <c r="C89" s="168">
        <v>11.862217999999999</v>
      </c>
      <c r="D89" s="168">
        <v>0.440307</v>
      </c>
      <c r="E89" s="168">
        <v>0.88939799999999991</v>
      </c>
      <c r="F89" s="168">
        <v>41.813181</v>
      </c>
      <c r="G89" s="168">
        <v>298.06636800000001</v>
      </c>
      <c r="H89" s="168">
        <v>162.97127599999999</v>
      </c>
      <c r="I89" s="168">
        <v>8.2479139999999997</v>
      </c>
      <c r="J89" s="168">
        <v>29.150209000000004</v>
      </c>
      <c r="K89" s="168">
        <v>0.39672400000000002</v>
      </c>
      <c r="L89" s="168">
        <v>79.941042999999993</v>
      </c>
      <c r="M89" s="168">
        <v>85.018243000000012</v>
      </c>
      <c r="N89" s="168">
        <v>0.13658000000000001</v>
      </c>
      <c r="O89" s="168">
        <v>49.551940999999999</v>
      </c>
      <c r="P89" s="168">
        <v>208.94311800000003</v>
      </c>
      <c r="Q89" s="168">
        <v>4.4178669999999993</v>
      </c>
      <c r="R89" s="168">
        <v>1.9701E-2</v>
      </c>
      <c r="S89" s="168">
        <v>5.0727009999999995</v>
      </c>
      <c r="U89" s="79" t="s">
        <v>544</v>
      </c>
    </row>
    <row r="90" spans="1:21" x14ac:dyDescent="0.25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5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4" t="s">
        <v>162</v>
      </c>
      <c r="B97" s="204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4" t="s">
        <v>533</v>
      </c>
      <c r="U97" s="204" t="s">
        <v>520</v>
      </c>
    </row>
    <row r="98" spans="1:21" ht="20.25" customHeight="1" thickBot="1" x14ac:dyDescent="0.3">
      <c r="A98" s="205"/>
      <c r="B98" s="205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5"/>
      <c r="U98" s="205"/>
    </row>
    <row r="99" spans="1:21" x14ac:dyDescent="0.25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5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5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5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5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5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5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5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5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5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5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5">
      <c r="B114" s="79" t="s">
        <v>340</v>
      </c>
      <c r="C114" s="168">
        <v>15.730665999999999</v>
      </c>
      <c r="D114" s="168">
        <v>5.6277119999999998</v>
      </c>
      <c r="E114" s="168">
        <v>7.8420120000000004</v>
      </c>
      <c r="F114" s="168">
        <v>21.405504000000008</v>
      </c>
      <c r="G114" s="168">
        <v>35.517920000000004</v>
      </c>
      <c r="H114" s="168">
        <v>7.4040330000000001</v>
      </c>
      <c r="I114" s="168">
        <v>7.3187469999999992</v>
      </c>
      <c r="J114" s="168">
        <v>28.528649999999992</v>
      </c>
      <c r="K114" s="168">
        <v>16.646258</v>
      </c>
      <c r="L114" s="168">
        <v>173.95359500000006</v>
      </c>
      <c r="M114" s="168">
        <v>88.465591999999972</v>
      </c>
      <c r="N114" s="168">
        <v>57.730976000000027</v>
      </c>
      <c r="O114" s="168">
        <v>146.42572100000001</v>
      </c>
      <c r="P114" s="168">
        <v>9.5245570000000015</v>
      </c>
      <c r="Q114" s="168">
        <v>0.90577600000000003</v>
      </c>
      <c r="R114" s="168">
        <v>0.83753600000000006</v>
      </c>
      <c r="S114" s="168">
        <v>52.813677999999996</v>
      </c>
      <c r="U114" s="79" t="s">
        <v>538</v>
      </c>
    </row>
    <row r="115" spans="1:21" x14ac:dyDescent="0.25">
      <c r="B115" s="79" t="s">
        <v>341</v>
      </c>
      <c r="C115" s="168">
        <v>14.851285999999996</v>
      </c>
      <c r="D115" s="168">
        <v>4.201657</v>
      </c>
      <c r="E115" s="168">
        <v>8.3908859999999983</v>
      </c>
      <c r="F115" s="168">
        <v>19.124938</v>
      </c>
      <c r="G115" s="168">
        <v>33.512276000000007</v>
      </c>
      <c r="H115" s="168">
        <v>7.9087829999999997</v>
      </c>
      <c r="I115" s="168">
        <v>7.1314490000000008</v>
      </c>
      <c r="J115" s="168">
        <v>31.558871000000003</v>
      </c>
      <c r="K115" s="168">
        <v>16.678512000000001</v>
      </c>
      <c r="L115" s="168">
        <v>170.238651</v>
      </c>
      <c r="M115" s="168">
        <v>78.012648000000013</v>
      </c>
      <c r="N115" s="168">
        <v>59.57276499999999</v>
      </c>
      <c r="O115" s="168">
        <v>124.54908500000001</v>
      </c>
      <c r="P115" s="168">
        <v>8.9872309999999995</v>
      </c>
      <c r="Q115" s="168">
        <v>0.89654499999999993</v>
      </c>
      <c r="R115" s="168">
        <v>0.615263</v>
      </c>
      <c r="S115" s="168">
        <v>52.619919999999993</v>
      </c>
      <c r="U115" s="79" t="s">
        <v>539</v>
      </c>
    </row>
    <row r="116" spans="1:21" x14ac:dyDescent="0.25">
      <c r="B116" s="79" t="s">
        <v>342</v>
      </c>
      <c r="C116" s="168">
        <v>14.781608000000006</v>
      </c>
      <c r="D116" s="168">
        <v>4.8489979999999999</v>
      </c>
      <c r="E116" s="168">
        <v>8.1047089999999997</v>
      </c>
      <c r="F116" s="168">
        <v>21.559506000000003</v>
      </c>
      <c r="G116" s="168">
        <v>35.615121000000002</v>
      </c>
      <c r="H116" s="168">
        <v>8.9204120000000007</v>
      </c>
      <c r="I116" s="168">
        <v>8.3681970000000003</v>
      </c>
      <c r="J116" s="168">
        <v>30.461002999999998</v>
      </c>
      <c r="K116" s="168">
        <v>15.909598000000003</v>
      </c>
      <c r="L116" s="168">
        <v>184.80013099999999</v>
      </c>
      <c r="M116" s="168">
        <v>81.063679999999991</v>
      </c>
      <c r="N116" s="168">
        <v>65.756481999999991</v>
      </c>
      <c r="O116" s="168">
        <v>133.32958499999998</v>
      </c>
      <c r="P116" s="168">
        <v>9.3748670000000001</v>
      </c>
      <c r="Q116" s="168">
        <v>1.195594</v>
      </c>
      <c r="R116" s="168">
        <v>0.58419200000000004</v>
      </c>
      <c r="S116" s="168">
        <v>55.624995999999996</v>
      </c>
      <c r="U116" s="79" t="s">
        <v>540</v>
      </c>
    </row>
    <row r="117" spans="1:21" x14ac:dyDescent="0.25">
      <c r="B117" s="79" t="s">
        <v>343</v>
      </c>
      <c r="C117" s="168">
        <v>12.982445000000002</v>
      </c>
      <c r="D117" s="168">
        <v>1.312967</v>
      </c>
      <c r="E117" s="168">
        <v>7.2721220000000004</v>
      </c>
      <c r="F117" s="168">
        <v>19.182397000000002</v>
      </c>
      <c r="G117" s="168">
        <v>27.962624000000005</v>
      </c>
      <c r="H117" s="168">
        <v>9.3649489999999993</v>
      </c>
      <c r="I117" s="168">
        <v>6.4112449999999992</v>
      </c>
      <c r="J117" s="168">
        <v>26.718020999999993</v>
      </c>
      <c r="K117" s="168">
        <v>13.006662</v>
      </c>
      <c r="L117" s="168">
        <v>170.92894899999999</v>
      </c>
      <c r="M117" s="168">
        <v>76.522141000000005</v>
      </c>
      <c r="N117" s="168">
        <v>62.555858000000001</v>
      </c>
      <c r="O117" s="168">
        <v>149.55594899999997</v>
      </c>
      <c r="P117" s="168">
        <v>11.232752999999999</v>
      </c>
      <c r="Q117" s="168">
        <v>1.3319690000000002</v>
      </c>
      <c r="R117" s="168">
        <v>0.59832099999999999</v>
      </c>
      <c r="S117" s="168">
        <v>48.821492000000006</v>
      </c>
      <c r="U117" s="79" t="s">
        <v>541</v>
      </c>
    </row>
    <row r="118" spans="1:21" x14ac:dyDescent="0.25">
      <c r="B118" s="79" t="s">
        <v>344</v>
      </c>
      <c r="C118" s="168">
        <v>14.687786999999997</v>
      </c>
      <c r="D118" s="168">
        <v>2.7452489999999998</v>
      </c>
      <c r="E118" s="168">
        <v>8.7442340000000005</v>
      </c>
      <c r="F118" s="168">
        <v>22.530338</v>
      </c>
      <c r="G118" s="168">
        <v>29.279657000000004</v>
      </c>
      <c r="H118" s="168">
        <v>11.166847999999998</v>
      </c>
      <c r="I118" s="168">
        <v>7.7338279999999999</v>
      </c>
      <c r="J118" s="168">
        <v>32.329820999999995</v>
      </c>
      <c r="K118" s="168">
        <v>17.086095000000004</v>
      </c>
      <c r="L118" s="168">
        <v>223.28482999999997</v>
      </c>
      <c r="M118" s="168">
        <v>95.145224999999968</v>
      </c>
      <c r="N118" s="168">
        <v>80.095030000000008</v>
      </c>
      <c r="O118" s="168">
        <v>201.42131799999999</v>
      </c>
      <c r="P118" s="168">
        <v>12.422687</v>
      </c>
      <c r="Q118" s="168">
        <v>1.2095909999999999</v>
      </c>
      <c r="R118" s="168">
        <v>0.78479399999999999</v>
      </c>
      <c r="S118" s="168">
        <v>59.444101000000003</v>
      </c>
      <c r="U118" s="79" t="s">
        <v>542</v>
      </c>
    </row>
    <row r="119" spans="1:21" x14ac:dyDescent="0.25">
      <c r="B119" s="79" t="s">
        <v>345</v>
      </c>
      <c r="C119" s="168">
        <v>9.2846579999999967</v>
      </c>
      <c r="D119" s="168">
        <v>0.96762400000000004</v>
      </c>
      <c r="E119" s="168">
        <v>4.1391559999999998</v>
      </c>
      <c r="F119" s="168">
        <v>8.7537710000000004</v>
      </c>
      <c r="G119" s="168">
        <v>14.411796000000002</v>
      </c>
      <c r="H119" s="168">
        <v>7.7311630000000005</v>
      </c>
      <c r="I119" s="168">
        <v>4.8412149999999992</v>
      </c>
      <c r="J119" s="168">
        <v>19.127975000000003</v>
      </c>
      <c r="K119" s="168">
        <v>6.6619130000000002</v>
      </c>
      <c r="L119" s="168">
        <v>159.91610800000001</v>
      </c>
      <c r="M119" s="168">
        <v>76.203883000000005</v>
      </c>
      <c r="N119" s="168">
        <v>54.174555000000012</v>
      </c>
      <c r="O119" s="168">
        <v>148.98735099999999</v>
      </c>
      <c r="P119" s="168">
        <v>6.0161909999999992</v>
      </c>
      <c r="Q119" s="168">
        <v>0.46288899999999999</v>
      </c>
      <c r="R119" s="168">
        <v>0.65663099999999996</v>
      </c>
      <c r="S119" s="168">
        <v>32.586231000000005</v>
      </c>
      <c r="U119" s="79" t="s">
        <v>543</v>
      </c>
    </row>
    <row r="120" spans="1:21" x14ac:dyDescent="0.25">
      <c r="B120" s="79" t="s">
        <v>346</v>
      </c>
      <c r="C120" s="168">
        <v>12.43829</v>
      </c>
      <c r="D120" s="168">
        <v>2.4203140000000003</v>
      </c>
      <c r="E120" s="168">
        <v>7.1342390000000009</v>
      </c>
      <c r="F120" s="168">
        <v>15.878734</v>
      </c>
      <c r="G120" s="168">
        <v>17.499171</v>
      </c>
      <c r="H120" s="168">
        <v>9.2298189999999991</v>
      </c>
      <c r="I120" s="168">
        <v>6.3592860000000009</v>
      </c>
      <c r="J120" s="168">
        <v>30.016952999999994</v>
      </c>
      <c r="K120" s="168">
        <v>10.064734000000001</v>
      </c>
      <c r="L120" s="168">
        <v>157.028592</v>
      </c>
      <c r="M120" s="168">
        <v>76.299412999999987</v>
      </c>
      <c r="N120" s="168">
        <v>59.175164999999993</v>
      </c>
      <c r="O120" s="168">
        <v>145.336882</v>
      </c>
      <c r="P120" s="168">
        <v>9.0621570000000009</v>
      </c>
      <c r="Q120" s="168">
        <v>0.74316700000000002</v>
      </c>
      <c r="R120" s="168">
        <v>0.73227400000000009</v>
      </c>
      <c r="S120" s="168">
        <v>47.488521999999989</v>
      </c>
      <c r="U120" s="79" t="s">
        <v>544</v>
      </c>
    </row>
    <row r="121" spans="1:21" x14ac:dyDescent="0.25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5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4" t="s">
        <v>162</v>
      </c>
      <c r="B128" s="204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4" t="s">
        <v>533</v>
      </c>
      <c r="U128" s="204" t="s">
        <v>520</v>
      </c>
    </row>
    <row r="129" spans="1:21" ht="20.25" customHeight="1" thickBot="1" x14ac:dyDescent="0.3">
      <c r="A129" s="205"/>
      <c r="B129" s="205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5"/>
      <c r="U129" s="205"/>
    </row>
    <row r="130" spans="1:21" x14ac:dyDescent="0.25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5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5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5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5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5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5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5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5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5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5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5">
      <c r="B145" s="79" t="s">
        <v>340</v>
      </c>
      <c r="C145" s="168">
        <v>80.936474000000004</v>
      </c>
      <c r="D145" s="168">
        <v>67.453766000000002</v>
      </c>
      <c r="E145" s="168">
        <v>39.487669000000004</v>
      </c>
      <c r="F145" s="168">
        <v>161.38101800000001</v>
      </c>
      <c r="G145" s="168">
        <v>196.68990600000001</v>
      </c>
      <c r="H145" s="168">
        <v>45.298771000000002</v>
      </c>
      <c r="I145" s="168">
        <v>2.3732999999999997E-2</v>
      </c>
      <c r="J145" s="168">
        <v>90.003264999999999</v>
      </c>
      <c r="K145" s="168">
        <v>2.3717329999999999</v>
      </c>
      <c r="L145" s="168">
        <v>1.3341859999999999</v>
      </c>
      <c r="M145" s="168">
        <v>2.8652230000000003</v>
      </c>
      <c r="N145" s="168">
        <v>0.51014199999999998</v>
      </c>
      <c r="O145" s="168">
        <v>19.207165000000003</v>
      </c>
      <c r="P145" s="168">
        <v>40.385557000000006</v>
      </c>
      <c r="Q145" s="168">
        <v>412.32126399999987</v>
      </c>
      <c r="R145" s="168">
        <v>660.52014899999995</v>
      </c>
      <c r="S145" s="168">
        <v>0.52046999999999999</v>
      </c>
      <c r="U145" s="79" t="s">
        <v>538</v>
      </c>
    </row>
    <row r="146" spans="1:21" x14ac:dyDescent="0.25">
      <c r="B146" s="79" t="s">
        <v>341</v>
      </c>
      <c r="C146" s="168">
        <v>76.284416999999991</v>
      </c>
      <c r="D146" s="168">
        <v>61.597441999999994</v>
      </c>
      <c r="E146" s="168">
        <v>38.183541000000005</v>
      </c>
      <c r="F146" s="168">
        <v>124.360963</v>
      </c>
      <c r="G146" s="168">
        <v>190.21070999999998</v>
      </c>
      <c r="H146" s="168">
        <v>39.353273000000002</v>
      </c>
      <c r="I146" s="168">
        <v>1.3615E-2</v>
      </c>
      <c r="J146" s="168">
        <v>82.581581999999997</v>
      </c>
      <c r="K146" s="168">
        <v>2.369497</v>
      </c>
      <c r="L146" s="168">
        <v>1.2508439999999998</v>
      </c>
      <c r="M146" s="168">
        <v>1.737851</v>
      </c>
      <c r="N146" s="168">
        <v>0.22914699999999999</v>
      </c>
      <c r="O146" s="168">
        <v>17.986090999999998</v>
      </c>
      <c r="P146" s="168">
        <v>38.935686000000004</v>
      </c>
      <c r="Q146" s="168">
        <v>402.65688899999986</v>
      </c>
      <c r="R146" s="168">
        <v>619.43550500000015</v>
      </c>
      <c r="S146" s="168">
        <v>0.24707100000000001</v>
      </c>
      <c r="U146" s="79" t="s">
        <v>539</v>
      </c>
    </row>
    <row r="147" spans="1:21" x14ac:dyDescent="0.25">
      <c r="B147" s="79" t="s">
        <v>342</v>
      </c>
      <c r="C147" s="168">
        <v>81.710181999999989</v>
      </c>
      <c r="D147" s="168">
        <v>66.448621000000003</v>
      </c>
      <c r="E147" s="168">
        <v>54.577499000000003</v>
      </c>
      <c r="F147" s="168">
        <v>135.82562799999999</v>
      </c>
      <c r="G147" s="168">
        <v>208.22470600000003</v>
      </c>
      <c r="H147" s="168">
        <v>37.005884999999999</v>
      </c>
      <c r="I147" s="168">
        <v>8.0962000000000006E-2</v>
      </c>
      <c r="J147" s="168">
        <v>96.051046000000014</v>
      </c>
      <c r="K147" s="168">
        <v>3.2613379999999998</v>
      </c>
      <c r="L147" s="168">
        <v>1.5155999999999998</v>
      </c>
      <c r="M147" s="168">
        <v>3.6534059999999999</v>
      </c>
      <c r="N147" s="168">
        <v>0.20686100000000002</v>
      </c>
      <c r="O147" s="168">
        <v>19.624727999999998</v>
      </c>
      <c r="P147" s="168">
        <v>45.363630000000001</v>
      </c>
      <c r="Q147" s="168">
        <v>485.4248369999998</v>
      </c>
      <c r="R147" s="168">
        <v>657.83942300000012</v>
      </c>
      <c r="S147" s="168">
        <v>0.29744999999999999</v>
      </c>
      <c r="U147" s="79" t="s">
        <v>540</v>
      </c>
    </row>
    <row r="148" spans="1:21" x14ac:dyDescent="0.25">
      <c r="B148" s="79" t="s">
        <v>343</v>
      </c>
      <c r="C148" s="168">
        <v>71.401792000000015</v>
      </c>
      <c r="D148" s="168">
        <v>61.719820999999996</v>
      </c>
      <c r="E148" s="168">
        <v>41.188408000000003</v>
      </c>
      <c r="F148" s="168">
        <v>124.88015799999998</v>
      </c>
      <c r="G148" s="168">
        <v>200.06400600000003</v>
      </c>
      <c r="H148" s="168">
        <v>37.671350999999994</v>
      </c>
      <c r="I148" s="168">
        <v>0.31017500000000003</v>
      </c>
      <c r="J148" s="168">
        <v>84.35333399999999</v>
      </c>
      <c r="K148" s="168">
        <v>2.2374260000000001</v>
      </c>
      <c r="L148" s="168">
        <v>1.151761</v>
      </c>
      <c r="M148" s="168">
        <v>2.862101</v>
      </c>
      <c r="N148" s="168">
        <v>0.223935</v>
      </c>
      <c r="O148" s="168">
        <v>17.750126000000005</v>
      </c>
      <c r="P148" s="168">
        <v>39.328989</v>
      </c>
      <c r="Q148" s="168">
        <v>420.7295479999998</v>
      </c>
      <c r="R148" s="168">
        <v>601.26492299999995</v>
      </c>
      <c r="S148" s="168">
        <v>0.22750700000000001</v>
      </c>
      <c r="U148" s="79" t="s">
        <v>541</v>
      </c>
    </row>
    <row r="149" spans="1:21" x14ac:dyDescent="0.25">
      <c r="B149" s="79" t="s">
        <v>344</v>
      </c>
      <c r="C149" s="168">
        <v>86.138787000000022</v>
      </c>
      <c r="D149" s="168">
        <v>69.155974999999998</v>
      </c>
      <c r="E149" s="168">
        <v>42.552352999999997</v>
      </c>
      <c r="F149" s="168">
        <v>145.21121600000001</v>
      </c>
      <c r="G149" s="168">
        <v>229.28509699999995</v>
      </c>
      <c r="H149" s="168">
        <v>48.876993999999996</v>
      </c>
      <c r="I149" s="168">
        <v>1.1637360000000001</v>
      </c>
      <c r="J149" s="168">
        <v>97.666223000000002</v>
      </c>
      <c r="K149" s="168">
        <v>2.7175870000000004</v>
      </c>
      <c r="L149" s="168">
        <v>1.5486120000000001</v>
      </c>
      <c r="M149" s="168">
        <v>4.7676999999999996</v>
      </c>
      <c r="N149" s="168">
        <v>0.31778099999999998</v>
      </c>
      <c r="O149" s="168">
        <v>20.741434999999999</v>
      </c>
      <c r="P149" s="168">
        <v>42.395781999999997</v>
      </c>
      <c r="Q149" s="168">
        <v>484.94042200000001</v>
      </c>
      <c r="R149" s="168">
        <v>616.47578099999998</v>
      </c>
      <c r="S149" s="168">
        <v>0.28369600000000006</v>
      </c>
      <c r="U149" s="79" t="s">
        <v>542</v>
      </c>
    </row>
    <row r="150" spans="1:21" x14ac:dyDescent="0.25">
      <c r="B150" s="79" t="s">
        <v>345</v>
      </c>
      <c r="C150" s="168">
        <v>46.410586999999992</v>
      </c>
      <c r="D150" s="168">
        <v>52.012661000000001</v>
      </c>
      <c r="E150" s="168">
        <v>34.498466999999991</v>
      </c>
      <c r="F150" s="168">
        <v>85.667308000000006</v>
      </c>
      <c r="G150" s="168">
        <v>126.35178300000007</v>
      </c>
      <c r="H150" s="168">
        <v>21.759400999999997</v>
      </c>
      <c r="I150" s="168">
        <v>6.234E-3</v>
      </c>
      <c r="J150" s="168">
        <v>45.344733999999995</v>
      </c>
      <c r="K150" s="168">
        <v>1.3769020000000001</v>
      </c>
      <c r="L150" s="168">
        <v>0.97950800000000005</v>
      </c>
      <c r="M150" s="168">
        <v>3.939165</v>
      </c>
      <c r="N150" s="168">
        <v>0.114497</v>
      </c>
      <c r="O150" s="168">
        <v>14.332872999999999</v>
      </c>
      <c r="P150" s="168">
        <v>27.821298999999996</v>
      </c>
      <c r="Q150" s="168">
        <v>319.73609499999992</v>
      </c>
      <c r="R150" s="168">
        <v>435.28397999999999</v>
      </c>
      <c r="S150" s="168">
        <v>0.15545200000000001</v>
      </c>
      <c r="U150" s="79" t="s">
        <v>543</v>
      </c>
    </row>
    <row r="151" spans="1:21" x14ac:dyDescent="0.25">
      <c r="B151" s="79" t="s">
        <v>346</v>
      </c>
      <c r="C151" s="168">
        <v>72.727369999999993</v>
      </c>
      <c r="D151" s="168">
        <v>61.582746999999998</v>
      </c>
      <c r="E151" s="168">
        <v>53.425058000000007</v>
      </c>
      <c r="F151" s="168">
        <v>135.71156999999999</v>
      </c>
      <c r="G151" s="168">
        <v>217.13992399999998</v>
      </c>
      <c r="H151" s="168">
        <v>49.46512899999999</v>
      </c>
      <c r="I151" s="168">
        <v>6.9753999999999997E-2</v>
      </c>
      <c r="J151" s="168">
        <v>83.279450999999995</v>
      </c>
      <c r="K151" s="168">
        <v>3.0620430000000001</v>
      </c>
      <c r="L151" s="168">
        <v>1.3757410000000001</v>
      </c>
      <c r="M151" s="168">
        <v>1.985922</v>
      </c>
      <c r="N151" s="168">
        <v>0.27948400000000001</v>
      </c>
      <c r="O151" s="168">
        <v>18.322307999999992</v>
      </c>
      <c r="P151" s="168">
        <v>43.064132999999998</v>
      </c>
      <c r="Q151" s="168">
        <v>448.60930900000011</v>
      </c>
      <c r="R151" s="168">
        <v>639.94684099999995</v>
      </c>
      <c r="S151" s="168">
        <v>0.27102800000000005</v>
      </c>
      <c r="U151" s="79" t="s">
        <v>544</v>
      </c>
    </row>
    <row r="152" spans="1:21" x14ac:dyDescent="0.25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5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4" t="s">
        <v>162</v>
      </c>
      <c r="B159" s="204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4" t="s">
        <v>533</v>
      </c>
      <c r="Q159" s="204" t="s">
        <v>520</v>
      </c>
    </row>
    <row r="160" spans="1:21" ht="20.25" customHeight="1" thickBot="1" x14ac:dyDescent="0.3">
      <c r="A160" s="205"/>
      <c r="B160" s="205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5"/>
      <c r="Q160" s="205"/>
      <c r="T160" s="79"/>
    </row>
    <row r="161" spans="1:17" x14ac:dyDescent="0.25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5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5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5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5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5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5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5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5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5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5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5">
      <c r="B176" s="79" t="s">
        <v>340</v>
      </c>
      <c r="C176" s="168">
        <v>823.23390399999994</v>
      </c>
      <c r="D176" s="168">
        <v>75.506816000000001</v>
      </c>
      <c r="E176" s="168">
        <v>7.8488299999999995</v>
      </c>
      <c r="F176" s="168">
        <v>193.27148700000001</v>
      </c>
      <c r="G176" s="168">
        <v>12.383012000000001</v>
      </c>
      <c r="H176" s="168">
        <v>0.59913100000000008</v>
      </c>
      <c r="I176" s="168">
        <v>5.9077760000000019</v>
      </c>
      <c r="J176" s="168">
        <v>198.90714599999998</v>
      </c>
      <c r="K176" s="168">
        <v>12.256780000000001</v>
      </c>
      <c r="L176" s="168">
        <v>10.382795999999997</v>
      </c>
      <c r="M176" s="168">
        <v>1.2831579999999998</v>
      </c>
      <c r="N176" s="168">
        <v>0</v>
      </c>
      <c r="O176" s="168">
        <v>8.1888619999999985</v>
      </c>
      <c r="P176" s="167"/>
      <c r="Q176" s="79" t="s">
        <v>538</v>
      </c>
    </row>
    <row r="177" spans="2:19" x14ac:dyDescent="0.25">
      <c r="B177" s="79" t="s">
        <v>341</v>
      </c>
      <c r="C177" s="168">
        <v>850.52455199999986</v>
      </c>
      <c r="D177" s="168">
        <v>38.79909099999999</v>
      </c>
      <c r="E177" s="168">
        <v>6.3492759999999997</v>
      </c>
      <c r="F177" s="168">
        <v>166.78158400000001</v>
      </c>
      <c r="G177" s="168">
        <v>8.6438660000000027</v>
      </c>
      <c r="H177" s="168">
        <v>0.432363</v>
      </c>
      <c r="I177" s="168">
        <v>8.981662</v>
      </c>
      <c r="J177" s="168">
        <v>176.06521399999994</v>
      </c>
      <c r="K177" s="168">
        <v>11.667623000000001</v>
      </c>
      <c r="L177" s="168">
        <v>10.152578</v>
      </c>
      <c r="M177" s="168">
        <v>1.3443489999999998</v>
      </c>
      <c r="N177" s="168">
        <v>0</v>
      </c>
      <c r="O177" s="168">
        <v>10.940583</v>
      </c>
      <c r="P177" s="167"/>
      <c r="Q177" s="79" t="s">
        <v>539</v>
      </c>
    </row>
    <row r="178" spans="2:19" x14ac:dyDescent="0.25">
      <c r="B178" s="79" t="s">
        <v>342</v>
      </c>
      <c r="C178" s="168">
        <v>964.30991600000004</v>
      </c>
      <c r="D178" s="168">
        <v>47.115781999999989</v>
      </c>
      <c r="E178" s="168">
        <v>9.9823939999999993</v>
      </c>
      <c r="F178" s="168">
        <v>202.05320600000002</v>
      </c>
      <c r="G178" s="168">
        <v>14.123819000000005</v>
      </c>
      <c r="H178" s="168">
        <v>0.90426799999999996</v>
      </c>
      <c r="I178" s="168">
        <v>5.7840360000000004</v>
      </c>
      <c r="J178" s="168">
        <v>197.83669700000002</v>
      </c>
      <c r="K178" s="168">
        <v>15.213815</v>
      </c>
      <c r="L178" s="168">
        <v>10.853894999999998</v>
      </c>
      <c r="M178" s="168">
        <v>0.84537799999999996</v>
      </c>
      <c r="N178" s="168">
        <v>0</v>
      </c>
      <c r="O178" s="168">
        <v>10.653214</v>
      </c>
      <c r="P178" s="167"/>
      <c r="Q178" s="79" t="s">
        <v>540</v>
      </c>
    </row>
    <row r="179" spans="2:19" x14ac:dyDescent="0.25">
      <c r="B179" s="79" t="s">
        <v>343</v>
      </c>
      <c r="C179" s="168">
        <v>932.42686299999991</v>
      </c>
      <c r="D179" s="168">
        <v>41.946874000000008</v>
      </c>
      <c r="E179" s="168">
        <v>14.340358999999999</v>
      </c>
      <c r="F179" s="168">
        <v>192.23082099999999</v>
      </c>
      <c r="G179" s="168">
        <v>13.882166999999994</v>
      </c>
      <c r="H179" s="168">
        <v>0.64720199999999994</v>
      </c>
      <c r="I179" s="168">
        <v>7.3329650000000006</v>
      </c>
      <c r="J179" s="168">
        <v>182.79692199999997</v>
      </c>
      <c r="K179" s="168">
        <v>14.379638</v>
      </c>
      <c r="L179" s="168">
        <v>9.7755189999999956</v>
      </c>
      <c r="M179" s="168">
        <v>1.211746</v>
      </c>
      <c r="N179" s="168">
        <v>0</v>
      </c>
      <c r="O179" s="168">
        <v>10.947219999999998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>
        <v>829.04372300000011</v>
      </c>
      <c r="D180" s="168">
        <v>40.128539000000004</v>
      </c>
      <c r="E180" s="168">
        <v>6.5544530000000005</v>
      </c>
      <c r="F180" s="168">
        <v>195.57938899999996</v>
      </c>
      <c r="G180" s="168">
        <v>14.200741999999995</v>
      </c>
      <c r="H180" s="168">
        <v>0.68070300000000006</v>
      </c>
      <c r="I180" s="168">
        <v>9.3260170000000002</v>
      </c>
      <c r="J180" s="168">
        <v>201.30868600000002</v>
      </c>
      <c r="K180" s="168">
        <v>16.982661</v>
      </c>
      <c r="L180" s="168">
        <v>10.599399999999996</v>
      </c>
      <c r="M180" s="168">
        <v>0.65151700000000012</v>
      </c>
      <c r="N180" s="168">
        <v>0</v>
      </c>
      <c r="O180" s="168">
        <v>11.362146000000001</v>
      </c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>
        <v>485.517224</v>
      </c>
      <c r="D181" s="168">
        <v>24.416520999999996</v>
      </c>
      <c r="E181" s="168">
        <v>6.3431559999999996</v>
      </c>
      <c r="F181" s="168">
        <v>151.42617799999999</v>
      </c>
      <c r="G181" s="168">
        <v>8.7717449999999992</v>
      </c>
      <c r="H181" s="168">
        <v>0.34106000000000003</v>
      </c>
      <c r="I181" s="168">
        <v>1.7605949999999999</v>
      </c>
      <c r="J181" s="168">
        <v>125.55684499999997</v>
      </c>
      <c r="K181" s="168">
        <v>12.312428000000001</v>
      </c>
      <c r="L181" s="168">
        <v>6.8948119999999999</v>
      </c>
      <c r="M181" s="168">
        <v>1.0936899999999998</v>
      </c>
      <c r="N181" s="168">
        <v>0</v>
      </c>
      <c r="O181" s="168">
        <v>11.520802999999999</v>
      </c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>
        <v>921.16281900000001</v>
      </c>
      <c r="D182" s="168">
        <v>31.538319999999999</v>
      </c>
      <c r="E182" s="168">
        <v>11.272054000000001</v>
      </c>
      <c r="F182" s="168">
        <v>177.25801899999999</v>
      </c>
      <c r="G182" s="168">
        <v>13.124395000000007</v>
      </c>
      <c r="H182" s="168">
        <v>0.56338400000000011</v>
      </c>
      <c r="I182" s="168">
        <v>6.1344130000000003</v>
      </c>
      <c r="J182" s="168">
        <v>193.59422200000003</v>
      </c>
      <c r="K182" s="168">
        <v>14.785440000000001</v>
      </c>
      <c r="L182" s="168">
        <v>9.419353000000001</v>
      </c>
      <c r="M182" s="168">
        <v>0.48642899999999983</v>
      </c>
      <c r="N182" s="168">
        <v>0</v>
      </c>
      <c r="O182" s="168">
        <v>12.281918000000001</v>
      </c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51" t="s">
        <v>677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3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3">
      <c r="A4" s="252" t="s">
        <v>307</v>
      </c>
      <c r="B4" s="255" t="s">
        <v>678</v>
      </c>
      <c r="C4" s="256"/>
      <c r="D4" s="256"/>
      <c r="E4" s="256"/>
      <c r="F4" s="257"/>
      <c r="G4" s="255" t="s">
        <v>679</v>
      </c>
      <c r="H4" s="256"/>
      <c r="I4" s="256"/>
      <c r="J4" s="256"/>
      <c r="K4" s="257"/>
      <c r="L4" s="125"/>
      <c r="M4" s="248" t="s">
        <v>595</v>
      </c>
    </row>
    <row r="5" spans="1:13" ht="56.25" customHeight="1" x14ac:dyDescent="0.3">
      <c r="A5" s="253"/>
      <c r="B5" s="258">
        <v>2024</v>
      </c>
      <c r="C5" s="259"/>
      <c r="D5" s="258">
        <v>2025</v>
      </c>
      <c r="E5" s="259"/>
      <c r="F5" s="126" t="s">
        <v>680</v>
      </c>
      <c r="G5" s="258">
        <v>2024</v>
      </c>
      <c r="H5" s="259"/>
      <c r="I5" s="258">
        <v>2025</v>
      </c>
      <c r="J5" s="259"/>
      <c r="K5" s="126" t="s">
        <v>680</v>
      </c>
      <c r="L5" s="127"/>
      <c r="M5" s="249"/>
    </row>
    <row r="6" spans="1:13" ht="24" customHeight="1" x14ac:dyDescent="0.3">
      <c r="A6" s="254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0" t="s">
        <v>295</v>
      </c>
      <c r="K6" s="261"/>
      <c r="L6" s="131"/>
      <c r="M6" s="250"/>
    </row>
    <row r="7" spans="1:13" x14ac:dyDescent="0.3">
      <c r="A7" s="132" t="s">
        <v>296</v>
      </c>
      <c r="B7" s="133">
        <f>SUM(B9:B25)</f>
        <v>79161.642116999996</v>
      </c>
      <c r="C7" s="133">
        <f>SUM(C9:C25)</f>
        <v>100.00000000000003</v>
      </c>
      <c r="D7" s="133">
        <f>SUM(D9:D25)</f>
        <v>84316.297896999997</v>
      </c>
      <c r="E7" s="133">
        <f>SUM(E9:E25)</f>
        <v>100.00000000000001</v>
      </c>
      <c r="F7" s="133">
        <f>D7/B7*100-100</f>
        <v>6.5115574186567216</v>
      </c>
      <c r="G7" s="133">
        <f>SUM(G9:G25)</f>
        <v>59222.054213999996</v>
      </c>
      <c r="H7" s="133">
        <f>SUM(H9:H25)</f>
        <v>100</v>
      </c>
      <c r="I7" s="133">
        <f>SUM(I9:I25)</f>
        <v>60318.590027999991</v>
      </c>
      <c r="J7" s="133">
        <f>SUM(J9:J25)</f>
        <v>100.00000000000001</v>
      </c>
      <c r="K7" s="133">
        <f>I7/G7*100-100</f>
        <v>1.85156666473884</v>
      </c>
      <c r="L7" s="133"/>
      <c r="M7" s="132" t="s">
        <v>296</v>
      </c>
    </row>
    <row r="8" spans="1:13" x14ac:dyDescent="0.3">
      <c r="M8" s="134"/>
    </row>
    <row r="9" spans="1:13" x14ac:dyDescent="0.3">
      <c r="A9" s="135" t="s">
        <v>297</v>
      </c>
      <c r="B9" s="42">
        <v>8298.9901540000028</v>
      </c>
      <c r="C9" s="42">
        <f t="shared" ref="C9:C25" si="0">B9/$B$7*100</f>
        <v>10.483600304468407</v>
      </c>
      <c r="D9" s="42">
        <v>9069.3988239999999</v>
      </c>
      <c r="E9" s="42">
        <f>D9/$D$7*100</f>
        <v>10.756400660616164</v>
      </c>
      <c r="F9" s="42">
        <f>D9/B9*100-100</f>
        <v>9.2831616341738936</v>
      </c>
      <c r="G9" s="42">
        <v>4781.1221530000012</v>
      </c>
      <c r="H9" s="42">
        <f>G9/$G$7*100</f>
        <v>8.0732122795391845</v>
      </c>
      <c r="I9" s="42">
        <v>4718.5557890000018</v>
      </c>
      <c r="J9" s="42">
        <f>I9/$I$7*100</f>
        <v>7.8227222930934568</v>
      </c>
      <c r="K9" s="42">
        <f>I9/G9*100-100</f>
        <v>-1.3086125390195491</v>
      </c>
      <c r="L9" s="42"/>
      <c r="M9" s="135" t="s">
        <v>596</v>
      </c>
    </row>
    <row r="10" spans="1:13" x14ac:dyDescent="0.3">
      <c r="A10" s="135" t="s">
        <v>298</v>
      </c>
      <c r="B10" s="42">
        <v>3795.2141420000003</v>
      </c>
      <c r="C10" s="42">
        <f t="shared" si="0"/>
        <v>4.7942589876934552</v>
      </c>
      <c r="D10" s="42">
        <v>4052.6285750000002</v>
      </c>
      <c r="E10" s="42">
        <f t="shared" ref="E10:E25" si="1">D10/$D$7*100</f>
        <v>4.8064593395106758</v>
      </c>
      <c r="F10" s="42">
        <f t="shared" ref="F10:F25" si="2">D10/B10*100-100</f>
        <v>6.7826062869893207</v>
      </c>
      <c r="G10" s="42">
        <v>3035.4778399999996</v>
      </c>
      <c r="H10" s="42">
        <f t="shared" ref="H10:H25" si="3">G10/$G$7*100</f>
        <v>5.1255868785490692</v>
      </c>
      <c r="I10" s="42">
        <v>3061.5026520000001</v>
      </c>
      <c r="J10" s="42">
        <f t="shared" ref="J10:J25" si="4">I10/$I$7*100</f>
        <v>5.0755540714377529</v>
      </c>
      <c r="K10" s="42">
        <f t="shared" ref="K10:K25" si="5">I10/G10*100-100</f>
        <v>0.85735470234895672</v>
      </c>
      <c r="L10" s="42"/>
      <c r="M10" s="135" t="s">
        <v>597</v>
      </c>
    </row>
    <row r="11" spans="1:13" x14ac:dyDescent="0.3">
      <c r="A11" s="135" t="s">
        <v>299</v>
      </c>
      <c r="B11" s="42">
        <v>8575.5394569999989</v>
      </c>
      <c r="C11" s="42">
        <f t="shared" si="0"/>
        <v>10.832947912229322</v>
      </c>
      <c r="D11" s="42">
        <v>7744.2861220000004</v>
      </c>
      <c r="E11" s="42">
        <f t="shared" si="1"/>
        <v>9.1848033122378645</v>
      </c>
      <c r="F11" s="42">
        <f t="shared" si="2"/>
        <v>-9.6933066329893336</v>
      </c>
      <c r="G11" s="42">
        <v>4292.6050489999998</v>
      </c>
      <c r="H11" s="42">
        <f t="shared" si="3"/>
        <v>7.2483217712924848</v>
      </c>
      <c r="I11" s="42">
        <v>3410.2418399999997</v>
      </c>
      <c r="J11" s="42">
        <f t="shared" si="4"/>
        <v>5.6537161071188162</v>
      </c>
      <c r="K11" s="42">
        <f t="shared" si="5"/>
        <v>-20.555424944243455</v>
      </c>
      <c r="L11" s="42"/>
      <c r="M11" s="135" t="s">
        <v>598</v>
      </c>
    </row>
    <row r="12" spans="1:13" x14ac:dyDescent="0.3">
      <c r="A12" s="135" t="s">
        <v>300</v>
      </c>
      <c r="B12" s="42">
        <v>9413.7868539999999</v>
      </c>
      <c r="C12" s="42">
        <f t="shared" si="0"/>
        <v>11.891853936135547</v>
      </c>
      <c r="D12" s="42">
        <v>12003.666086000001</v>
      </c>
      <c r="E12" s="42">
        <f t="shared" si="1"/>
        <v>14.236471934125438</v>
      </c>
      <c r="F12" s="42">
        <f t="shared" si="2"/>
        <v>27.511555893147715</v>
      </c>
      <c r="G12" s="42">
        <v>4607.9498240000012</v>
      </c>
      <c r="H12" s="42">
        <f t="shared" si="3"/>
        <v>7.7808003878911212</v>
      </c>
      <c r="I12" s="42">
        <v>5948.5333389999996</v>
      </c>
      <c r="J12" s="42">
        <f t="shared" si="4"/>
        <v>9.8618574078715699</v>
      </c>
      <c r="K12" s="42">
        <f t="shared" si="5"/>
        <v>29.092840985761512</v>
      </c>
      <c r="L12" s="42"/>
      <c r="M12" s="135" t="s">
        <v>599</v>
      </c>
    </row>
    <row r="13" spans="1:13" x14ac:dyDescent="0.3">
      <c r="A13" s="135" t="s">
        <v>357</v>
      </c>
      <c r="B13" s="42">
        <v>4477.318702999999</v>
      </c>
      <c r="C13" s="42">
        <f t="shared" si="0"/>
        <v>5.655919436818369</v>
      </c>
      <c r="D13" s="42">
        <v>4658.0439580000011</v>
      </c>
      <c r="E13" s="42">
        <f t="shared" si="1"/>
        <v>5.5244882355843279</v>
      </c>
      <c r="F13" s="42">
        <f t="shared" si="2"/>
        <v>4.0364617081850298</v>
      </c>
      <c r="G13" s="42">
        <v>4108.6331500000006</v>
      </c>
      <c r="H13" s="42">
        <f t="shared" si="3"/>
        <v>6.9376741562414868</v>
      </c>
      <c r="I13" s="42">
        <v>4066.0614489999998</v>
      </c>
      <c r="J13" s="42">
        <f t="shared" si="4"/>
        <v>6.7409756214668271</v>
      </c>
      <c r="K13" s="42">
        <f t="shared" si="5"/>
        <v>-1.036152400220999</v>
      </c>
      <c r="L13" s="42"/>
      <c r="M13" s="135" t="s">
        <v>600</v>
      </c>
    </row>
    <row r="14" spans="1:13" x14ac:dyDescent="0.3">
      <c r="A14" s="135" t="s">
        <v>358</v>
      </c>
      <c r="B14" s="42">
        <v>693.12815400000011</v>
      </c>
      <c r="C14" s="42">
        <f t="shared" si="0"/>
        <v>0.87558587146987754</v>
      </c>
      <c r="D14" s="42">
        <v>687.59564799999998</v>
      </c>
      <c r="E14" s="42">
        <f t="shared" si="1"/>
        <v>0.81549553900001681</v>
      </c>
      <c r="F14" s="42">
        <f t="shared" si="2"/>
        <v>-0.79819380702866738</v>
      </c>
      <c r="G14" s="42">
        <v>349.693084</v>
      </c>
      <c r="H14" s="42">
        <f t="shared" si="3"/>
        <v>0.59047780196272415</v>
      </c>
      <c r="I14" s="42">
        <v>339.10707500000001</v>
      </c>
      <c r="J14" s="42">
        <f t="shared" si="4"/>
        <v>0.56219330531861889</v>
      </c>
      <c r="K14" s="42">
        <f t="shared" si="5"/>
        <v>-3.0272285853957612</v>
      </c>
      <c r="L14" s="42"/>
      <c r="M14" s="135" t="s">
        <v>601</v>
      </c>
    </row>
    <row r="15" spans="1:13" x14ac:dyDescent="0.3">
      <c r="A15" s="135" t="s">
        <v>359</v>
      </c>
      <c r="B15" s="42">
        <v>1049.0594249999999</v>
      </c>
      <c r="C15" s="42">
        <f t="shared" si="0"/>
        <v>1.3252118032739924</v>
      </c>
      <c r="D15" s="42">
        <v>1041.1756419999999</v>
      </c>
      <c r="E15" s="42">
        <f t="shared" si="1"/>
        <v>1.234845063135825</v>
      </c>
      <c r="F15" s="42">
        <f t="shared" si="2"/>
        <v>-0.75150966781505701</v>
      </c>
      <c r="G15" s="42">
        <v>1516.7931189999999</v>
      </c>
      <c r="H15" s="42">
        <f t="shared" si="3"/>
        <v>2.561196397408033</v>
      </c>
      <c r="I15" s="42">
        <v>1518.5301709999999</v>
      </c>
      <c r="J15" s="42">
        <f t="shared" si="4"/>
        <v>2.5175160266430225</v>
      </c>
      <c r="K15" s="42">
        <f t="shared" si="5"/>
        <v>0.11452135286222642</v>
      </c>
      <c r="L15" s="42"/>
      <c r="M15" s="135" t="s">
        <v>602</v>
      </c>
    </row>
    <row r="16" spans="1:13" x14ac:dyDescent="0.3">
      <c r="A16" s="135" t="s">
        <v>360</v>
      </c>
      <c r="B16" s="42">
        <v>1258.6039290000001</v>
      </c>
      <c r="C16" s="42">
        <f t="shared" si="0"/>
        <v>1.5899163980704165</v>
      </c>
      <c r="D16" s="42">
        <v>1304.1021409999998</v>
      </c>
      <c r="E16" s="42">
        <f t="shared" si="1"/>
        <v>1.5466786060662658</v>
      </c>
      <c r="F16" s="42">
        <f t="shared" si="2"/>
        <v>3.6149745723541145</v>
      </c>
      <c r="G16" s="42">
        <v>2556.4578780000002</v>
      </c>
      <c r="H16" s="42">
        <f t="shared" si="3"/>
        <v>4.3167328657026856</v>
      </c>
      <c r="I16" s="42">
        <v>2393.2040609999999</v>
      </c>
      <c r="J16" s="42">
        <f t="shared" si="4"/>
        <v>3.9676061059933105</v>
      </c>
      <c r="K16" s="42">
        <f t="shared" si="5"/>
        <v>-6.3859380749006931</v>
      </c>
      <c r="L16" s="42"/>
      <c r="M16" s="135" t="s">
        <v>603</v>
      </c>
    </row>
    <row r="17" spans="1:13" x14ac:dyDescent="0.3">
      <c r="A17" s="135" t="s">
        <v>301</v>
      </c>
      <c r="B17" s="42">
        <v>1634.9592740000001</v>
      </c>
      <c r="C17" s="42">
        <f t="shared" si="0"/>
        <v>2.0653427976943037</v>
      </c>
      <c r="D17" s="42">
        <v>1646.8169439999995</v>
      </c>
      <c r="E17" s="42">
        <f t="shared" si="1"/>
        <v>1.9531419014764331</v>
      </c>
      <c r="F17" s="42">
        <f t="shared" si="2"/>
        <v>0.72525782070333378</v>
      </c>
      <c r="G17" s="42">
        <v>1777.5529430000001</v>
      </c>
      <c r="H17" s="42">
        <f t="shared" si="3"/>
        <v>3.0015050416467814</v>
      </c>
      <c r="I17" s="42">
        <v>1790.1382020000001</v>
      </c>
      <c r="J17" s="42">
        <f t="shared" si="4"/>
        <v>2.9678051180722473</v>
      </c>
      <c r="K17" s="42">
        <f t="shared" si="5"/>
        <v>0.70801036051054211</v>
      </c>
      <c r="L17" s="42"/>
      <c r="M17" s="135" t="s">
        <v>604</v>
      </c>
    </row>
    <row r="18" spans="1:13" x14ac:dyDescent="0.3">
      <c r="A18" s="135" t="s">
        <v>302</v>
      </c>
      <c r="B18" s="42">
        <v>2165.6888289999997</v>
      </c>
      <c r="C18" s="42">
        <f t="shared" si="0"/>
        <v>2.7357805764048408</v>
      </c>
      <c r="D18" s="42">
        <v>2313.6469149999998</v>
      </c>
      <c r="E18" s="42">
        <f t="shared" si="1"/>
        <v>2.7440091331172169</v>
      </c>
      <c r="F18" s="42">
        <f t="shared" si="2"/>
        <v>6.8319180492942451</v>
      </c>
      <c r="G18" s="42">
        <v>2380.5496220000005</v>
      </c>
      <c r="H18" s="42">
        <f t="shared" si="3"/>
        <v>4.0197011967836174</v>
      </c>
      <c r="I18" s="42">
        <v>2359.0033960000001</v>
      </c>
      <c r="J18" s="42">
        <f t="shared" si="4"/>
        <v>3.9109060654517065</v>
      </c>
      <c r="K18" s="42">
        <f t="shared" si="5"/>
        <v>-0.90509459667967462</v>
      </c>
      <c r="L18" s="42"/>
      <c r="M18" s="135" t="s">
        <v>605</v>
      </c>
    </row>
    <row r="19" spans="1:13" x14ac:dyDescent="0.3">
      <c r="A19" s="135" t="s">
        <v>303</v>
      </c>
      <c r="B19" s="42">
        <v>736.27256499999999</v>
      </c>
      <c r="C19" s="42">
        <f t="shared" si="0"/>
        <v>0.93008753394958321</v>
      </c>
      <c r="D19" s="42">
        <v>804.52576899999997</v>
      </c>
      <c r="E19" s="42">
        <f t="shared" si="1"/>
        <v>0.95417586998755699</v>
      </c>
      <c r="F19" s="42">
        <f t="shared" si="2"/>
        <v>9.2701001292911087</v>
      </c>
      <c r="G19" s="42">
        <v>1348.5034820000001</v>
      </c>
      <c r="H19" s="42">
        <f t="shared" si="3"/>
        <v>2.2770292248343118</v>
      </c>
      <c r="I19" s="42">
        <v>1371.8486659999999</v>
      </c>
      <c r="J19" s="42">
        <f t="shared" si="4"/>
        <v>2.2743380860911788</v>
      </c>
      <c r="K19" s="42">
        <f t="shared" si="5"/>
        <v>1.7311919703296468</v>
      </c>
      <c r="L19" s="42"/>
      <c r="M19" s="135" t="s">
        <v>606</v>
      </c>
    </row>
    <row r="20" spans="1:13" x14ac:dyDescent="0.3">
      <c r="A20" s="135" t="s">
        <v>361</v>
      </c>
      <c r="B20" s="42">
        <v>1202.6521539999999</v>
      </c>
      <c r="C20" s="42">
        <f t="shared" si="0"/>
        <v>1.5192359858105191</v>
      </c>
      <c r="D20" s="42">
        <v>1233.9721140000001</v>
      </c>
      <c r="E20" s="42">
        <f t="shared" si="1"/>
        <v>1.4635036698449557</v>
      </c>
      <c r="F20" s="42">
        <f t="shared" si="2"/>
        <v>2.6042409599343017</v>
      </c>
      <c r="G20" s="42">
        <v>2409.7425579999999</v>
      </c>
      <c r="H20" s="42">
        <f t="shared" si="3"/>
        <v>4.0689952248065397</v>
      </c>
      <c r="I20" s="42">
        <v>2471.765253</v>
      </c>
      <c r="J20" s="42">
        <f t="shared" si="4"/>
        <v>4.0978498533414038</v>
      </c>
      <c r="K20" s="42">
        <f t="shared" si="5"/>
        <v>2.5738307519238361</v>
      </c>
      <c r="L20" s="42"/>
      <c r="M20" s="135" t="s">
        <v>607</v>
      </c>
    </row>
    <row r="21" spans="1:13" x14ac:dyDescent="0.3">
      <c r="A21" s="135" t="s">
        <v>304</v>
      </c>
      <c r="B21" s="42">
        <v>6518.4027559999995</v>
      </c>
      <c r="C21" s="42">
        <f t="shared" si="0"/>
        <v>8.234294516485491</v>
      </c>
      <c r="D21" s="42">
        <v>6654.5027060000029</v>
      </c>
      <c r="E21" s="42">
        <f t="shared" si="1"/>
        <v>7.8923089271887639</v>
      </c>
      <c r="F21" s="42">
        <f t="shared" si="2"/>
        <v>2.0879340398954014</v>
      </c>
      <c r="G21" s="42">
        <v>4862.4141739999986</v>
      </c>
      <c r="H21" s="42">
        <f t="shared" si="3"/>
        <v>8.2104787456875012</v>
      </c>
      <c r="I21" s="42">
        <v>4667.0933959999993</v>
      </c>
      <c r="J21" s="42">
        <f t="shared" si="4"/>
        <v>7.7374046605425075</v>
      </c>
      <c r="K21" s="42">
        <f t="shared" si="5"/>
        <v>-4.01695065476747</v>
      </c>
      <c r="L21" s="42"/>
      <c r="M21" s="135" t="s">
        <v>608</v>
      </c>
    </row>
    <row r="22" spans="1:13" x14ac:dyDescent="0.3">
      <c r="A22" s="135" t="s">
        <v>362</v>
      </c>
      <c r="B22" s="42">
        <v>14519.337769</v>
      </c>
      <c r="C22" s="42">
        <f t="shared" si="0"/>
        <v>18.34138021990573</v>
      </c>
      <c r="D22" s="42">
        <v>14647.190170000002</v>
      </c>
      <c r="E22" s="42">
        <f t="shared" si="1"/>
        <v>17.371718796160703</v>
      </c>
      <c r="F22" s="42">
        <f t="shared" si="2"/>
        <v>0.88056633872777468</v>
      </c>
      <c r="G22" s="42">
        <v>8688.2943999999989</v>
      </c>
      <c r="H22" s="42">
        <f t="shared" si="3"/>
        <v>14.670707585732648</v>
      </c>
      <c r="I22" s="42">
        <v>9235.1660530000008</v>
      </c>
      <c r="J22" s="42">
        <f t="shared" si="4"/>
        <v>15.310646433732986</v>
      </c>
      <c r="K22" s="42">
        <f t="shared" si="5"/>
        <v>6.2943499359322033</v>
      </c>
      <c r="L22" s="42"/>
      <c r="M22" s="135" t="s">
        <v>609</v>
      </c>
    </row>
    <row r="23" spans="1:13" x14ac:dyDescent="0.3">
      <c r="A23" s="135" t="s">
        <v>363</v>
      </c>
      <c r="B23" s="42">
        <v>10319.412115000001</v>
      </c>
      <c r="C23" s="42">
        <f t="shared" si="0"/>
        <v>13.035874242916826</v>
      </c>
      <c r="D23" s="42">
        <v>11434.854304</v>
      </c>
      <c r="E23" s="42">
        <f t="shared" si="1"/>
        <v>13.561855286825701</v>
      </c>
      <c r="F23" s="42">
        <f t="shared" si="2"/>
        <v>10.809164093549711</v>
      </c>
      <c r="G23" s="42">
        <v>7433.5811889999995</v>
      </c>
      <c r="H23" s="42">
        <f t="shared" si="3"/>
        <v>12.55204887378377</v>
      </c>
      <c r="I23" s="42">
        <v>7871.0506320000004</v>
      </c>
      <c r="J23" s="42">
        <f t="shared" si="4"/>
        <v>13.049129013702485</v>
      </c>
      <c r="K23" s="42">
        <f t="shared" si="5"/>
        <v>5.8850429137352336</v>
      </c>
      <c r="L23" s="42"/>
      <c r="M23" s="135" t="s">
        <v>610</v>
      </c>
    </row>
    <row r="24" spans="1:13" x14ac:dyDescent="0.3">
      <c r="A24" s="135" t="s">
        <v>325</v>
      </c>
      <c r="B24" s="42">
        <v>1927.0032159999998</v>
      </c>
      <c r="C24" s="42">
        <f t="shared" si="0"/>
        <v>2.4342638233197733</v>
      </c>
      <c r="D24" s="42">
        <v>2140.2254820000003</v>
      </c>
      <c r="E24" s="42">
        <f t="shared" si="1"/>
        <v>2.5383295227388656</v>
      </c>
      <c r="F24" s="42">
        <f t="shared" si="2"/>
        <v>11.064966795571792</v>
      </c>
      <c r="G24" s="42">
        <v>1883.299921</v>
      </c>
      <c r="H24" s="42">
        <f t="shared" si="3"/>
        <v>3.1800651733468426</v>
      </c>
      <c r="I24" s="42">
        <v>1769.082484</v>
      </c>
      <c r="J24" s="42">
        <f t="shared" si="4"/>
        <v>2.9328976078167428</v>
      </c>
      <c r="K24" s="42">
        <f t="shared" si="5"/>
        <v>-6.0647502676765725</v>
      </c>
      <c r="L24" s="42"/>
      <c r="M24" s="135" t="s">
        <v>611</v>
      </c>
    </row>
    <row r="25" spans="1:13" x14ac:dyDescent="0.3">
      <c r="A25" s="135" t="s">
        <v>305</v>
      </c>
      <c r="B25" s="42">
        <v>2576.2726210000005</v>
      </c>
      <c r="C25" s="42">
        <f t="shared" si="0"/>
        <v>3.2544456533535513</v>
      </c>
      <c r="D25" s="42">
        <v>2879.6664970000002</v>
      </c>
      <c r="E25" s="42">
        <f t="shared" si="1"/>
        <v>3.4153142023832377</v>
      </c>
      <c r="F25" s="42">
        <f t="shared" si="2"/>
        <v>11.776466260866258</v>
      </c>
      <c r="G25" s="42">
        <v>3189.3838280000004</v>
      </c>
      <c r="H25" s="42">
        <f t="shared" si="3"/>
        <v>5.3854663947912087</v>
      </c>
      <c r="I25" s="42">
        <v>3327.7055700000001</v>
      </c>
      <c r="J25" s="42">
        <f t="shared" si="4"/>
        <v>5.5168822223053846</v>
      </c>
      <c r="K25" s="42">
        <f t="shared" si="5"/>
        <v>4.3369424772790239</v>
      </c>
      <c r="L25" s="42"/>
      <c r="M25" s="135" t="s">
        <v>612</v>
      </c>
    </row>
    <row r="27" spans="1:13" x14ac:dyDescent="0.3">
      <c r="A27" s="136"/>
    </row>
    <row r="28" spans="1:13" x14ac:dyDescent="0.3">
      <c r="A28" s="136" t="s">
        <v>364</v>
      </c>
    </row>
    <row r="32" spans="1:13" x14ac:dyDescent="0.3">
      <c r="A32" s="200"/>
      <c r="B32" s="200"/>
    </row>
    <row r="34" spans="1:3" x14ac:dyDescent="0.3">
      <c r="A34" s="200"/>
      <c r="B34" s="20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6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61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36" customWidth="1"/>
    <col min="14" max="14" width="3.6640625" style="7" customWidth="1"/>
    <col min="15" max="16384" width="9.109375" style="7"/>
  </cols>
  <sheetData>
    <row r="1" spans="1:15" s="137" customFormat="1" ht="10.199999999999999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4" t="s">
        <v>306</v>
      </c>
      <c r="B4" s="255" t="s">
        <v>678</v>
      </c>
      <c r="C4" s="256"/>
      <c r="D4" s="256"/>
      <c r="E4" s="257"/>
      <c r="F4" s="255" t="s">
        <v>683</v>
      </c>
      <c r="G4" s="256"/>
      <c r="H4" s="256"/>
      <c r="I4" s="257"/>
      <c r="J4" s="255" t="s">
        <v>684</v>
      </c>
      <c r="K4" s="257"/>
      <c r="L4" s="142"/>
      <c r="M4" s="263" t="s">
        <v>613</v>
      </c>
    </row>
    <row r="5" spans="1:15" s="143" customFormat="1" ht="10.199999999999999" x14ac:dyDescent="0.2">
      <c r="A5" s="264"/>
      <c r="B5" s="260">
        <v>2024</v>
      </c>
      <c r="C5" s="261"/>
      <c r="D5" s="260">
        <v>2025</v>
      </c>
      <c r="E5" s="261"/>
      <c r="F5" s="260">
        <v>2024</v>
      </c>
      <c r="G5" s="261"/>
      <c r="H5" s="260">
        <v>2025</v>
      </c>
      <c r="I5" s="261"/>
      <c r="J5" s="130">
        <v>2024</v>
      </c>
      <c r="K5" s="144">
        <v>2025</v>
      </c>
      <c r="L5" s="145"/>
      <c r="M5" s="263"/>
    </row>
    <row r="6" spans="1:15" s="143" customFormat="1" ht="21" customHeight="1" x14ac:dyDescent="0.3">
      <c r="A6" s="264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2" t="s">
        <v>685</v>
      </c>
      <c r="K6" s="257"/>
      <c r="L6" s="147"/>
      <c r="M6" s="263"/>
      <c r="N6" s="148"/>
    </row>
    <row r="7" spans="1:15" s="143" customFormat="1" ht="12.75" customHeight="1" x14ac:dyDescent="0.3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3">
      <c r="A8" s="152" t="s">
        <v>686</v>
      </c>
      <c r="B8" s="153">
        <v>59492556.056000002</v>
      </c>
      <c r="C8" s="154"/>
      <c r="D8" s="153">
        <v>64773161.811000012</v>
      </c>
      <c r="E8" s="154"/>
      <c r="F8" s="153">
        <v>44788649.917000003</v>
      </c>
      <c r="G8" s="154"/>
      <c r="H8" s="153">
        <v>46222292.351999998</v>
      </c>
      <c r="I8" s="154"/>
      <c r="J8" s="155">
        <f>F8-B8</f>
        <v>-14703906.138999999</v>
      </c>
      <c r="K8" s="155">
        <f>H8-D8</f>
        <v>-18550869.459000014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3">
      <c r="A9" s="152" t="s">
        <v>688</v>
      </c>
      <c r="B9" s="153">
        <v>58610363.730000004</v>
      </c>
      <c r="C9" s="154"/>
      <c r="D9" s="153">
        <v>63876968.272</v>
      </c>
      <c r="E9" s="154"/>
      <c r="F9" s="153">
        <v>42068984.706999995</v>
      </c>
      <c r="G9" s="154"/>
      <c r="H9" s="153">
        <v>43549864.177000001</v>
      </c>
      <c r="I9" s="154"/>
      <c r="J9" s="155">
        <f>F9-B9</f>
        <v>-16541379.023000009</v>
      </c>
      <c r="K9" s="155">
        <f>H9-D9</f>
        <v>-20327104.094999999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3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3">
      <c r="A11" s="152" t="s">
        <v>690</v>
      </c>
      <c r="B11" s="153">
        <v>19669086.061000001</v>
      </c>
      <c r="C11" s="158"/>
      <c r="D11" s="153">
        <v>19543136.085999999</v>
      </c>
      <c r="E11" s="154"/>
      <c r="F11" s="153">
        <v>14433404.297000002</v>
      </c>
      <c r="G11" s="158"/>
      <c r="H11" s="153">
        <v>14096297.675999999</v>
      </c>
      <c r="I11" s="154"/>
      <c r="J11" s="155">
        <f>F11-B11</f>
        <v>-5235681.7639999986</v>
      </c>
      <c r="K11" s="155">
        <f>H11-D11</f>
        <v>-5446838.4100000001</v>
      </c>
      <c r="L11" s="151"/>
      <c r="M11" s="152" t="s">
        <v>691</v>
      </c>
      <c r="N11" s="121"/>
      <c r="O11" s="156"/>
    </row>
    <row r="12" spans="1:15" x14ac:dyDescent="0.3">
      <c r="A12" s="152" t="s">
        <v>692</v>
      </c>
      <c r="B12" s="153">
        <v>20551278.386999998</v>
      </c>
      <c r="C12" s="158"/>
      <c r="D12" s="153">
        <v>20439329.625000004</v>
      </c>
      <c r="E12" s="158"/>
      <c r="F12" s="153">
        <v>17153069.506999999</v>
      </c>
      <c r="G12" s="158"/>
      <c r="H12" s="153">
        <v>16768725.850999996</v>
      </c>
      <c r="I12" s="158"/>
      <c r="J12" s="155">
        <f>F12-B12</f>
        <v>-3398208.879999999</v>
      </c>
      <c r="K12" s="155">
        <f>H12-D12</f>
        <v>-3670603.7740000077</v>
      </c>
      <c r="L12" s="155"/>
      <c r="M12" s="152" t="s">
        <v>693</v>
      </c>
      <c r="O12" s="84"/>
    </row>
    <row r="13" spans="1:15" x14ac:dyDescent="0.3">
      <c r="A13" s="136" t="s">
        <v>724</v>
      </c>
      <c r="B13" s="159">
        <v>820088.27500000002</v>
      </c>
      <c r="C13" s="160">
        <f>IF(B13=0,0,IF(OR(B13="x",B13="Ə"),"x",B13/$B$12*100))</f>
        <v>3.9904489616507672</v>
      </c>
      <c r="D13" s="159">
        <v>536612.59899999993</v>
      </c>
      <c r="E13" s="160">
        <f>IF(D13=0,0,IF(OR(D13="x",D13="Ə"),"x",D13/$D$12*100))</f>
        <v>2.6253923628867541</v>
      </c>
      <c r="F13" s="159">
        <v>784047.70399999991</v>
      </c>
      <c r="G13" s="160">
        <f>IF(F13=0,0,IF(OR(F13="x",F13="Ə"),"x",F13/$F$12*100))</f>
        <v>4.5708886312157579</v>
      </c>
      <c r="H13" s="159">
        <v>815325.48600000003</v>
      </c>
      <c r="I13" s="160">
        <f>IF(H13=0,0,IF(OR(H13="x",H13="Ə"),"x",H13/$H$12*100))</f>
        <v>4.8621791139329673</v>
      </c>
      <c r="J13" s="159">
        <v>-36040.571000000113</v>
      </c>
      <c r="K13" s="159">
        <v>278712.8870000001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36" t="s">
        <v>725</v>
      </c>
      <c r="B14" s="159">
        <v>413380.61300000001</v>
      </c>
      <c r="C14" s="160">
        <f t="shared" ref="C14:C77" si="0">IF(B14=0,0,IF(OR(B14="x",B14="Ə"),"x",B14/$B$12*100))</f>
        <v>2.0114593613869287</v>
      </c>
      <c r="D14" s="159">
        <v>422963.81599999999</v>
      </c>
      <c r="E14" s="160">
        <f t="shared" ref="E14:E77" si="1">IF(D14=0,0,IF(OR(D14="x",D14="Ə"),"x",D14/$D$12*100))</f>
        <v>2.0693624681440594</v>
      </c>
      <c r="F14" s="159">
        <v>604074.82999999996</v>
      </c>
      <c r="G14" s="160">
        <f t="shared" ref="G14:G77" si="2">IF(F14=0,0,IF(OR(F14="x",F14="Ə"),"x",F14/$F$12*100))</f>
        <v>3.5216719069055422</v>
      </c>
      <c r="H14" s="159">
        <v>597429.53700000001</v>
      </c>
      <c r="I14" s="160">
        <f t="shared" ref="I14:I77" si="3">IF(H14=0,0,IF(OR(H14="x",H14="Ə"),"x",H14/$H$12*100))</f>
        <v>3.5627604763087737</v>
      </c>
      <c r="J14" s="159">
        <v>190694.21699999995</v>
      </c>
      <c r="K14" s="159">
        <v>174465.72100000002</v>
      </c>
      <c r="L14" s="159"/>
      <c r="M14" s="136" t="s">
        <v>939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36" t="s">
        <v>726</v>
      </c>
      <c r="B15" s="159">
        <v>14330.109</v>
      </c>
      <c r="C15" s="160">
        <f t="shared" si="0"/>
        <v>6.9728552794383405E-2</v>
      </c>
      <c r="D15" s="159">
        <v>10360.428</v>
      </c>
      <c r="E15" s="160">
        <f t="shared" si="1"/>
        <v>5.0688687887922829E-2</v>
      </c>
      <c r="F15" s="159">
        <v>12999.128000000001</v>
      </c>
      <c r="G15" s="160">
        <f t="shared" si="2"/>
        <v>7.5783101063603711E-2</v>
      </c>
      <c r="H15" s="159">
        <v>12699.453</v>
      </c>
      <c r="I15" s="160">
        <f t="shared" si="3"/>
        <v>7.5732963332110728E-2</v>
      </c>
      <c r="J15" s="159">
        <v>-1330.9809999999998</v>
      </c>
      <c r="K15" s="159">
        <v>2339.0249999999996</v>
      </c>
      <c r="L15" s="159"/>
      <c r="M15" s="136" t="s">
        <v>940</v>
      </c>
    </row>
    <row r="16" spans="1:15" x14ac:dyDescent="0.3">
      <c r="A16" s="136" t="s">
        <v>727</v>
      </c>
      <c r="B16" s="159">
        <v>622.68399999999997</v>
      </c>
      <c r="C16" s="160">
        <f t="shared" si="0"/>
        <v>3.0299039712969266E-3</v>
      </c>
      <c r="D16" s="159">
        <v>91.484999999999999</v>
      </c>
      <c r="E16" s="160">
        <f t="shared" si="1"/>
        <v>4.4759295768732915E-4</v>
      </c>
      <c r="F16" s="159">
        <v>174.245</v>
      </c>
      <c r="G16" s="160">
        <f t="shared" si="2"/>
        <v>1.0158240187209194E-3</v>
      </c>
      <c r="H16" s="159">
        <v>753.39800000000002</v>
      </c>
      <c r="I16" s="160">
        <f t="shared" si="3"/>
        <v>4.4928756465719873E-3</v>
      </c>
      <c r="J16" s="159">
        <v>-448.43899999999996</v>
      </c>
      <c r="K16" s="159">
        <v>661.91300000000001</v>
      </c>
      <c r="L16" s="159"/>
      <c r="M16" s="136" t="s">
        <v>941</v>
      </c>
    </row>
    <row r="17" spans="1:18" x14ac:dyDescent="0.3">
      <c r="A17" s="136" t="s">
        <v>728</v>
      </c>
      <c r="B17" s="159">
        <v>391754.86900000001</v>
      </c>
      <c r="C17" s="160">
        <f t="shared" si="0"/>
        <v>1.9062311434981587</v>
      </c>
      <c r="D17" s="159">
        <v>103196.87</v>
      </c>
      <c r="E17" s="160">
        <f t="shared" si="1"/>
        <v>0.50489361389708487</v>
      </c>
      <c r="F17" s="159">
        <v>166799.50099999999</v>
      </c>
      <c r="G17" s="160">
        <f t="shared" si="2"/>
        <v>0.97241779922789173</v>
      </c>
      <c r="H17" s="159">
        <v>204443.098</v>
      </c>
      <c r="I17" s="160">
        <f t="shared" si="3"/>
        <v>1.2191927986455102</v>
      </c>
      <c r="J17" s="159">
        <v>-224955.36800000002</v>
      </c>
      <c r="K17" s="159">
        <v>101246.228</v>
      </c>
      <c r="L17" s="159"/>
      <c r="M17" s="136" t="s">
        <v>942</v>
      </c>
    </row>
    <row r="18" spans="1:18" x14ac:dyDescent="0.3">
      <c r="A18" s="136" t="s">
        <v>729</v>
      </c>
      <c r="B18" s="159">
        <v>2546429.8390000002</v>
      </c>
      <c r="C18" s="160">
        <f t="shared" si="0"/>
        <v>12.390615274866699</v>
      </c>
      <c r="D18" s="159">
        <v>2232214.1909999996</v>
      </c>
      <c r="E18" s="160">
        <f t="shared" si="1"/>
        <v>10.921171251476402</v>
      </c>
      <c r="F18" s="159">
        <v>806008.70599999989</v>
      </c>
      <c r="G18" s="160">
        <f t="shared" si="2"/>
        <v>4.6989182062783321</v>
      </c>
      <c r="H18" s="159">
        <v>633369.15700000001</v>
      </c>
      <c r="I18" s="160">
        <f t="shared" si="3"/>
        <v>3.7770857644633109</v>
      </c>
      <c r="J18" s="159">
        <v>-1740421.1330000004</v>
      </c>
      <c r="K18" s="159">
        <v>-1598845.0339999995</v>
      </c>
      <c r="L18" s="159"/>
      <c r="M18" s="136" t="s">
        <v>943</v>
      </c>
    </row>
    <row r="19" spans="1:18" x14ac:dyDescent="0.3">
      <c r="A19" s="136" t="s">
        <v>730</v>
      </c>
      <c r="B19" s="159">
        <v>25814.946</v>
      </c>
      <c r="C19" s="160">
        <f t="shared" si="0"/>
        <v>0.12561236101171014</v>
      </c>
      <c r="D19" s="159">
        <v>47488.805</v>
      </c>
      <c r="E19" s="160">
        <f t="shared" si="1"/>
        <v>0.23234032559421572</v>
      </c>
      <c r="F19" s="159">
        <v>159995.93</v>
      </c>
      <c r="G19" s="160">
        <f t="shared" si="2"/>
        <v>0.93275393033711673</v>
      </c>
      <c r="H19" s="159">
        <v>184241.71599999999</v>
      </c>
      <c r="I19" s="160">
        <f t="shared" si="3"/>
        <v>1.0987222144192477</v>
      </c>
      <c r="J19" s="159">
        <v>134180.984</v>
      </c>
      <c r="K19" s="159">
        <v>136752.91099999999</v>
      </c>
      <c r="L19" s="159"/>
      <c r="M19" s="136" t="s">
        <v>944</v>
      </c>
    </row>
    <row r="20" spans="1:18" x14ac:dyDescent="0.3">
      <c r="A20" s="136" t="s">
        <v>731</v>
      </c>
      <c r="B20" s="159">
        <v>2214.6309999999999</v>
      </c>
      <c r="C20" s="160">
        <f t="shared" si="0"/>
        <v>1.0776122819692306E-2</v>
      </c>
      <c r="D20" s="159">
        <v>1560.991</v>
      </c>
      <c r="E20" s="160">
        <f t="shared" si="1"/>
        <v>7.6371927486834088E-3</v>
      </c>
      <c r="F20" s="159">
        <v>8981.56</v>
      </c>
      <c r="G20" s="160">
        <f t="shared" si="2"/>
        <v>5.2361240630049988E-2</v>
      </c>
      <c r="H20" s="159">
        <v>7424.6660000000002</v>
      </c>
      <c r="I20" s="160">
        <f t="shared" si="3"/>
        <v>4.4276864360312938E-2</v>
      </c>
      <c r="J20" s="159">
        <v>6766.9290000000001</v>
      </c>
      <c r="K20" s="159">
        <v>5863.6750000000002</v>
      </c>
      <c r="L20" s="159"/>
      <c r="M20" s="136" t="s">
        <v>945</v>
      </c>
    </row>
    <row r="21" spans="1:18" x14ac:dyDescent="0.3">
      <c r="A21" s="136" t="s">
        <v>732</v>
      </c>
      <c r="B21" s="159">
        <v>862901.79200000002</v>
      </c>
      <c r="C21" s="160">
        <f t="shared" si="0"/>
        <v>4.1987742842598088</v>
      </c>
      <c r="D21" s="159">
        <v>849298.04700000002</v>
      </c>
      <c r="E21" s="160">
        <f t="shared" si="1"/>
        <v>4.1552147872853729</v>
      </c>
      <c r="F21" s="159">
        <v>354869.87900000002</v>
      </c>
      <c r="G21" s="160">
        <f t="shared" si="2"/>
        <v>2.068841841136253</v>
      </c>
      <c r="H21" s="159">
        <v>185932.902</v>
      </c>
      <c r="I21" s="160">
        <f t="shared" si="3"/>
        <v>1.1088075722158219</v>
      </c>
      <c r="J21" s="159">
        <v>-508031.913</v>
      </c>
      <c r="K21" s="159">
        <v>-663365.14500000002</v>
      </c>
      <c r="L21" s="159"/>
      <c r="M21" s="136" t="s">
        <v>946</v>
      </c>
    </row>
    <row r="22" spans="1:18" x14ac:dyDescent="0.3">
      <c r="A22" s="136" t="s">
        <v>733</v>
      </c>
      <c r="B22" s="159">
        <v>6206.8609999999999</v>
      </c>
      <c r="C22" s="160">
        <f t="shared" si="0"/>
        <v>3.0201824349409996E-2</v>
      </c>
      <c r="D22" s="159">
        <v>51042.510999999999</v>
      </c>
      <c r="E22" s="160">
        <f t="shared" si="1"/>
        <v>0.24972693300844984</v>
      </c>
      <c r="F22" s="159">
        <v>12594.031999999999</v>
      </c>
      <c r="G22" s="160">
        <f t="shared" si="2"/>
        <v>7.3421447950528615E-2</v>
      </c>
      <c r="H22" s="159">
        <v>10892.673000000001</v>
      </c>
      <c r="I22" s="160">
        <f t="shared" si="3"/>
        <v>6.4958262761212845E-2</v>
      </c>
      <c r="J22" s="159">
        <v>6387.1709999999994</v>
      </c>
      <c r="K22" s="159">
        <v>-40149.837999999996</v>
      </c>
      <c r="L22" s="159"/>
      <c r="M22" s="136" t="s">
        <v>947</v>
      </c>
    </row>
    <row r="23" spans="1:18" x14ac:dyDescent="0.3">
      <c r="A23" s="136" t="s">
        <v>734</v>
      </c>
      <c r="B23" s="159">
        <v>9734.4</v>
      </c>
      <c r="C23" s="160">
        <f t="shared" si="0"/>
        <v>4.7366396467859791E-2</v>
      </c>
      <c r="D23" s="159">
        <v>2.3290000000000002</v>
      </c>
      <c r="E23" s="160">
        <f t="shared" si="1"/>
        <v>1.1394698567566155E-5</v>
      </c>
      <c r="F23" s="159">
        <v>4749.7870000000003</v>
      </c>
      <c r="G23" s="160">
        <f t="shared" si="2"/>
        <v>2.7690594957722636E-2</v>
      </c>
      <c r="H23" s="159">
        <v>5207.4319999999998</v>
      </c>
      <c r="I23" s="160">
        <f t="shared" si="3"/>
        <v>3.1054428620702009E-2</v>
      </c>
      <c r="J23" s="159">
        <v>-4984.6129999999994</v>
      </c>
      <c r="K23" s="159">
        <v>5205.1030000000001</v>
      </c>
      <c r="L23" s="159"/>
      <c r="M23" s="136" t="s">
        <v>948</v>
      </c>
    </row>
    <row r="24" spans="1:18" x14ac:dyDescent="0.3">
      <c r="A24" s="136" t="s">
        <v>735</v>
      </c>
      <c r="B24" s="159">
        <v>4.2779999999999996</v>
      </c>
      <c r="C24" s="160">
        <f t="shared" si="0"/>
        <v>2.0816223299792917E-5</v>
      </c>
      <c r="D24" s="159">
        <v>8.5060000000000002</v>
      </c>
      <c r="E24" s="160">
        <f t="shared" si="1"/>
        <v>4.1615846292708337E-5</v>
      </c>
      <c r="F24" s="159">
        <v>26615.207999999999</v>
      </c>
      <c r="G24" s="160">
        <f t="shared" si="2"/>
        <v>0.15516294613706658</v>
      </c>
      <c r="H24" s="159">
        <v>14321.092000000001</v>
      </c>
      <c r="I24" s="160">
        <f t="shared" si="3"/>
        <v>8.5403578824362308E-2</v>
      </c>
      <c r="J24" s="159">
        <v>26610.93</v>
      </c>
      <c r="K24" s="159">
        <v>14312.586000000001</v>
      </c>
      <c r="L24" s="159"/>
      <c r="M24" s="136" t="s">
        <v>949</v>
      </c>
    </row>
    <row r="25" spans="1:18" x14ac:dyDescent="0.3">
      <c r="A25" s="136" t="s">
        <v>736</v>
      </c>
      <c r="B25" s="159">
        <v>301.42</v>
      </c>
      <c r="C25" s="160">
        <f t="shared" si="0"/>
        <v>1.4666727505898976E-3</v>
      </c>
      <c r="D25" s="159">
        <v>910.6</v>
      </c>
      <c r="E25" s="160">
        <f t="shared" si="1"/>
        <v>4.4551363313120396E-3</v>
      </c>
      <c r="F25" s="159">
        <v>1667.9870000000001</v>
      </c>
      <c r="G25" s="160">
        <f t="shared" si="2"/>
        <v>9.7241312950974226E-3</v>
      </c>
      <c r="H25" s="159">
        <v>2470.953</v>
      </c>
      <c r="I25" s="160">
        <f t="shared" si="3"/>
        <v>1.4735484508220079E-2</v>
      </c>
      <c r="J25" s="159">
        <v>1366.567</v>
      </c>
      <c r="K25" s="159">
        <v>1560.3530000000001</v>
      </c>
      <c r="L25" s="159"/>
      <c r="M25" s="136" t="s">
        <v>950</v>
      </c>
    </row>
    <row r="26" spans="1:18" x14ac:dyDescent="0.3">
      <c r="A26" s="136" t="s">
        <v>737</v>
      </c>
      <c r="B26" s="159">
        <v>61588.248</v>
      </c>
      <c r="C26" s="160">
        <f t="shared" si="0"/>
        <v>0.29968086091889307</v>
      </c>
      <c r="D26" s="159">
        <v>194950.20600000001</v>
      </c>
      <c r="E26" s="160">
        <f t="shared" si="1"/>
        <v>0.95379941307639615</v>
      </c>
      <c r="F26" s="159">
        <v>35258.701999999997</v>
      </c>
      <c r="G26" s="160">
        <f t="shared" si="2"/>
        <v>0.20555330919408485</v>
      </c>
      <c r="H26" s="159">
        <v>35010.667000000001</v>
      </c>
      <c r="I26" s="160">
        <f t="shared" si="3"/>
        <v>0.20878549337075691</v>
      </c>
      <c r="J26" s="159">
        <v>-26329.546000000002</v>
      </c>
      <c r="K26" s="159">
        <v>-159939.53899999999</v>
      </c>
      <c r="L26" s="159"/>
      <c r="M26" s="136" t="s">
        <v>951</v>
      </c>
    </row>
    <row r="27" spans="1:18" x14ac:dyDescent="0.3">
      <c r="A27" s="136" t="s">
        <v>738</v>
      </c>
      <c r="B27" s="159">
        <v>125625.287</v>
      </c>
      <c r="C27" s="160">
        <f t="shared" si="0"/>
        <v>0.61127723849756255</v>
      </c>
      <c r="D27" s="159">
        <v>37161.845999999998</v>
      </c>
      <c r="E27" s="160">
        <f t="shared" si="1"/>
        <v>0.18181538573821984</v>
      </c>
      <c r="F27" s="159">
        <v>47246.112999999998</v>
      </c>
      <c r="G27" s="160">
        <f t="shared" si="2"/>
        <v>0.27543824142215084</v>
      </c>
      <c r="H27" s="159">
        <v>31645.321</v>
      </c>
      <c r="I27" s="160">
        <f t="shared" si="3"/>
        <v>0.1887163120274451</v>
      </c>
      <c r="J27" s="159">
        <v>-78379.173999999999</v>
      </c>
      <c r="K27" s="159">
        <v>-5516.5249999999978</v>
      </c>
      <c r="L27" s="159"/>
      <c r="M27" s="136" t="s">
        <v>952</v>
      </c>
    </row>
    <row r="28" spans="1:18" x14ac:dyDescent="0.3">
      <c r="A28" s="136" t="s">
        <v>739</v>
      </c>
      <c r="B28" s="159">
        <v>1010851.334</v>
      </c>
      <c r="C28" s="160">
        <f t="shared" si="0"/>
        <v>4.918678609499195</v>
      </c>
      <c r="D28" s="159">
        <v>851681.76399999997</v>
      </c>
      <c r="E28" s="160">
        <f t="shared" si="1"/>
        <v>4.1668771903276145</v>
      </c>
      <c r="F28" s="159">
        <v>26076.793000000001</v>
      </c>
      <c r="G28" s="160">
        <f t="shared" si="2"/>
        <v>0.15202406187043269</v>
      </c>
      <c r="H28" s="159">
        <v>20005.442999999999</v>
      </c>
      <c r="I28" s="160">
        <f t="shared" si="3"/>
        <v>0.11930210546561582</v>
      </c>
      <c r="J28" s="159">
        <v>-984774.54100000008</v>
      </c>
      <c r="K28" s="159">
        <v>-831676.321</v>
      </c>
      <c r="L28" s="159"/>
      <c r="M28" s="136" t="s">
        <v>953</v>
      </c>
    </row>
    <row r="29" spans="1:18" x14ac:dyDescent="0.3">
      <c r="A29" s="136" t="s">
        <v>740</v>
      </c>
      <c r="B29" s="159">
        <v>431397.69500000001</v>
      </c>
      <c r="C29" s="160">
        <f t="shared" si="0"/>
        <v>2.0991282725890508</v>
      </c>
      <c r="D29" s="159">
        <v>191192.973</v>
      </c>
      <c r="E29" s="160">
        <f t="shared" si="1"/>
        <v>0.93541704404113968</v>
      </c>
      <c r="F29" s="159">
        <v>120480.765</v>
      </c>
      <c r="G29" s="160">
        <f t="shared" si="2"/>
        <v>0.7023860362183747</v>
      </c>
      <c r="H29" s="159">
        <v>128507.73299999999</v>
      </c>
      <c r="I29" s="160">
        <f t="shared" si="3"/>
        <v>0.76635359264542147</v>
      </c>
      <c r="J29" s="159">
        <v>-310916.93</v>
      </c>
      <c r="K29" s="159">
        <v>-62685.240000000005</v>
      </c>
      <c r="L29" s="159"/>
      <c r="M29" s="136" t="s">
        <v>954</v>
      </c>
      <c r="R29" s="164"/>
    </row>
    <row r="30" spans="1:18" x14ac:dyDescent="0.3">
      <c r="A30" s="136" t="s">
        <v>741</v>
      </c>
      <c r="B30" s="159">
        <v>9788.9470000000001</v>
      </c>
      <c r="C30" s="160">
        <f t="shared" si="0"/>
        <v>4.7631815479625521E-2</v>
      </c>
      <c r="D30" s="159">
        <v>6915.6130000000003</v>
      </c>
      <c r="E30" s="160">
        <f t="shared" si="1"/>
        <v>3.3834832780138206E-2</v>
      </c>
      <c r="F30" s="159">
        <v>7471.95</v>
      </c>
      <c r="G30" s="160">
        <f t="shared" si="2"/>
        <v>4.356042512945435E-2</v>
      </c>
      <c r="H30" s="159">
        <v>7708.5590000000002</v>
      </c>
      <c r="I30" s="160">
        <f t="shared" si="3"/>
        <v>4.5969855244191393E-2</v>
      </c>
      <c r="J30" s="159">
        <v>-2316.9970000000003</v>
      </c>
      <c r="K30" s="159">
        <v>792.94599999999991</v>
      </c>
      <c r="L30" s="159"/>
      <c r="M30" s="136" t="s">
        <v>955</v>
      </c>
    </row>
    <row r="31" spans="1:18" x14ac:dyDescent="0.3">
      <c r="A31" s="136" t="s">
        <v>742</v>
      </c>
      <c r="B31" s="159">
        <v>117856.13</v>
      </c>
      <c r="C31" s="160">
        <f t="shared" si="0"/>
        <v>0.57347347342903765</v>
      </c>
      <c r="D31" s="159">
        <v>197305.48100000003</v>
      </c>
      <c r="E31" s="160">
        <f t="shared" si="1"/>
        <v>0.96532266282681467</v>
      </c>
      <c r="F31" s="159">
        <v>1350599.2069999999</v>
      </c>
      <c r="G31" s="160">
        <f t="shared" si="2"/>
        <v>7.8738047814056467</v>
      </c>
      <c r="H31" s="159">
        <v>1328042.7150000001</v>
      </c>
      <c r="I31" s="160">
        <f t="shared" si="3"/>
        <v>7.9197592399114978</v>
      </c>
      <c r="J31" s="159">
        <v>1232743.077</v>
      </c>
      <c r="K31" s="159">
        <v>1130737.2340000002</v>
      </c>
      <c r="L31" s="159"/>
      <c r="M31" s="136" t="s">
        <v>742</v>
      </c>
    </row>
    <row r="32" spans="1:18" x14ac:dyDescent="0.3">
      <c r="A32" s="136" t="s">
        <v>743</v>
      </c>
      <c r="B32" s="159">
        <v>90548.979000000007</v>
      </c>
      <c r="C32" s="160">
        <f t="shared" si="0"/>
        <v>0.44060022590749415</v>
      </c>
      <c r="D32" s="159">
        <v>170792.12100000001</v>
      </c>
      <c r="E32" s="160">
        <f t="shared" si="1"/>
        <v>0.8356052969129607</v>
      </c>
      <c r="F32" s="159">
        <v>752165.28200000001</v>
      </c>
      <c r="G32" s="160">
        <f t="shared" si="2"/>
        <v>4.3850185629636069</v>
      </c>
      <c r="H32" s="159">
        <v>810058.84</v>
      </c>
      <c r="I32" s="160">
        <f t="shared" si="3"/>
        <v>4.8307715636706678</v>
      </c>
      <c r="J32" s="159">
        <v>661616.30299999996</v>
      </c>
      <c r="K32" s="159">
        <v>639266.71899999992</v>
      </c>
      <c r="L32" s="159"/>
      <c r="M32" s="136" t="s">
        <v>956</v>
      </c>
    </row>
    <row r="33" spans="1:13" x14ac:dyDescent="0.3">
      <c r="A33" s="136" t="s">
        <v>744</v>
      </c>
      <c r="B33" s="159">
        <v>7483.0739999999996</v>
      </c>
      <c r="C33" s="160">
        <f t="shared" si="0"/>
        <v>3.6411720278839314E-2</v>
      </c>
      <c r="D33" s="159">
        <v>7164.1490000000003</v>
      </c>
      <c r="E33" s="160">
        <f t="shared" si="1"/>
        <v>3.5050802210446756E-2</v>
      </c>
      <c r="F33" s="159">
        <v>301182.12099999998</v>
      </c>
      <c r="G33" s="160">
        <f t="shared" si="2"/>
        <v>1.7558497088645886</v>
      </c>
      <c r="H33" s="159">
        <v>266941.929</v>
      </c>
      <c r="I33" s="160">
        <f t="shared" si="3"/>
        <v>1.591903471807794</v>
      </c>
      <c r="J33" s="159">
        <v>293699.04699999996</v>
      </c>
      <c r="K33" s="159">
        <v>259777.78</v>
      </c>
      <c r="L33" s="159"/>
      <c r="M33" s="136" t="s">
        <v>957</v>
      </c>
    </row>
    <row r="34" spans="1:13" x14ac:dyDescent="0.3">
      <c r="A34" s="136" t="s">
        <v>745</v>
      </c>
      <c r="B34" s="159">
        <v>346.20499999999998</v>
      </c>
      <c r="C34" s="160">
        <f t="shared" si="0"/>
        <v>1.6845910676729331E-3</v>
      </c>
      <c r="D34" s="159">
        <v>24.49</v>
      </c>
      <c r="E34" s="160">
        <f t="shared" si="1"/>
        <v>1.1981801971648566E-4</v>
      </c>
      <c r="F34" s="159">
        <v>85761.786999999997</v>
      </c>
      <c r="G34" s="160">
        <f t="shared" si="2"/>
        <v>0.49997924257813714</v>
      </c>
      <c r="H34" s="159">
        <v>84577.016000000003</v>
      </c>
      <c r="I34" s="160">
        <f t="shared" si="3"/>
        <v>0.50437353888134728</v>
      </c>
      <c r="J34" s="159">
        <v>85415.581999999995</v>
      </c>
      <c r="K34" s="159">
        <v>84552.525999999998</v>
      </c>
      <c r="L34" s="159"/>
      <c r="M34" s="136" t="s">
        <v>958</v>
      </c>
    </row>
    <row r="35" spans="1:13" x14ac:dyDescent="0.3">
      <c r="A35" s="136" t="s">
        <v>746</v>
      </c>
      <c r="B35" s="159">
        <v>18621.162</v>
      </c>
      <c r="C35" s="160">
        <f t="shared" si="0"/>
        <v>9.0608290391215179E-2</v>
      </c>
      <c r="D35" s="159">
        <v>18422.705000000002</v>
      </c>
      <c r="E35" s="160">
        <f t="shared" si="1"/>
        <v>9.0133606815884004E-2</v>
      </c>
      <c r="F35" s="159">
        <v>170630.15599999999</v>
      </c>
      <c r="G35" s="160">
        <f t="shared" si="2"/>
        <v>0.99474998297166295</v>
      </c>
      <c r="H35" s="159">
        <v>119747.34699999999</v>
      </c>
      <c r="I35" s="160">
        <f t="shared" si="3"/>
        <v>0.71411118569189869</v>
      </c>
      <c r="J35" s="159">
        <v>152008.99399999998</v>
      </c>
      <c r="K35" s="159">
        <v>101324.64199999999</v>
      </c>
      <c r="L35" s="159"/>
      <c r="M35" s="136" t="s">
        <v>959</v>
      </c>
    </row>
    <row r="36" spans="1:13" x14ac:dyDescent="0.3">
      <c r="A36" s="136" t="s">
        <v>747</v>
      </c>
      <c r="B36" s="159">
        <v>856.71</v>
      </c>
      <c r="C36" s="160">
        <f t="shared" si="0"/>
        <v>4.1686457838161738E-3</v>
      </c>
      <c r="D36" s="159">
        <v>902.01599999999996</v>
      </c>
      <c r="E36" s="160">
        <f t="shared" si="1"/>
        <v>4.4131388678066777E-3</v>
      </c>
      <c r="F36" s="159">
        <v>40859.860999999997</v>
      </c>
      <c r="G36" s="160">
        <f t="shared" si="2"/>
        <v>0.23820728402765165</v>
      </c>
      <c r="H36" s="159">
        <v>46717.582999999999</v>
      </c>
      <c r="I36" s="160">
        <f t="shared" si="3"/>
        <v>0.27859947985978917</v>
      </c>
      <c r="J36" s="159">
        <v>40003.150999999998</v>
      </c>
      <c r="K36" s="159">
        <v>45815.566999999995</v>
      </c>
      <c r="L36" s="159"/>
      <c r="M36" s="136" t="s">
        <v>960</v>
      </c>
    </row>
    <row r="37" spans="1:13" x14ac:dyDescent="0.3">
      <c r="A37" s="136" t="s">
        <v>748</v>
      </c>
      <c r="B37" s="159">
        <v>20499969.376000013</v>
      </c>
      <c r="C37" s="160">
        <f t="shared" si="0"/>
        <v>99.750336645566335</v>
      </c>
      <c r="D37" s="159">
        <v>20427428.434999991</v>
      </c>
      <c r="E37" s="160">
        <f t="shared" si="1"/>
        <v>99.941773090319671</v>
      </c>
      <c r="F37" s="159">
        <v>16254433.700999996</v>
      </c>
      <c r="G37" s="160">
        <f t="shared" si="2"/>
        <v>94.76107873501428</v>
      </c>
      <c r="H37" s="159">
        <v>15903322.57299999</v>
      </c>
      <c r="I37" s="160">
        <f t="shared" si="3"/>
        <v>94.839182859272526</v>
      </c>
      <c r="J37" s="159">
        <v>-4245535.6750000175</v>
      </c>
      <c r="K37" s="159">
        <v>-4524105.8620000016</v>
      </c>
      <c r="L37" s="159"/>
      <c r="M37" s="136" t="s">
        <v>961</v>
      </c>
    </row>
    <row r="38" spans="1:13" x14ac:dyDescent="0.3">
      <c r="A38" s="136" t="s">
        <v>749</v>
      </c>
      <c r="B38" s="159">
        <v>3301365.284</v>
      </c>
      <c r="C38" s="160">
        <f t="shared" si="0"/>
        <v>16.064038556785476</v>
      </c>
      <c r="D38" s="159">
        <v>2989456.2640000004</v>
      </c>
      <c r="E38" s="160">
        <f t="shared" si="1"/>
        <v>14.625999574582426</v>
      </c>
      <c r="F38" s="159">
        <v>4657787.239000001</v>
      </c>
      <c r="G38" s="160">
        <f t="shared" si="2"/>
        <v>27.154249197784708</v>
      </c>
      <c r="H38" s="159">
        <v>4804364.6100000003</v>
      </c>
      <c r="I38" s="160">
        <f t="shared" si="3"/>
        <v>28.650743370066451</v>
      </c>
      <c r="J38" s="159">
        <v>1356421.955000001</v>
      </c>
      <c r="K38" s="159">
        <v>1814908.3459999999</v>
      </c>
      <c r="L38" s="159"/>
      <c r="M38" s="136" t="s">
        <v>962</v>
      </c>
    </row>
    <row r="39" spans="1:13" x14ac:dyDescent="0.3">
      <c r="A39" s="136" t="s">
        <v>750</v>
      </c>
      <c r="B39" s="159">
        <v>116.985</v>
      </c>
      <c r="C39" s="160">
        <f t="shared" si="0"/>
        <v>5.6923466169384637E-4</v>
      </c>
      <c r="D39" s="159">
        <v>176.65100000000001</v>
      </c>
      <c r="E39" s="160">
        <f t="shared" si="1"/>
        <v>8.6427002862135202E-4</v>
      </c>
      <c r="F39" s="159">
        <v>7509.3109999999997</v>
      </c>
      <c r="G39" s="160">
        <f t="shared" si="2"/>
        <v>4.3778234542427082E-2</v>
      </c>
      <c r="H39" s="159">
        <v>7903.4660000000003</v>
      </c>
      <c r="I39" s="160">
        <f t="shared" si="3"/>
        <v>4.7132179691092513E-2</v>
      </c>
      <c r="J39" s="159">
        <v>7392.326</v>
      </c>
      <c r="K39" s="159">
        <v>7726.8150000000005</v>
      </c>
      <c r="L39" s="159"/>
      <c r="M39" s="136" t="s">
        <v>963</v>
      </c>
    </row>
    <row r="40" spans="1:13" x14ac:dyDescent="0.3">
      <c r="A40" s="136" t="s">
        <v>751</v>
      </c>
      <c r="B40" s="159">
        <v>2039.048</v>
      </c>
      <c r="C40" s="160">
        <f t="shared" si="0"/>
        <v>9.9217574770911997E-3</v>
      </c>
      <c r="D40" s="159">
        <v>678.17600000000004</v>
      </c>
      <c r="E40" s="160">
        <f t="shared" si="1"/>
        <v>3.3179953180582844E-3</v>
      </c>
      <c r="F40" s="159">
        <v>8338.1370000000006</v>
      </c>
      <c r="G40" s="160">
        <f t="shared" si="2"/>
        <v>4.8610174386556813E-2</v>
      </c>
      <c r="H40" s="159">
        <v>9927.4089999999997</v>
      </c>
      <c r="I40" s="160">
        <f t="shared" si="3"/>
        <v>5.9201927971217816E-2</v>
      </c>
      <c r="J40" s="159">
        <v>6299.0890000000009</v>
      </c>
      <c r="K40" s="159">
        <v>9249.2330000000002</v>
      </c>
      <c r="L40" s="159"/>
      <c r="M40" s="136" t="s">
        <v>964</v>
      </c>
    </row>
    <row r="41" spans="1:13" x14ac:dyDescent="0.3">
      <c r="A41" s="136" t="s">
        <v>752</v>
      </c>
      <c r="B41" s="159">
        <v>2631.6129999999998</v>
      </c>
      <c r="C41" s="160">
        <f t="shared" si="0"/>
        <v>1.2805106088508168E-2</v>
      </c>
      <c r="D41" s="159">
        <v>4233.9549999999999</v>
      </c>
      <c r="E41" s="160">
        <f t="shared" si="1"/>
        <v>2.0714744943597922E-2</v>
      </c>
      <c r="F41" s="159">
        <v>5521.0140000000001</v>
      </c>
      <c r="G41" s="160">
        <f t="shared" si="2"/>
        <v>3.2186740674879963E-2</v>
      </c>
      <c r="H41" s="159">
        <v>5233.2120000000004</v>
      </c>
      <c r="I41" s="160">
        <f t="shared" si="3"/>
        <v>3.1208167194694283E-2</v>
      </c>
      <c r="J41" s="159">
        <v>2889.4010000000003</v>
      </c>
      <c r="K41" s="159">
        <v>999.25700000000052</v>
      </c>
      <c r="L41" s="159"/>
      <c r="M41" s="136" t="s">
        <v>965</v>
      </c>
    </row>
    <row r="42" spans="1:13" x14ac:dyDescent="0.3">
      <c r="A42" s="136" t="s">
        <v>753</v>
      </c>
      <c r="B42" s="159">
        <v>611.69100000000003</v>
      </c>
      <c r="C42" s="160">
        <f t="shared" si="0"/>
        <v>2.9764133815973889E-3</v>
      </c>
      <c r="D42" s="159">
        <v>25.724</v>
      </c>
      <c r="E42" s="160">
        <f t="shared" si="1"/>
        <v>1.2585539972179982E-4</v>
      </c>
      <c r="F42" s="159">
        <v>16373.017</v>
      </c>
      <c r="G42" s="160">
        <f t="shared" si="2"/>
        <v>9.5452402809411641E-2</v>
      </c>
      <c r="H42" s="159">
        <v>3930.5619999999999</v>
      </c>
      <c r="I42" s="160">
        <f t="shared" si="3"/>
        <v>2.3439836961528012E-2</v>
      </c>
      <c r="J42" s="159">
        <v>15761.325999999999</v>
      </c>
      <c r="K42" s="159">
        <v>3904.8379999999997</v>
      </c>
      <c r="L42" s="159"/>
      <c r="M42" s="136" t="s">
        <v>966</v>
      </c>
    </row>
    <row r="43" spans="1:13" x14ac:dyDescent="0.3">
      <c r="A43" s="136" t="s">
        <v>725</v>
      </c>
      <c r="B43" s="159">
        <v>413380.61300000001</v>
      </c>
      <c r="C43" s="160">
        <f t="shared" si="0"/>
        <v>2.0114593613869287</v>
      </c>
      <c r="D43" s="159">
        <v>422963.81599999999</v>
      </c>
      <c r="E43" s="160">
        <f t="shared" si="1"/>
        <v>2.0693624681440594</v>
      </c>
      <c r="F43" s="159">
        <v>604074.82999999996</v>
      </c>
      <c r="G43" s="160">
        <f t="shared" si="2"/>
        <v>3.5216719069055422</v>
      </c>
      <c r="H43" s="159">
        <v>597429.53700000001</v>
      </c>
      <c r="I43" s="160">
        <f t="shared" si="3"/>
        <v>3.5627604763087737</v>
      </c>
      <c r="J43" s="159">
        <v>190694.21699999995</v>
      </c>
      <c r="K43" s="159">
        <v>174465.72100000002</v>
      </c>
      <c r="L43" s="159"/>
      <c r="M43" s="136" t="s">
        <v>939</v>
      </c>
    </row>
    <row r="44" spans="1:13" x14ac:dyDescent="0.3">
      <c r="A44" s="136" t="s">
        <v>754</v>
      </c>
      <c r="B44" s="159">
        <v>539.26700000000005</v>
      </c>
      <c r="C44" s="160">
        <f t="shared" si="0"/>
        <v>2.6240070804603621E-3</v>
      </c>
      <c r="D44" s="159">
        <v>34.320999999999998</v>
      </c>
      <c r="E44" s="160">
        <f t="shared" si="1"/>
        <v>1.6791646609593729E-4</v>
      </c>
      <c r="F44" s="159">
        <v>2211.4989999999998</v>
      </c>
      <c r="G44" s="160">
        <f t="shared" si="2"/>
        <v>1.2892730359994803E-2</v>
      </c>
      <c r="H44" s="159">
        <v>1816.183</v>
      </c>
      <c r="I44" s="160">
        <f t="shared" si="3"/>
        <v>1.0830775195073588E-2</v>
      </c>
      <c r="J44" s="159">
        <v>1672.2319999999997</v>
      </c>
      <c r="K44" s="159">
        <v>1781.8620000000001</v>
      </c>
      <c r="L44" s="159"/>
      <c r="M44" s="136" t="s">
        <v>967</v>
      </c>
    </row>
    <row r="45" spans="1:13" x14ac:dyDescent="0.3">
      <c r="A45" s="136" t="s">
        <v>755</v>
      </c>
      <c r="B45" s="159">
        <v>882192.326</v>
      </c>
      <c r="C45" s="160">
        <f t="shared" si="0"/>
        <v>4.2926396567039999</v>
      </c>
      <c r="D45" s="159">
        <v>896193.53899999999</v>
      </c>
      <c r="E45" s="160">
        <f t="shared" si="1"/>
        <v>4.3846523121963692</v>
      </c>
      <c r="F45" s="159">
        <v>2719665.21</v>
      </c>
      <c r="G45" s="160">
        <f t="shared" si="2"/>
        <v>15.855268404818922</v>
      </c>
      <c r="H45" s="159">
        <v>2672428.1749999998</v>
      </c>
      <c r="I45" s="160">
        <f t="shared" si="3"/>
        <v>15.936978150552989</v>
      </c>
      <c r="J45" s="159">
        <v>1837472.8840000001</v>
      </c>
      <c r="K45" s="159">
        <v>1776234.6359999999</v>
      </c>
      <c r="L45" s="159"/>
      <c r="M45" s="136" t="s">
        <v>968</v>
      </c>
    </row>
    <row r="46" spans="1:13" x14ac:dyDescent="0.3">
      <c r="A46" s="136" t="s">
        <v>756</v>
      </c>
      <c r="B46" s="159">
        <v>54.265000000000001</v>
      </c>
      <c r="C46" s="160">
        <f t="shared" si="0"/>
        <v>2.6404683435326387E-4</v>
      </c>
      <c r="D46" s="159">
        <v>234.01400000000001</v>
      </c>
      <c r="E46" s="160">
        <f t="shared" si="1"/>
        <v>1.1449201333578471E-3</v>
      </c>
      <c r="F46" s="159">
        <v>387814.21600000001</v>
      </c>
      <c r="G46" s="160">
        <f t="shared" si="2"/>
        <v>2.260902725554379</v>
      </c>
      <c r="H46" s="159">
        <v>364171.59100000001</v>
      </c>
      <c r="I46" s="160">
        <f t="shared" si="3"/>
        <v>2.1717308413046945</v>
      </c>
      <c r="J46" s="159">
        <v>387759.951</v>
      </c>
      <c r="K46" s="159">
        <v>363937.57699999999</v>
      </c>
      <c r="L46" s="159"/>
      <c r="M46" s="136" t="s">
        <v>969</v>
      </c>
    </row>
    <row r="47" spans="1:13" x14ac:dyDescent="0.3">
      <c r="A47" s="136" t="s">
        <v>726</v>
      </c>
      <c r="B47" s="159">
        <v>14330.109</v>
      </c>
      <c r="C47" s="160">
        <f t="shared" si="0"/>
        <v>6.9728552794383405E-2</v>
      </c>
      <c r="D47" s="159">
        <v>10360.428</v>
      </c>
      <c r="E47" s="160">
        <f t="shared" si="1"/>
        <v>5.0688687887922829E-2</v>
      </c>
      <c r="F47" s="159">
        <v>12999.128000000001</v>
      </c>
      <c r="G47" s="160">
        <f t="shared" si="2"/>
        <v>7.5783101063603711E-2</v>
      </c>
      <c r="H47" s="159">
        <v>12699.453</v>
      </c>
      <c r="I47" s="160">
        <f t="shared" si="3"/>
        <v>7.5732963332110728E-2</v>
      </c>
      <c r="J47" s="159">
        <v>-1330.9809999999998</v>
      </c>
      <c r="K47" s="159">
        <v>2339.0249999999996</v>
      </c>
      <c r="L47" s="159"/>
      <c r="M47" s="136" t="s">
        <v>940</v>
      </c>
    </row>
    <row r="48" spans="1:13" x14ac:dyDescent="0.3">
      <c r="A48" s="136" t="s">
        <v>727</v>
      </c>
      <c r="B48" s="159">
        <v>622.68399999999997</v>
      </c>
      <c r="C48" s="160">
        <f t="shared" si="0"/>
        <v>3.0299039712969266E-3</v>
      </c>
      <c r="D48" s="159">
        <v>91.484999999999999</v>
      </c>
      <c r="E48" s="160">
        <f t="shared" si="1"/>
        <v>4.4759295768732915E-4</v>
      </c>
      <c r="F48" s="159">
        <v>174.245</v>
      </c>
      <c r="G48" s="160">
        <f t="shared" si="2"/>
        <v>1.0158240187209194E-3</v>
      </c>
      <c r="H48" s="159">
        <v>753.39800000000002</v>
      </c>
      <c r="I48" s="160">
        <f t="shared" si="3"/>
        <v>4.4928756465719873E-3</v>
      </c>
      <c r="J48" s="159">
        <v>-448.43899999999996</v>
      </c>
      <c r="K48" s="159">
        <v>661.91300000000001</v>
      </c>
      <c r="L48" s="159"/>
      <c r="M48" s="136" t="s">
        <v>941</v>
      </c>
    </row>
    <row r="49" spans="1:13" x14ac:dyDescent="0.3">
      <c r="A49" s="136" t="s">
        <v>757</v>
      </c>
      <c r="B49" s="159">
        <v>8772.7939999999999</v>
      </c>
      <c r="C49" s="160">
        <f t="shared" si="0"/>
        <v>4.268733961362401E-2</v>
      </c>
      <c r="D49" s="159">
        <v>218.00700000000001</v>
      </c>
      <c r="E49" s="160">
        <f t="shared" si="1"/>
        <v>1.0666054317816206E-3</v>
      </c>
      <c r="F49" s="159">
        <v>9457.9259999999995</v>
      </c>
      <c r="G49" s="160">
        <f t="shared" si="2"/>
        <v>5.5138387891102016E-2</v>
      </c>
      <c r="H49" s="159">
        <v>7483.9269999999997</v>
      </c>
      <c r="I49" s="160">
        <f t="shared" si="3"/>
        <v>4.4630266285578868E-2</v>
      </c>
      <c r="J49" s="159">
        <v>685.13199999999961</v>
      </c>
      <c r="K49" s="159">
        <v>7265.92</v>
      </c>
      <c r="L49" s="159"/>
      <c r="M49" s="136" t="s">
        <v>970</v>
      </c>
    </row>
    <row r="50" spans="1:13" x14ac:dyDescent="0.3">
      <c r="A50" s="136" t="s">
        <v>758</v>
      </c>
      <c r="B50" s="159">
        <v>28.765000000000001</v>
      </c>
      <c r="C50" s="160">
        <f t="shared" si="0"/>
        <v>1.3996696194916859E-4</v>
      </c>
      <c r="D50" s="159">
        <v>41.061999999999998</v>
      </c>
      <c r="E50" s="160">
        <f t="shared" si="1"/>
        <v>2.0089699982026683E-4</v>
      </c>
      <c r="F50" s="159">
        <v>3113.288</v>
      </c>
      <c r="G50" s="160">
        <f t="shared" si="2"/>
        <v>1.8150034305693785E-2</v>
      </c>
      <c r="H50" s="159">
        <v>2770.95</v>
      </c>
      <c r="I50" s="160">
        <f t="shared" si="3"/>
        <v>1.652451131124405E-2</v>
      </c>
      <c r="J50" s="159">
        <v>3084.5230000000001</v>
      </c>
      <c r="K50" s="159">
        <v>2729.8879999999999</v>
      </c>
      <c r="L50" s="159"/>
      <c r="M50" s="136" t="s">
        <v>971</v>
      </c>
    </row>
    <row r="51" spans="1:13" x14ac:dyDescent="0.3">
      <c r="A51" s="136" t="s">
        <v>759</v>
      </c>
      <c r="B51" s="159">
        <v>6867.8919999999998</v>
      </c>
      <c r="C51" s="160">
        <f t="shared" si="0"/>
        <v>3.3418320119415937E-2</v>
      </c>
      <c r="D51" s="159">
        <v>6216.6120000000001</v>
      </c>
      <c r="E51" s="160">
        <f t="shared" si="1"/>
        <v>3.0414950558829781E-2</v>
      </c>
      <c r="F51" s="159">
        <v>27816.124</v>
      </c>
      <c r="G51" s="160">
        <f t="shared" si="2"/>
        <v>0.16216411872317379</v>
      </c>
      <c r="H51" s="159">
        <v>23416.796999999999</v>
      </c>
      <c r="I51" s="160">
        <f t="shared" si="3"/>
        <v>0.13964565470311835</v>
      </c>
      <c r="J51" s="159">
        <v>20948.232</v>
      </c>
      <c r="K51" s="159">
        <v>17200.184999999998</v>
      </c>
      <c r="L51" s="159"/>
      <c r="M51" s="136" t="s">
        <v>972</v>
      </c>
    </row>
    <row r="52" spans="1:13" x14ac:dyDescent="0.3">
      <c r="A52" s="136" t="s">
        <v>728</v>
      </c>
      <c r="B52" s="159">
        <v>391754.86900000001</v>
      </c>
      <c r="C52" s="160">
        <f t="shared" si="0"/>
        <v>1.9062311434981587</v>
      </c>
      <c r="D52" s="159">
        <v>103196.87</v>
      </c>
      <c r="E52" s="160">
        <f t="shared" si="1"/>
        <v>0.50489361389708487</v>
      </c>
      <c r="F52" s="159">
        <v>166799.50099999999</v>
      </c>
      <c r="G52" s="160">
        <f t="shared" si="2"/>
        <v>0.97241779922789173</v>
      </c>
      <c r="H52" s="159">
        <v>204443.098</v>
      </c>
      <c r="I52" s="160">
        <f t="shared" si="3"/>
        <v>1.2191927986455102</v>
      </c>
      <c r="J52" s="159">
        <v>-224955.36800000002</v>
      </c>
      <c r="K52" s="159">
        <v>101246.228</v>
      </c>
      <c r="L52" s="159"/>
      <c r="M52" s="136" t="s">
        <v>942</v>
      </c>
    </row>
    <row r="53" spans="1:13" x14ac:dyDescent="0.3">
      <c r="A53" s="136" t="s">
        <v>760</v>
      </c>
      <c r="B53" s="159">
        <v>152918.78599999999</v>
      </c>
      <c r="C53" s="160">
        <f t="shared" si="0"/>
        <v>0.74408405706153502</v>
      </c>
      <c r="D53" s="159">
        <v>121433.95</v>
      </c>
      <c r="E53" s="160">
        <f t="shared" si="1"/>
        <v>0.59411904513477887</v>
      </c>
      <c r="F53" s="159">
        <v>83845.038</v>
      </c>
      <c r="G53" s="160">
        <f t="shared" si="2"/>
        <v>0.48880486355974745</v>
      </c>
      <c r="H53" s="159">
        <v>61219.080999999998</v>
      </c>
      <c r="I53" s="160">
        <f t="shared" si="3"/>
        <v>0.36507890667405252</v>
      </c>
      <c r="J53" s="159">
        <v>-69073.747999999992</v>
      </c>
      <c r="K53" s="159">
        <v>-60214.868999999999</v>
      </c>
      <c r="L53" s="159"/>
      <c r="M53" s="136" t="s">
        <v>973</v>
      </c>
    </row>
    <row r="54" spans="1:13" x14ac:dyDescent="0.3">
      <c r="A54" s="136" t="s">
        <v>761</v>
      </c>
      <c r="B54" s="159">
        <v>850.03899999999999</v>
      </c>
      <c r="C54" s="160">
        <f t="shared" si="0"/>
        <v>4.1361855160197926E-3</v>
      </c>
      <c r="D54" s="159">
        <v>821.50800000000004</v>
      </c>
      <c r="E54" s="160">
        <f t="shared" si="1"/>
        <v>4.019251194007787E-3</v>
      </c>
      <c r="F54" s="159">
        <v>229.518</v>
      </c>
      <c r="G54" s="160">
        <f t="shared" si="2"/>
        <v>1.3380578904920544E-3</v>
      </c>
      <c r="H54" s="159">
        <v>1169.9580000000001</v>
      </c>
      <c r="I54" s="160">
        <f t="shared" si="3"/>
        <v>6.9770238382794603E-3</v>
      </c>
      <c r="J54" s="159">
        <v>-620.52099999999996</v>
      </c>
      <c r="K54" s="159">
        <v>348.45000000000005</v>
      </c>
      <c r="L54" s="159"/>
      <c r="M54" s="136" t="s">
        <v>974</v>
      </c>
    </row>
    <row r="55" spans="1:13" x14ac:dyDescent="0.3">
      <c r="A55" s="136" t="s">
        <v>762</v>
      </c>
      <c r="B55" s="159">
        <v>1133802.318</v>
      </c>
      <c r="C55" s="160">
        <f t="shared" si="0"/>
        <v>5.5169430176042127</v>
      </c>
      <c r="D55" s="159">
        <v>1266373.7749999999</v>
      </c>
      <c r="E55" s="160">
        <f t="shared" si="1"/>
        <v>6.1957696178599582</v>
      </c>
      <c r="F55" s="159">
        <v>484604.20400000003</v>
      </c>
      <c r="G55" s="160">
        <f t="shared" si="2"/>
        <v>2.8251748400030552</v>
      </c>
      <c r="H55" s="159">
        <v>658980.81099999999</v>
      </c>
      <c r="I55" s="160">
        <f t="shared" si="3"/>
        <v>3.9298204100623542</v>
      </c>
      <c r="J55" s="159">
        <v>-649198.11399999994</v>
      </c>
      <c r="K55" s="159">
        <v>-607392.96399999992</v>
      </c>
      <c r="L55" s="159"/>
      <c r="M55" s="136" t="s">
        <v>975</v>
      </c>
    </row>
    <row r="56" spans="1:13" x14ac:dyDescent="0.3">
      <c r="A56" s="136" t="s">
        <v>763</v>
      </c>
      <c r="B56" s="159">
        <v>262588.93900000001</v>
      </c>
      <c r="C56" s="160">
        <f t="shared" si="0"/>
        <v>1.2777255704253627</v>
      </c>
      <c r="D56" s="159">
        <v>91211.926999999996</v>
      </c>
      <c r="E56" s="160">
        <f t="shared" si="1"/>
        <v>0.44625694028847085</v>
      </c>
      <c r="F56" s="159">
        <v>64481.595999999998</v>
      </c>
      <c r="G56" s="160">
        <f t="shared" si="2"/>
        <v>0.3759187005782591</v>
      </c>
      <c r="H56" s="159">
        <v>121202.584</v>
      </c>
      <c r="I56" s="160">
        <f t="shared" si="3"/>
        <v>0.72278946580054049</v>
      </c>
      <c r="J56" s="159">
        <v>-198107.34300000002</v>
      </c>
      <c r="K56" s="159">
        <v>29990.657000000007</v>
      </c>
      <c r="L56" s="159"/>
      <c r="M56" s="136" t="s">
        <v>976</v>
      </c>
    </row>
    <row r="57" spans="1:13" x14ac:dyDescent="0.3">
      <c r="A57" s="136" t="s">
        <v>764</v>
      </c>
      <c r="B57" s="159">
        <v>3.1709999999999998</v>
      </c>
      <c r="C57" s="160">
        <f t="shared" si="0"/>
        <v>1.5429697074250431E-5</v>
      </c>
      <c r="D57" s="159">
        <v>0.72499999999999998</v>
      </c>
      <c r="E57" s="160">
        <f t="shared" si="1"/>
        <v>3.5470830663312412E-6</v>
      </c>
      <c r="F57" s="159">
        <v>24.875</v>
      </c>
      <c r="G57" s="160">
        <f t="shared" si="2"/>
        <v>1.4501777649678825E-4</v>
      </c>
      <c r="H57" s="159" t="s">
        <v>765</v>
      </c>
      <c r="I57" s="160" t="str">
        <f t="shared" si="3"/>
        <v>x</v>
      </c>
      <c r="J57" s="159">
        <v>21.704000000000001</v>
      </c>
      <c r="K57" s="159">
        <v>-0.72499999999999998</v>
      </c>
      <c r="L57" s="159"/>
      <c r="M57" s="136" t="s">
        <v>977</v>
      </c>
    </row>
    <row r="58" spans="1:13" x14ac:dyDescent="0.3">
      <c r="A58" s="136" t="s">
        <v>766</v>
      </c>
      <c r="B58" s="159">
        <v>342.58600000000001</v>
      </c>
      <c r="C58" s="160">
        <f t="shared" si="0"/>
        <v>1.6669814575462497E-3</v>
      </c>
      <c r="D58" s="159">
        <v>345.42599999999999</v>
      </c>
      <c r="E58" s="160">
        <f t="shared" si="1"/>
        <v>1.6900065038214283E-3</v>
      </c>
      <c r="F58" s="159">
        <v>3797.5050000000001</v>
      </c>
      <c r="G58" s="160">
        <f t="shared" si="2"/>
        <v>2.2138923872781345E-2</v>
      </c>
      <c r="H58" s="159">
        <v>3856.1889999999999</v>
      </c>
      <c r="I58" s="160">
        <f t="shared" si="3"/>
        <v>2.2996314891569638E-2</v>
      </c>
      <c r="J58" s="159">
        <v>3454.9189999999999</v>
      </c>
      <c r="K58" s="159">
        <v>3510.7629999999999</v>
      </c>
      <c r="L58" s="159"/>
      <c r="M58" s="136" t="s">
        <v>978</v>
      </c>
    </row>
    <row r="59" spans="1:13" x14ac:dyDescent="0.3">
      <c r="A59" s="136" t="s">
        <v>767</v>
      </c>
      <c r="B59" s="159">
        <v>26916.524000000001</v>
      </c>
      <c r="C59" s="160">
        <f t="shared" si="0"/>
        <v>0.13097250445026537</v>
      </c>
      <c r="D59" s="159">
        <v>64604.292999999998</v>
      </c>
      <c r="E59" s="160">
        <f t="shared" si="1"/>
        <v>0.31607833615531306</v>
      </c>
      <c r="F59" s="159">
        <v>48937.057000000001</v>
      </c>
      <c r="G59" s="160">
        <f t="shared" si="2"/>
        <v>0.28529620882157136</v>
      </c>
      <c r="H59" s="159">
        <v>43528.228999999999</v>
      </c>
      <c r="I59" s="160">
        <f t="shared" si="3"/>
        <v>0.25957982369545513</v>
      </c>
      <c r="J59" s="159">
        <v>22020.532999999999</v>
      </c>
      <c r="K59" s="159">
        <v>-21076.063999999998</v>
      </c>
      <c r="L59" s="159"/>
      <c r="M59" s="136" t="s">
        <v>979</v>
      </c>
    </row>
    <row r="60" spans="1:13" x14ac:dyDescent="0.3">
      <c r="A60" s="136" t="s">
        <v>768</v>
      </c>
      <c r="B60" s="159">
        <v>3082139.6530000009</v>
      </c>
      <c r="C60" s="160">
        <f t="shared" si="0"/>
        <v>14.997313524542843</v>
      </c>
      <c r="D60" s="159">
        <v>3184425.8169999998</v>
      </c>
      <c r="E60" s="160">
        <f t="shared" si="1"/>
        <v>15.579893643405143</v>
      </c>
      <c r="F60" s="159">
        <v>3392682.7869999995</v>
      </c>
      <c r="G60" s="160">
        <f t="shared" si="2"/>
        <v>19.778866899685092</v>
      </c>
      <c r="H60" s="159">
        <v>3150668.3939999989</v>
      </c>
      <c r="I60" s="160">
        <f t="shared" si="3"/>
        <v>18.7889552372407</v>
      </c>
      <c r="J60" s="159">
        <v>310543.13399999868</v>
      </c>
      <c r="K60" s="159">
        <v>-33757.423000000883</v>
      </c>
      <c r="L60" s="159"/>
      <c r="M60" s="136" t="s">
        <v>768</v>
      </c>
    </row>
    <row r="61" spans="1:13" x14ac:dyDescent="0.3">
      <c r="A61" s="136" t="s">
        <v>743</v>
      </c>
      <c r="B61" s="159">
        <v>90548.979000000007</v>
      </c>
      <c r="C61" s="160">
        <f t="shared" si="0"/>
        <v>0.44060022590749415</v>
      </c>
      <c r="D61" s="159">
        <v>170792.12100000001</v>
      </c>
      <c r="E61" s="160">
        <f t="shared" si="1"/>
        <v>0.8356052969129607</v>
      </c>
      <c r="F61" s="159">
        <v>752165.28200000001</v>
      </c>
      <c r="G61" s="160">
        <f t="shared" si="2"/>
        <v>4.3850185629636069</v>
      </c>
      <c r="H61" s="159">
        <v>810058.84</v>
      </c>
      <c r="I61" s="160">
        <f t="shared" si="3"/>
        <v>4.8307715636706678</v>
      </c>
      <c r="J61" s="159">
        <v>661616.30299999996</v>
      </c>
      <c r="K61" s="159">
        <v>639266.71899999992</v>
      </c>
      <c r="L61" s="159"/>
      <c r="M61" s="136" t="s">
        <v>956</v>
      </c>
    </row>
    <row r="62" spans="1:13" x14ac:dyDescent="0.3">
      <c r="A62" s="136" t="s">
        <v>769</v>
      </c>
      <c r="B62" s="159">
        <v>5.1459999999999999</v>
      </c>
      <c r="C62" s="160">
        <f t="shared" si="0"/>
        <v>2.5039804838881334E-5</v>
      </c>
      <c r="D62" s="159">
        <v>0.57099999999999995</v>
      </c>
      <c r="E62" s="160">
        <f t="shared" si="1"/>
        <v>2.7936336977588123E-6</v>
      </c>
      <c r="F62" s="159">
        <v>4432.3580000000002</v>
      </c>
      <c r="G62" s="160">
        <f t="shared" si="2"/>
        <v>2.5840028212974934E-2</v>
      </c>
      <c r="H62" s="159">
        <v>5125.1580000000004</v>
      </c>
      <c r="I62" s="160">
        <f t="shared" si="3"/>
        <v>3.0563789076999932E-2</v>
      </c>
      <c r="J62" s="159">
        <v>4427.2120000000004</v>
      </c>
      <c r="K62" s="159">
        <v>5124.5870000000004</v>
      </c>
      <c r="L62" s="159"/>
      <c r="M62" s="136" t="s">
        <v>980</v>
      </c>
    </row>
    <row r="63" spans="1:13" x14ac:dyDescent="0.3">
      <c r="A63" s="136" t="s">
        <v>770</v>
      </c>
      <c r="B63" s="159" t="s">
        <v>771</v>
      </c>
      <c r="C63" s="160" t="str">
        <f t="shared" si="0"/>
        <v>x</v>
      </c>
      <c r="D63" s="159" t="s">
        <v>771</v>
      </c>
      <c r="E63" s="160" t="str">
        <f t="shared" si="1"/>
        <v>x</v>
      </c>
      <c r="F63" s="159">
        <v>56.502000000000002</v>
      </c>
      <c r="G63" s="160">
        <f t="shared" si="2"/>
        <v>3.2939877015563941E-4</v>
      </c>
      <c r="H63" s="159">
        <v>44.841000000000001</v>
      </c>
      <c r="I63" s="160">
        <f t="shared" si="3"/>
        <v>2.6740851033309681E-4</v>
      </c>
      <c r="J63" s="159">
        <v>56.253</v>
      </c>
      <c r="K63" s="159">
        <v>44.576999999999998</v>
      </c>
      <c r="L63" s="159"/>
      <c r="M63" s="136" t="s">
        <v>981</v>
      </c>
    </row>
    <row r="64" spans="1:13" x14ac:dyDescent="0.3">
      <c r="A64" s="136" t="s">
        <v>772</v>
      </c>
      <c r="B64" s="159">
        <v>2253.0770000000002</v>
      </c>
      <c r="C64" s="160">
        <f t="shared" si="0"/>
        <v>1.0963196340258892E-2</v>
      </c>
      <c r="D64" s="159">
        <v>5258.9229999999998</v>
      </c>
      <c r="E64" s="160">
        <f t="shared" si="1"/>
        <v>2.5729429959227435E-2</v>
      </c>
      <c r="F64" s="159">
        <v>6731.4030000000002</v>
      </c>
      <c r="G64" s="160">
        <f t="shared" si="2"/>
        <v>3.9243139528193367E-2</v>
      </c>
      <c r="H64" s="159">
        <v>10447.36</v>
      </c>
      <c r="I64" s="160">
        <f t="shared" si="3"/>
        <v>6.2302646562600796E-2</v>
      </c>
      <c r="J64" s="159">
        <v>4478.326</v>
      </c>
      <c r="K64" s="159">
        <v>5188.4370000000008</v>
      </c>
      <c r="L64" s="159"/>
      <c r="M64" s="136" t="s">
        <v>982</v>
      </c>
    </row>
    <row r="65" spans="1:13" x14ac:dyDescent="0.3">
      <c r="A65" s="136" t="s">
        <v>773</v>
      </c>
      <c r="B65" s="159">
        <v>883.98599999999999</v>
      </c>
      <c r="C65" s="160">
        <f t="shared" si="0"/>
        <v>4.301367454392413E-3</v>
      </c>
      <c r="D65" s="159">
        <v>716.53499999999997</v>
      </c>
      <c r="E65" s="160">
        <f t="shared" si="1"/>
        <v>3.5056678137015949E-3</v>
      </c>
      <c r="F65" s="159">
        <v>295.226</v>
      </c>
      <c r="G65" s="160">
        <f t="shared" si="2"/>
        <v>1.7211263551373192E-3</v>
      </c>
      <c r="H65" s="159">
        <v>162.51599999999999</v>
      </c>
      <c r="I65" s="160">
        <f t="shared" si="3"/>
        <v>9.691612913470608E-4</v>
      </c>
      <c r="J65" s="159">
        <v>-588.76</v>
      </c>
      <c r="K65" s="159">
        <v>-554.01900000000001</v>
      </c>
      <c r="L65" s="159"/>
      <c r="M65" s="136" t="s">
        <v>983</v>
      </c>
    </row>
    <row r="66" spans="1:13" x14ac:dyDescent="0.3">
      <c r="A66" s="136" t="s">
        <v>774</v>
      </c>
      <c r="B66" s="159">
        <v>4093.732</v>
      </c>
      <c r="C66" s="160">
        <f t="shared" si="0"/>
        <v>1.9919597812414182E-2</v>
      </c>
      <c r="D66" s="159">
        <v>66487.384999999995</v>
      </c>
      <c r="E66" s="160">
        <f t="shared" si="1"/>
        <v>0.32529141718364935</v>
      </c>
      <c r="F66" s="159">
        <v>10507.001</v>
      </c>
      <c r="G66" s="160">
        <f t="shared" si="2"/>
        <v>6.125434865003139E-2</v>
      </c>
      <c r="H66" s="159">
        <v>8516.1290000000008</v>
      </c>
      <c r="I66" s="160">
        <f t="shared" si="3"/>
        <v>5.0785784654545744E-2</v>
      </c>
      <c r="J66" s="159">
        <v>6413.2690000000002</v>
      </c>
      <c r="K66" s="159">
        <v>-57971.255999999994</v>
      </c>
      <c r="L66" s="159"/>
      <c r="M66" s="136" t="s">
        <v>984</v>
      </c>
    </row>
    <row r="67" spans="1:13" x14ac:dyDescent="0.3">
      <c r="A67" s="136" t="s">
        <v>775</v>
      </c>
      <c r="B67" s="159">
        <v>2479.0770000000002</v>
      </c>
      <c r="C67" s="160">
        <f t="shared" si="0"/>
        <v>1.2062884621173617E-2</v>
      </c>
      <c r="D67" s="159">
        <v>3628.931</v>
      </c>
      <c r="E67" s="160">
        <f t="shared" si="1"/>
        <v>1.7754647860668275E-2</v>
      </c>
      <c r="F67" s="159">
        <v>1753.123</v>
      </c>
      <c r="G67" s="160">
        <f t="shared" si="2"/>
        <v>1.0220462286849405E-2</v>
      </c>
      <c r="H67" s="159">
        <v>275.40199999999999</v>
      </c>
      <c r="I67" s="160">
        <f t="shared" si="3"/>
        <v>1.6423549555709179E-3</v>
      </c>
      <c r="J67" s="159">
        <v>-725.95400000000018</v>
      </c>
      <c r="K67" s="159">
        <v>-3353.529</v>
      </c>
      <c r="L67" s="159"/>
      <c r="M67" s="136" t="s">
        <v>985</v>
      </c>
    </row>
    <row r="68" spans="1:13" x14ac:dyDescent="0.3">
      <c r="A68" s="136" t="s">
        <v>731</v>
      </c>
      <c r="B68" s="159">
        <v>2214.6309999999999</v>
      </c>
      <c r="C68" s="160">
        <f t="shared" si="0"/>
        <v>1.0776122819692306E-2</v>
      </c>
      <c r="D68" s="159">
        <v>1560.991</v>
      </c>
      <c r="E68" s="160">
        <f t="shared" si="1"/>
        <v>7.6371927486834088E-3</v>
      </c>
      <c r="F68" s="159">
        <v>8981.56</v>
      </c>
      <c r="G68" s="160">
        <f t="shared" si="2"/>
        <v>5.2361240630049988E-2</v>
      </c>
      <c r="H68" s="159">
        <v>7424.6660000000002</v>
      </c>
      <c r="I68" s="160">
        <f t="shared" si="3"/>
        <v>4.4276864360312938E-2</v>
      </c>
      <c r="J68" s="159">
        <v>6766.9290000000001</v>
      </c>
      <c r="K68" s="159">
        <v>5863.6750000000002</v>
      </c>
      <c r="L68" s="159"/>
      <c r="M68" s="136" t="s">
        <v>945</v>
      </c>
    </row>
    <row r="69" spans="1:13" x14ac:dyDescent="0.3">
      <c r="A69" s="136" t="s">
        <v>776</v>
      </c>
      <c r="B69" s="159">
        <v>55731.404999999999</v>
      </c>
      <c r="C69" s="160">
        <f t="shared" si="0"/>
        <v>0.27118218122748844</v>
      </c>
      <c r="D69" s="159">
        <v>48768.921999999999</v>
      </c>
      <c r="E69" s="160">
        <f t="shared" si="1"/>
        <v>0.23860333433024711</v>
      </c>
      <c r="F69" s="159">
        <v>41744.398000000001</v>
      </c>
      <c r="G69" s="160">
        <f t="shared" si="2"/>
        <v>0.24336401122239099</v>
      </c>
      <c r="H69" s="159">
        <v>53950.237000000001</v>
      </c>
      <c r="I69" s="160">
        <f t="shared" si="3"/>
        <v>0.32173128405449303</v>
      </c>
      <c r="J69" s="159">
        <v>-13987.006999999998</v>
      </c>
      <c r="K69" s="159">
        <v>5181.3150000000023</v>
      </c>
      <c r="L69" s="159"/>
      <c r="M69" s="136" t="s">
        <v>986</v>
      </c>
    </row>
    <row r="70" spans="1:13" x14ac:dyDescent="0.3">
      <c r="A70" s="136" t="s">
        <v>777</v>
      </c>
      <c r="B70" s="159">
        <v>9808.7860000000001</v>
      </c>
      <c r="C70" s="160">
        <f t="shared" si="0"/>
        <v>4.7728349620355909E-2</v>
      </c>
      <c r="D70" s="159">
        <v>10463.546</v>
      </c>
      <c r="E70" s="160">
        <f t="shared" si="1"/>
        <v>5.1193195628107591E-2</v>
      </c>
      <c r="F70" s="159">
        <v>18937.531999999999</v>
      </c>
      <c r="G70" s="160">
        <f t="shared" si="2"/>
        <v>0.11040316715484526</v>
      </c>
      <c r="H70" s="159">
        <v>20158.400000000001</v>
      </c>
      <c r="I70" s="160">
        <f t="shared" si="3"/>
        <v>0.1202142618295466</v>
      </c>
      <c r="J70" s="159">
        <v>9128.7459999999992</v>
      </c>
      <c r="K70" s="159">
        <v>9694.8540000000012</v>
      </c>
      <c r="L70" s="159"/>
      <c r="M70" s="136" t="s">
        <v>987</v>
      </c>
    </row>
    <row r="71" spans="1:13" x14ac:dyDescent="0.3">
      <c r="A71" s="136" t="s">
        <v>744</v>
      </c>
      <c r="B71" s="159">
        <v>7483.0739999999996</v>
      </c>
      <c r="C71" s="160">
        <f t="shared" si="0"/>
        <v>3.6411720278839314E-2</v>
      </c>
      <c r="D71" s="159">
        <v>7164.1490000000003</v>
      </c>
      <c r="E71" s="160">
        <f t="shared" si="1"/>
        <v>3.5050802210446756E-2</v>
      </c>
      <c r="F71" s="159">
        <v>301182.12099999998</v>
      </c>
      <c r="G71" s="160">
        <f t="shared" si="2"/>
        <v>1.7558497088645886</v>
      </c>
      <c r="H71" s="159">
        <v>266941.929</v>
      </c>
      <c r="I71" s="160">
        <f t="shared" si="3"/>
        <v>1.591903471807794</v>
      </c>
      <c r="J71" s="159">
        <v>293699.04699999996</v>
      </c>
      <c r="K71" s="159">
        <v>259777.78</v>
      </c>
      <c r="L71" s="159"/>
      <c r="M71" s="136" t="s">
        <v>988</v>
      </c>
    </row>
    <row r="72" spans="1:13" x14ac:dyDescent="0.3">
      <c r="A72" s="136" t="s">
        <v>778</v>
      </c>
      <c r="B72" s="159">
        <v>182.96299999999999</v>
      </c>
      <c r="C72" s="160">
        <f t="shared" si="0"/>
        <v>8.9027551743805795E-4</v>
      </c>
      <c r="D72" s="159">
        <v>11.004</v>
      </c>
      <c r="E72" s="160">
        <f t="shared" si="1"/>
        <v>5.3837382154357218E-5</v>
      </c>
      <c r="F72" s="159">
        <v>135.21</v>
      </c>
      <c r="G72" s="160">
        <f t="shared" si="2"/>
        <v>7.8825541950274338E-4</v>
      </c>
      <c r="H72" s="159">
        <v>658.48099999999999</v>
      </c>
      <c r="I72" s="160">
        <f t="shared" si="3"/>
        <v>3.9268397960047254E-3</v>
      </c>
      <c r="J72" s="159">
        <v>-47.752999999999986</v>
      </c>
      <c r="K72" s="159">
        <v>647.47699999999998</v>
      </c>
      <c r="L72" s="159"/>
      <c r="M72" s="136" t="s">
        <v>989</v>
      </c>
    </row>
    <row r="73" spans="1:13" x14ac:dyDescent="0.3">
      <c r="A73" s="136" t="s">
        <v>732</v>
      </c>
      <c r="B73" s="159">
        <v>862901.79200000002</v>
      </c>
      <c r="C73" s="160">
        <f t="shared" si="0"/>
        <v>4.1987742842598088</v>
      </c>
      <c r="D73" s="159">
        <v>849298.04700000002</v>
      </c>
      <c r="E73" s="160">
        <f t="shared" si="1"/>
        <v>4.1552147872853729</v>
      </c>
      <c r="F73" s="159">
        <v>354869.87900000002</v>
      </c>
      <c r="G73" s="160">
        <f t="shared" si="2"/>
        <v>2.068841841136253</v>
      </c>
      <c r="H73" s="159">
        <v>185932.902</v>
      </c>
      <c r="I73" s="160">
        <f t="shared" si="3"/>
        <v>1.1088075722158219</v>
      </c>
      <c r="J73" s="159">
        <v>-508031.913</v>
      </c>
      <c r="K73" s="159">
        <v>-663365.14500000002</v>
      </c>
      <c r="L73" s="159"/>
      <c r="M73" s="136" t="s">
        <v>946</v>
      </c>
    </row>
    <row r="74" spans="1:13" x14ac:dyDescent="0.3">
      <c r="A74" s="136" t="s">
        <v>779</v>
      </c>
      <c r="B74" s="159">
        <v>134237.125</v>
      </c>
      <c r="C74" s="160">
        <f t="shared" si="0"/>
        <v>0.65318138595657194</v>
      </c>
      <c r="D74" s="159">
        <v>114692.336</v>
      </c>
      <c r="E74" s="160">
        <f t="shared" si="1"/>
        <v>0.56113550739803175</v>
      </c>
      <c r="F74" s="159">
        <v>168568.598</v>
      </c>
      <c r="G74" s="160">
        <f t="shared" si="2"/>
        <v>0.9827313877041588</v>
      </c>
      <c r="H74" s="159">
        <v>212834.58100000001</v>
      </c>
      <c r="I74" s="160">
        <f t="shared" si="3"/>
        <v>1.269235259083848</v>
      </c>
      <c r="J74" s="159">
        <v>34331.472999999998</v>
      </c>
      <c r="K74" s="159">
        <v>98142.24500000001</v>
      </c>
      <c r="L74" s="159"/>
      <c r="M74" s="136" t="s">
        <v>990</v>
      </c>
    </row>
    <row r="75" spans="1:13" x14ac:dyDescent="0.3">
      <c r="A75" s="136" t="s">
        <v>780</v>
      </c>
      <c r="B75" s="159">
        <v>1.08</v>
      </c>
      <c r="C75" s="160">
        <f t="shared" si="0"/>
        <v>5.255147537114622E-6</v>
      </c>
      <c r="D75" s="159" t="s">
        <v>771</v>
      </c>
      <c r="E75" s="160" t="str">
        <f t="shared" si="1"/>
        <v>x</v>
      </c>
      <c r="F75" s="159">
        <v>32.630000000000003</v>
      </c>
      <c r="G75" s="160">
        <f t="shared" si="2"/>
        <v>1.9022834360161615E-4</v>
      </c>
      <c r="H75" s="159">
        <v>65.622</v>
      </c>
      <c r="I75" s="160">
        <f t="shared" si="3"/>
        <v>3.9133563624982668E-4</v>
      </c>
      <c r="J75" s="159">
        <v>31.550000000000004</v>
      </c>
      <c r="K75" s="159">
        <v>65.548000000000002</v>
      </c>
      <c r="L75" s="159"/>
      <c r="M75" s="136" t="s">
        <v>991</v>
      </c>
    </row>
    <row r="76" spans="1:13" x14ac:dyDescent="0.3">
      <c r="A76" s="136" t="s">
        <v>781</v>
      </c>
      <c r="B76" s="159">
        <v>7833.2749999999996</v>
      </c>
      <c r="C76" s="160">
        <f t="shared" si="0"/>
        <v>3.8115755392399572E-2</v>
      </c>
      <c r="D76" s="159">
        <v>6584.4449999999997</v>
      </c>
      <c r="E76" s="160">
        <f t="shared" si="1"/>
        <v>3.2214583945778502E-2</v>
      </c>
      <c r="F76" s="159">
        <v>4839.8599999999997</v>
      </c>
      <c r="G76" s="160">
        <f t="shared" si="2"/>
        <v>2.8215707970080228E-2</v>
      </c>
      <c r="H76" s="159">
        <v>1558.2639999999999</v>
      </c>
      <c r="I76" s="160">
        <f t="shared" si="3"/>
        <v>9.2926798007558434E-3</v>
      </c>
      <c r="J76" s="159">
        <v>-2993.415</v>
      </c>
      <c r="K76" s="159">
        <v>-5026.1809999999996</v>
      </c>
      <c r="L76" s="159"/>
      <c r="M76" s="136" t="s">
        <v>992</v>
      </c>
    </row>
    <row r="77" spans="1:13" x14ac:dyDescent="0.3">
      <c r="A77" s="136" t="s">
        <v>733</v>
      </c>
      <c r="B77" s="159">
        <v>6206.8609999999999</v>
      </c>
      <c r="C77" s="160">
        <f t="shared" si="0"/>
        <v>3.0201824349409996E-2</v>
      </c>
      <c r="D77" s="159">
        <v>51042.510999999999</v>
      </c>
      <c r="E77" s="160">
        <f t="shared" si="1"/>
        <v>0.24972693300844984</v>
      </c>
      <c r="F77" s="159">
        <v>12594.031999999999</v>
      </c>
      <c r="G77" s="160">
        <f t="shared" si="2"/>
        <v>7.3421447950528615E-2</v>
      </c>
      <c r="H77" s="159">
        <v>10892.673000000001</v>
      </c>
      <c r="I77" s="160">
        <f t="shared" si="3"/>
        <v>6.4958262761212845E-2</v>
      </c>
      <c r="J77" s="159">
        <v>6387.1709999999994</v>
      </c>
      <c r="K77" s="159">
        <v>-40149.837999999996</v>
      </c>
      <c r="L77" s="159"/>
      <c r="M77" s="136" t="s">
        <v>947</v>
      </c>
    </row>
    <row r="78" spans="1:13" x14ac:dyDescent="0.3">
      <c r="A78" s="136" t="s">
        <v>782</v>
      </c>
      <c r="B78" s="159">
        <v>5236.3779999999997</v>
      </c>
      <c r="C78" s="160">
        <f t="shared" ref="C78:C141" si="4">IF(B78=0,0,IF(OR(B78="x",B78="Ə"),"x",B78/$B$12*100))</f>
        <v>2.5479573101945548E-2</v>
      </c>
      <c r="D78" s="159">
        <v>78535.857999999993</v>
      </c>
      <c r="E78" s="160">
        <f t="shared" ref="E78:E141" si="5">IF(D78=0,0,IF(OR(D78="x",D78="Ə"),"x",D78/$D$12*100))</f>
        <v>0.38423891311944131</v>
      </c>
      <c r="F78" s="159">
        <v>16936.491000000002</v>
      </c>
      <c r="G78" s="160">
        <f t="shared" ref="G78:G141" si="6">IF(F78=0,0,IF(OR(F78="x",F78="Ə"),"x",F78/$F$12*100))</f>
        <v>9.8737377546848901E-2</v>
      </c>
      <c r="H78" s="159">
        <v>15196.144</v>
      </c>
      <c r="I78" s="160">
        <f t="shared" ref="I78:I141" si="7">IF(H78=0,0,IF(OR(H78="x",H78="Ə"),"x",H78/$H$12*100))</f>
        <v>9.0621935948065988E-2</v>
      </c>
      <c r="J78" s="159">
        <v>11700.113000000001</v>
      </c>
      <c r="K78" s="159">
        <v>-63339.713999999993</v>
      </c>
      <c r="L78" s="159"/>
      <c r="M78" s="136" t="s">
        <v>993</v>
      </c>
    </row>
    <row r="79" spans="1:13" x14ac:dyDescent="0.3">
      <c r="A79" s="136" t="s">
        <v>783</v>
      </c>
      <c r="B79" s="159">
        <v>2484.5839999999998</v>
      </c>
      <c r="C79" s="160">
        <f t="shared" si="4"/>
        <v>1.2089681007735551E-2</v>
      </c>
      <c r="D79" s="159">
        <v>5078.03</v>
      </c>
      <c r="E79" s="160">
        <f t="shared" si="5"/>
        <v>2.4844405825271771E-2</v>
      </c>
      <c r="F79" s="159">
        <v>621.35299999999995</v>
      </c>
      <c r="G79" s="160">
        <f t="shared" si="6"/>
        <v>3.6224012253109096E-3</v>
      </c>
      <c r="H79" s="159">
        <v>705.14200000000005</v>
      </c>
      <c r="I79" s="160">
        <f t="shared" si="7"/>
        <v>4.20510184414488E-3</v>
      </c>
      <c r="J79" s="159">
        <v>-1863.2309999999998</v>
      </c>
      <c r="K79" s="159">
        <v>-4372.8879999999999</v>
      </c>
      <c r="L79" s="159"/>
      <c r="M79" s="136" t="s">
        <v>994</v>
      </c>
    </row>
    <row r="80" spans="1:13" x14ac:dyDescent="0.3">
      <c r="A80" s="136" t="s">
        <v>784</v>
      </c>
      <c r="B80" s="159">
        <v>621.12</v>
      </c>
      <c r="C80" s="160">
        <f t="shared" si="4"/>
        <v>3.0222937391228091E-3</v>
      </c>
      <c r="D80" s="159">
        <v>548.56200000000001</v>
      </c>
      <c r="E80" s="160">
        <f t="shared" si="5"/>
        <v>2.683855146252136E-3</v>
      </c>
      <c r="F80" s="159">
        <v>15318.388999999999</v>
      </c>
      <c r="G80" s="160">
        <f t="shared" si="6"/>
        <v>8.9304068835893868E-2</v>
      </c>
      <c r="H80" s="159">
        <v>18887.816999999999</v>
      </c>
      <c r="I80" s="160">
        <f t="shared" si="7"/>
        <v>0.11263716258366543</v>
      </c>
      <c r="J80" s="159">
        <v>14697.268999999998</v>
      </c>
      <c r="K80" s="159">
        <v>18339.254999999997</v>
      </c>
      <c r="L80" s="159"/>
      <c r="M80" s="136" t="s">
        <v>995</v>
      </c>
    </row>
    <row r="81" spans="1:13" x14ac:dyDescent="0.3">
      <c r="A81" s="136" t="s">
        <v>734</v>
      </c>
      <c r="B81" s="159">
        <v>9734.4</v>
      </c>
      <c r="C81" s="160">
        <f t="shared" si="4"/>
        <v>4.7366396467859791E-2</v>
      </c>
      <c r="D81" s="159">
        <v>2.3290000000000002</v>
      </c>
      <c r="E81" s="160">
        <f t="shared" si="5"/>
        <v>1.1394698567566155E-5</v>
      </c>
      <c r="F81" s="159">
        <v>4749.7870000000003</v>
      </c>
      <c r="G81" s="160">
        <f t="shared" si="6"/>
        <v>2.7690594957722636E-2</v>
      </c>
      <c r="H81" s="159">
        <v>5207.4319999999998</v>
      </c>
      <c r="I81" s="160">
        <f t="shared" si="7"/>
        <v>3.1054428620702009E-2</v>
      </c>
      <c r="J81" s="159">
        <v>-4984.6129999999994</v>
      </c>
      <c r="K81" s="159">
        <v>5205.1030000000001</v>
      </c>
      <c r="L81" s="159"/>
      <c r="M81" s="136" t="s">
        <v>948</v>
      </c>
    </row>
    <row r="82" spans="1:13" x14ac:dyDescent="0.3">
      <c r="A82" s="136" t="s">
        <v>745</v>
      </c>
      <c r="B82" s="159">
        <v>346.20499999999998</v>
      </c>
      <c r="C82" s="160">
        <f t="shared" si="4"/>
        <v>1.6845910676729331E-3</v>
      </c>
      <c r="D82" s="159">
        <v>24.49</v>
      </c>
      <c r="E82" s="160">
        <f t="shared" si="5"/>
        <v>1.1981801971648566E-4</v>
      </c>
      <c r="F82" s="159">
        <v>85761.786999999997</v>
      </c>
      <c r="G82" s="160">
        <f t="shared" si="6"/>
        <v>0.49997924257813714</v>
      </c>
      <c r="H82" s="159">
        <v>84577.016000000003</v>
      </c>
      <c r="I82" s="160">
        <f t="shared" si="7"/>
        <v>0.50437353888134728</v>
      </c>
      <c r="J82" s="159">
        <v>85415.581999999995</v>
      </c>
      <c r="K82" s="159">
        <v>84552.525999999998</v>
      </c>
      <c r="L82" s="159"/>
      <c r="M82" s="136" t="s">
        <v>958</v>
      </c>
    </row>
    <row r="83" spans="1:13" x14ac:dyDescent="0.3">
      <c r="A83" s="136" t="s">
        <v>785</v>
      </c>
      <c r="B83" s="159" t="s">
        <v>771</v>
      </c>
      <c r="C83" s="160" t="str">
        <f t="shared" si="4"/>
        <v>x</v>
      </c>
      <c r="D83" s="159" t="s">
        <v>765</v>
      </c>
      <c r="E83" s="160" t="str">
        <f t="shared" si="5"/>
        <v>x</v>
      </c>
      <c r="F83" s="159" t="s">
        <v>765</v>
      </c>
      <c r="G83" s="160" t="str">
        <f t="shared" si="6"/>
        <v>x</v>
      </c>
      <c r="H83" s="159" t="s">
        <v>765</v>
      </c>
      <c r="I83" s="160" t="str">
        <f t="shared" si="7"/>
        <v>x</v>
      </c>
      <c r="J83" s="159" t="s">
        <v>771</v>
      </c>
      <c r="K83" s="159" t="s">
        <v>765</v>
      </c>
      <c r="L83" s="159"/>
      <c r="M83" s="136" t="s">
        <v>996</v>
      </c>
    </row>
    <row r="84" spans="1:13" x14ac:dyDescent="0.3">
      <c r="A84" s="136" t="s">
        <v>786</v>
      </c>
      <c r="B84" s="159">
        <v>9497.2039999999997</v>
      </c>
      <c r="C84" s="160">
        <f t="shared" si="4"/>
        <v>4.6212229824143643E-2</v>
      </c>
      <c r="D84" s="159">
        <v>19678.819</v>
      </c>
      <c r="E84" s="160">
        <f t="shared" si="5"/>
        <v>9.6279180193513794E-2</v>
      </c>
      <c r="F84" s="159">
        <v>6532.3810000000003</v>
      </c>
      <c r="G84" s="160">
        <f t="shared" si="6"/>
        <v>3.8082869059291105E-2</v>
      </c>
      <c r="H84" s="159">
        <v>8627.7630000000008</v>
      </c>
      <c r="I84" s="160">
        <f t="shared" si="7"/>
        <v>5.1451512038915515E-2</v>
      </c>
      <c r="J84" s="159">
        <v>-2964.8229999999994</v>
      </c>
      <c r="K84" s="159">
        <v>-11051.055999999999</v>
      </c>
      <c r="L84" s="159"/>
      <c r="M84" s="136" t="s">
        <v>997</v>
      </c>
    </row>
    <row r="85" spans="1:13" x14ac:dyDescent="0.3">
      <c r="A85" s="136" t="s">
        <v>787</v>
      </c>
      <c r="B85" s="159" t="s">
        <v>771</v>
      </c>
      <c r="C85" s="160" t="str">
        <f t="shared" si="4"/>
        <v>x</v>
      </c>
      <c r="D85" s="159">
        <v>4.8529999999999998</v>
      </c>
      <c r="E85" s="160">
        <f t="shared" si="5"/>
        <v>2.3743440166766225E-5</v>
      </c>
      <c r="F85" s="159">
        <v>144.54900000000001</v>
      </c>
      <c r="G85" s="160">
        <f t="shared" si="6"/>
        <v>8.4270048542047231E-4</v>
      </c>
      <c r="H85" s="159">
        <v>105</v>
      </c>
      <c r="I85" s="160">
        <f t="shared" si="7"/>
        <v>6.2616564271481825E-4</v>
      </c>
      <c r="J85" s="159">
        <v>144.09800000000001</v>
      </c>
      <c r="K85" s="159">
        <v>100.14700000000001</v>
      </c>
      <c r="L85" s="159"/>
      <c r="M85" s="136" t="s">
        <v>998</v>
      </c>
    </row>
    <row r="86" spans="1:13" x14ac:dyDescent="0.3">
      <c r="A86" s="136" t="s">
        <v>788</v>
      </c>
      <c r="B86" s="159">
        <v>1205.896</v>
      </c>
      <c r="C86" s="160">
        <f t="shared" si="4"/>
        <v>5.8677420318670129E-3</v>
      </c>
      <c r="D86" s="159">
        <v>183.691</v>
      </c>
      <c r="E86" s="160">
        <f t="shared" si="5"/>
        <v>8.9871342832752014E-4</v>
      </c>
      <c r="F86" s="159">
        <v>2261.7020000000002</v>
      </c>
      <c r="G86" s="160">
        <f t="shared" si="6"/>
        <v>1.3185406839732221E-2</v>
      </c>
      <c r="H86" s="159">
        <v>1244.6310000000001</v>
      </c>
      <c r="I86" s="160">
        <f t="shared" si="7"/>
        <v>7.4223349529313042E-3</v>
      </c>
      <c r="J86" s="159">
        <v>1055.8060000000003</v>
      </c>
      <c r="K86" s="159">
        <v>1060.94</v>
      </c>
      <c r="L86" s="159"/>
      <c r="M86" s="136" t="s">
        <v>999</v>
      </c>
    </row>
    <row r="87" spans="1:13" x14ac:dyDescent="0.3">
      <c r="A87" s="136" t="s">
        <v>789</v>
      </c>
      <c r="B87" s="159" t="s">
        <v>771</v>
      </c>
      <c r="C87" s="160" t="str">
        <f t="shared" si="4"/>
        <v>x</v>
      </c>
      <c r="D87" s="159">
        <v>202.05199999999999</v>
      </c>
      <c r="E87" s="160">
        <f t="shared" si="5"/>
        <v>9.8854514168049651E-4</v>
      </c>
      <c r="F87" s="159" t="s">
        <v>771</v>
      </c>
      <c r="G87" s="160" t="str">
        <f t="shared" si="6"/>
        <v>x</v>
      </c>
      <c r="H87" s="159">
        <v>23.111000000000001</v>
      </c>
      <c r="I87" s="160">
        <f t="shared" si="7"/>
        <v>1.378220397026873E-4</v>
      </c>
      <c r="J87" s="159" t="s">
        <v>771</v>
      </c>
      <c r="K87" s="159">
        <v>-178.941</v>
      </c>
      <c r="L87" s="159"/>
      <c r="M87" s="136" t="s">
        <v>1000</v>
      </c>
    </row>
    <row r="88" spans="1:13" x14ac:dyDescent="0.3">
      <c r="A88" s="136" t="s">
        <v>738</v>
      </c>
      <c r="B88" s="159">
        <v>125625.287</v>
      </c>
      <c r="C88" s="160">
        <f t="shared" si="4"/>
        <v>0.61127723849756255</v>
      </c>
      <c r="D88" s="159">
        <v>37161.845999999998</v>
      </c>
      <c r="E88" s="160">
        <f t="shared" si="5"/>
        <v>0.18181538573821984</v>
      </c>
      <c r="F88" s="159">
        <v>47246.112999999998</v>
      </c>
      <c r="G88" s="160">
        <f t="shared" si="6"/>
        <v>0.27543824142215084</v>
      </c>
      <c r="H88" s="159">
        <v>31645.321</v>
      </c>
      <c r="I88" s="160">
        <f t="shared" si="7"/>
        <v>0.1887163120274451</v>
      </c>
      <c r="J88" s="159">
        <v>-78379.173999999999</v>
      </c>
      <c r="K88" s="159">
        <v>-5516.5249999999978</v>
      </c>
      <c r="L88" s="159"/>
      <c r="M88" s="136" t="s">
        <v>952</v>
      </c>
    </row>
    <row r="89" spans="1:13" x14ac:dyDescent="0.3">
      <c r="A89" s="136" t="s">
        <v>790</v>
      </c>
      <c r="B89" s="159">
        <v>385822.44799999997</v>
      </c>
      <c r="C89" s="160">
        <f t="shared" si="4"/>
        <v>1.8773647105284574</v>
      </c>
      <c r="D89" s="159">
        <v>388890.88299999997</v>
      </c>
      <c r="E89" s="160">
        <f t="shared" si="5"/>
        <v>1.9026596768826263</v>
      </c>
      <c r="F89" s="159">
        <v>854170.75399999996</v>
      </c>
      <c r="G89" s="160">
        <f t="shared" si="6"/>
        <v>4.9796962208508582</v>
      </c>
      <c r="H89" s="159">
        <v>767677.228</v>
      </c>
      <c r="I89" s="160">
        <f t="shared" si="7"/>
        <v>4.5780295701728573</v>
      </c>
      <c r="J89" s="159">
        <v>468348.30599999998</v>
      </c>
      <c r="K89" s="159">
        <v>378786.34500000003</v>
      </c>
      <c r="L89" s="159"/>
      <c r="M89" s="136" t="s">
        <v>1001</v>
      </c>
    </row>
    <row r="90" spans="1:13" x14ac:dyDescent="0.3">
      <c r="A90" s="136" t="s">
        <v>791</v>
      </c>
      <c r="B90" s="159">
        <v>5312.2449999999999</v>
      </c>
      <c r="C90" s="160">
        <f t="shared" si="4"/>
        <v>2.5848732618795799E-2</v>
      </c>
      <c r="D90" s="159">
        <v>5495.1719999999996</v>
      </c>
      <c r="E90" s="160">
        <f t="shared" si="5"/>
        <v>2.6885284893486319E-2</v>
      </c>
      <c r="F90" s="159">
        <v>3972.5549999999998</v>
      </c>
      <c r="G90" s="160">
        <f t="shared" si="6"/>
        <v>2.3159440929093417E-2</v>
      </c>
      <c r="H90" s="159">
        <v>2150.46</v>
      </c>
      <c r="I90" s="160">
        <f t="shared" si="7"/>
        <v>1.2824230171738171E-2</v>
      </c>
      <c r="J90" s="159">
        <v>-1339.69</v>
      </c>
      <c r="K90" s="159">
        <v>-3344.7119999999995</v>
      </c>
      <c r="L90" s="159"/>
      <c r="M90" s="136" t="s">
        <v>1002</v>
      </c>
    </row>
    <row r="91" spans="1:13" x14ac:dyDescent="0.3">
      <c r="A91" s="136" t="s">
        <v>792</v>
      </c>
      <c r="B91" s="159">
        <v>615.44000000000005</v>
      </c>
      <c r="C91" s="160">
        <f t="shared" si="4"/>
        <v>2.9946555557794656E-3</v>
      </c>
      <c r="D91" s="159">
        <v>499.33499999999998</v>
      </c>
      <c r="E91" s="160">
        <f t="shared" si="5"/>
        <v>2.4430106523124283E-3</v>
      </c>
      <c r="F91" s="159">
        <v>3107.3510000000001</v>
      </c>
      <c r="G91" s="160">
        <f t="shared" si="6"/>
        <v>1.8115422424726493E-2</v>
      </c>
      <c r="H91" s="159">
        <v>3888.7240000000002</v>
      </c>
      <c r="I91" s="160">
        <f t="shared" si="7"/>
        <v>2.3190336788576564E-2</v>
      </c>
      <c r="J91" s="159">
        <v>2491.9110000000001</v>
      </c>
      <c r="K91" s="159">
        <v>3389.3890000000001</v>
      </c>
      <c r="L91" s="159"/>
      <c r="M91" s="136" t="s">
        <v>1003</v>
      </c>
    </row>
    <row r="92" spans="1:13" x14ac:dyDescent="0.3">
      <c r="A92" s="136" t="s">
        <v>793</v>
      </c>
      <c r="B92" s="159">
        <v>12459.326999999999</v>
      </c>
      <c r="C92" s="160">
        <f t="shared" si="4"/>
        <v>6.0625557035329354E-2</v>
      </c>
      <c r="D92" s="159">
        <v>27249.937000000002</v>
      </c>
      <c r="E92" s="160">
        <f t="shared" si="5"/>
        <v>0.13332108978109403</v>
      </c>
      <c r="F92" s="159">
        <v>9202.2469999999994</v>
      </c>
      <c r="G92" s="160">
        <f t="shared" si="6"/>
        <v>5.3647815023688053E-2</v>
      </c>
      <c r="H92" s="159">
        <v>7111.4139999999998</v>
      </c>
      <c r="I92" s="160">
        <f t="shared" si="7"/>
        <v>4.240879159924911E-2</v>
      </c>
      <c r="J92" s="159">
        <v>-3257.08</v>
      </c>
      <c r="K92" s="159">
        <v>-20138.523000000001</v>
      </c>
      <c r="L92" s="159"/>
      <c r="M92" s="136" t="s">
        <v>1004</v>
      </c>
    </row>
    <row r="93" spans="1:13" x14ac:dyDescent="0.3">
      <c r="A93" s="136" t="s">
        <v>794</v>
      </c>
      <c r="B93" s="159">
        <v>2710.4110000000001</v>
      </c>
      <c r="C93" s="160">
        <f t="shared" si="4"/>
        <v>1.3188527491868871E-2</v>
      </c>
      <c r="D93" s="159">
        <v>4480.8370000000004</v>
      </c>
      <c r="E93" s="160">
        <f t="shared" si="5"/>
        <v>2.1922622131986872E-2</v>
      </c>
      <c r="F93" s="159">
        <v>9508.3790000000008</v>
      </c>
      <c r="G93" s="160">
        <f t="shared" si="6"/>
        <v>5.5432521835929859E-2</v>
      </c>
      <c r="H93" s="159">
        <v>10489.975</v>
      </c>
      <c r="I93" s="160">
        <f t="shared" si="7"/>
        <v>6.2556780361308337E-2</v>
      </c>
      <c r="J93" s="159">
        <v>6797.9680000000008</v>
      </c>
      <c r="K93" s="159">
        <v>6009.1379999999999</v>
      </c>
      <c r="L93" s="159"/>
      <c r="M93" s="136" t="s">
        <v>1005</v>
      </c>
    </row>
    <row r="94" spans="1:13" x14ac:dyDescent="0.3">
      <c r="A94" s="136" t="s">
        <v>795</v>
      </c>
      <c r="B94" s="159">
        <v>12432.074000000001</v>
      </c>
      <c r="C94" s="160">
        <f t="shared" si="4"/>
        <v>6.0492947279932152E-2</v>
      </c>
      <c r="D94" s="159">
        <v>16135.116</v>
      </c>
      <c r="E94" s="160">
        <f t="shared" si="5"/>
        <v>7.8941512740538317E-2</v>
      </c>
      <c r="F94" s="159">
        <v>478.548</v>
      </c>
      <c r="G94" s="160">
        <f t="shared" si="6"/>
        <v>2.7898680163612076E-3</v>
      </c>
      <c r="H94" s="159">
        <v>380.30200000000002</v>
      </c>
      <c r="I94" s="160">
        <f t="shared" si="7"/>
        <v>2.2679242500545792E-3</v>
      </c>
      <c r="J94" s="159">
        <v>-11953.526</v>
      </c>
      <c r="K94" s="159">
        <v>-15754.814</v>
      </c>
      <c r="L94" s="159"/>
      <c r="M94" s="136" t="s">
        <v>1006</v>
      </c>
    </row>
    <row r="95" spans="1:13" x14ac:dyDescent="0.3">
      <c r="A95" s="136" t="s">
        <v>746</v>
      </c>
      <c r="B95" s="159">
        <v>18621.162</v>
      </c>
      <c r="C95" s="160">
        <f t="shared" si="4"/>
        <v>9.0608290391215179E-2</v>
      </c>
      <c r="D95" s="159">
        <v>18422.705000000002</v>
      </c>
      <c r="E95" s="160">
        <f t="shared" si="5"/>
        <v>9.0133606815884004E-2</v>
      </c>
      <c r="F95" s="159">
        <v>170630.15599999999</v>
      </c>
      <c r="G95" s="160">
        <f t="shared" si="6"/>
        <v>0.99474998297166295</v>
      </c>
      <c r="H95" s="159">
        <v>119747.34699999999</v>
      </c>
      <c r="I95" s="160">
        <f t="shared" si="7"/>
        <v>0.71411118569189869</v>
      </c>
      <c r="J95" s="159">
        <v>152008.99399999998</v>
      </c>
      <c r="K95" s="159">
        <v>101324.64199999999</v>
      </c>
      <c r="L95" s="159"/>
      <c r="M95" s="136" t="s">
        <v>959</v>
      </c>
    </row>
    <row r="96" spans="1:13" x14ac:dyDescent="0.3">
      <c r="A96" s="136" t="s">
        <v>796</v>
      </c>
      <c r="B96" s="159">
        <v>11505.02</v>
      </c>
      <c r="C96" s="160">
        <f t="shared" si="4"/>
        <v>5.5982016219865247E-2</v>
      </c>
      <c r="D96" s="159">
        <v>14266.18</v>
      </c>
      <c r="E96" s="160">
        <f t="shared" si="5"/>
        <v>6.9797690343770258E-2</v>
      </c>
      <c r="F96" s="159">
        <v>4868.9799999999996</v>
      </c>
      <c r="G96" s="160">
        <f t="shared" si="6"/>
        <v>2.8385473503812347E-2</v>
      </c>
      <c r="H96" s="159">
        <v>3043.38</v>
      </c>
      <c r="I96" s="160">
        <f t="shared" si="7"/>
        <v>1.8149142797384988E-2</v>
      </c>
      <c r="J96" s="159">
        <v>-6636.0400000000009</v>
      </c>
      <c r="K96" s="159">
        <v>-11222.8</v>
      </c>
      <c r="L96" s="159"/>
      <c r="M96" s="136" t="s">
        <v>1007</v>
      </c>
    </row>
    <row r="97" spans="1:14" x14ac:dyDescent="0.3">
      <c r="A97" s="136" t="s">
        <v>797</v>
      </c>
      <c r="B97" s="159" t="s">
        <v>771</v>
      </c>
      <c r="C97" s="160" t="str">
        <f t="shared" si="4"/>
        <v>x</v>
      </c>
      <c r="D97" s="159">
        <v>12.497999999999999</v>
      </c>
      <c r="E97" s="160">
        <f t="shared" si="5"/>
        <v>6.1146819535183247E-5</v>
      </c>
      <c r="F97" s="159">
        <v>981.25800000000004</v>
      </c>
      <c r="G97" s="160">
        <f t="shared" si="6"/>
        <v>5.7205971187813251E-3</v>
      </c>
      <c r="H97" s="159">
        <v>1103.2349999999999</v>
      </c>
      <c r="I97" s="160">
        <f t="shared" si="7"/>
        <v>6.5791224080045951E-3</v>
      </c>
      <c r="J97" s="159">
        <v>981.14100000000008</v>
      </c>
      <c r="K97" s="159">
        <v>1090.7369999999999</v>
      </c>
      <c r="L97" s="159"/>
      <c r="M97" s="136" t="s">
        <v>1008</v>
      </c>
    </row>
    <row r="98" spans="1:14" x14ac:dyDescent="0.3">
      <c r="A98" s="136" t="s">
        <v>739</v>
      </c>
      <c r="B98" s="159">
        <v>1010851.334</v>
      </c>
      <c r="C98" s="160">
        <f t="shared" si="4"/>
        <v>4.918678609499195</v>
      </c>
      <c r="D98" s="159">
        <v>851681.76399999997</v>
      </c>
      <c r="E98" s="160">
        <f t="shared" si="5"/>
        <v>4.1668771903276145</v>
      </c>
      <c r="F98" s="159">
        <v>26076.793000000001</v>
      </c>
      <c r="G98" s="160">
        <f t="shared" si="6"/>
        <v>0.15202406187043269</v>
      </c>
      <c r="H98" s="159">
        <v>20005.442999999999</v>
      </c>
      <c r="I98" s="160">
        <f t="shared" si="7"/>
        <v>0.11930210546561582</v>
      </c>
      <c r="J98" s="159">
        <v>-984774.54100000008</v>
      </c>
      <c r="K98" s="159">
        <v>-831676.321</v>
      </c>
      <c r="L98" s="159"/>
      <c r="M98" s="136" t="s">
        <v>953</v>
      </c>
    </row>
    <row r="99" spans="1:14" x14ac:dyDescent="0.3">
      <c r="A99" s="136" t="s">
        <v>798</v>
      </c>
      <c r="B99" s="159">
        <v>362.10500000000002</v>
      </c>
      <c r="C99" s="160">
        <f t="shared" si="4"/>
        <v>1.7619585175248985E-3</v>
      </c>
      <c r="D99" s="159">
        <v>2.0670000000000002</v>
      </c>
      <c r="E99" s="160">
        <f t="shared" si="5"/>
        <v>1.0112856135319555E-5</v>
      </c>
      <c r="F99" s="159">
        <v>13455.445</v>
      </c>
      <c r="G99" s="160">
        <f t="shared" si="6"/>
        <v>7.8443365454264405E-2</v>
      </c>
      <c r="H99" s="159">
        <v>6706.5709999999999</v>
      </c>
      <c r="I99" s="160">
        <f t="shared" si="7"/>
        <v>3.9994517529786298E-2</v>
      </c>
      <c r="J99" s="159">
        <v>13093.34</v>
      </c>
      <c r="K99" s="159">
        <v>6704.5039999999999</v>
      </c>
      <c r="L99" s="159"/>
      <c r="M99" s="136" t="s">
        <v>1009</v>
      </c>
    </row>
    <row r="100" spans="1:14" x14ac:dyDescent="0.3">
      <c r="A100" s="136" t="s">
        <v>799</v>
      </c>
      <c r="B100" s="159">
        <v>1793.3389999999999</v>
      </c>
      <c r="C100" s="160">
        <f t="shared" si="4"/>
        <v>8.7261676195014813E-3</v>
      </c>
      <c r="D100" s="159">
        <v>4992.2160000000003</v>
      </c>
      <c r="E100" s="160">
        <f t="shared" si="5"/>
        <v>2.4424558395955705E-2</v>
      </c>
      <c r="F100" s="159">
        <v>2652.1309999999999</v>
      </c>
      <c r="G100" s="160">
        <f t="shared" si="6"/>
        <v>1.5461553390882555E-2</v>
      </c>
      <c r="H100" s="159">
        <v>3087.7860000000001</v>
      </c>
      <c r="I100" s="160">
        <f t="shared" si="7"/>
        <v>1.8413957192912549E-2</v>
      </c>
      <c r="J100" s="159">
        <v>858.79199999999992</v>
      </c>
      <c r="K100" s="159">
        <v>-1904.4300000000003</v>
      </c>
      <c r="L100" s="159"/>
      <c r="M100" s="136" t="s">
        <v>1010</v>
      </c>
    </row>
    <row r="101" spans="1:14" x14ac:dyDescent="0.3">
      <c r="A101" s="136" t="s">
        <v>800</v>
      </c>
      <c r="B101" s="159" t="s">
        <v>765</v>
      </c>
      <c r="C101" s="160" t="str">
        <f t="shared" si="4"/>
        <v>x</v>
      </c>
      <c r="D101" s="159" t="s">
        <v>765</v>
      </c>
      <c r="E101" s="160" t="str">
        <f t="shared" si="5"/>
        <v>x</v>
      </c>
      <c r="F101" s="159">
        <v>1528.7550000000001</v>
      </c>
      <c r="G101" s="160">
        <f t="shared" si="6"/>
        <v>8.9124281772200026E-3</v>
      </c>
      <c r="H101" s="159">
        <v>892.89599999999996</v>
      </c>
      <c r="I101" s="160">
        <f t="shared" si="7"/>
        <v>5.3247695020713368E-3</v>
      </c>
      <c r="J101" s="159">
        <v>1528.7550000000001</v>
      </c>
      <c r="K101" s="159">
        <v>892.89599999999996</v>
      </c>
      <c r="L101" s="159"/>
      <c r="M101" s="136" t="s">
        <v>1011</v>
      </c>
    </row>
    <row r="102" spans="1:14" x14ac:dyDescent="0.3">
      <c r="A102" s="136" t="s">
        <v>801</v>
      </c>
      <c r="B102" s="159" t="s">
        <v>765</v>
      </c>
      <c r="C102" s="160" t="str">
        <f t="shared" si="4"/>
        <v>x</v>
      </c>
      <c r="D102" s="159" t="s">
        <v>765</v>
      </c>
      <c r="E102" s="160" t="str">
        <f t="shared" si="5"/>
        <v>x</v>
      </c>
      <c r="F102" s="159" t="s">
        <v>771</v>
      </c>
      <c r="G102" s="160" t="str">
        <f t="shared" si="6"/>
        <v>x</v>
      </c>
      <c r="H102" s="159" t="s">
        <v>765</v>
      </c>
      <c r="I102" s="160" t="str">
        <f t="shared" si="7"/>
        <v>x</v>
      </c>
      <c r="J102" s="159" t="s">
        <v>771</v>
      </c>
      <c r="K102" s="159" t="s">
        <v>765</v>
      </c>
      <c r="L102" s="159"/>
      <c r="M102" s="136" t="s">
        <v>1012</v>
      </c>
    </row>
    <row r="103" spans="1:14" x14ac:dyDescent="0.3">
      <c r="A103" s="136" t="s">
        <v>802</v>
      </c>
      <c r="B103" s="159">
        <v>253.95500000000001</v>
      </c>
      <c r="C103" s="160">
        <f t="shared" si="4"/>
        <v>1.2357138822110592E-3</v>
      </c>
      <c r="D103" s="159">
        <v>549.98400000000004</v>
      </c>
      <c r="E103" s="160">
        <f t="shared" si="5"/>
        <v>2.6908123215905128E-3</v>
      </c>
      <c r="F103" s="159">
        <v>932.69799999999998</v>
      </c>
      <c r="G103" s="160">
        <f t="shared" si="6"/>
        <v>5.4374990996181472E-3</v>
      </c>
      <c r="H103" s="159">
        <v>780.85400000000004</v>
      </c>
      <c r="I103" s="160">
        <f t="shared" si="7"/>
        <v>4.6566090169184449E-3</v>
      </c>
      <c r="J103" s="159">
        <v>678.74299999999994</v>
      </c>
      <c r="K103" s="159">
        <v>230.87</v>
      </c>
      <c r="L103" s="159"/>
      <c r="M103" s="136" t="s">
        <v>1013</v>
      </c>
      <c r="N103" s="65"/>
    </row>
    <row r="104" spans="1:14" x14ac:dyDescent="0.3">
      <c r="A104" s="136" t="s">
        <v>803</v>
      </c>
      <c r="B104" s="159">
        <v>11507.24</v>
      </c>
      <c r="C104" s="160">
        <f t="shared" si="4"/>
        <v>5.5992818467580426E-2</v>
      </c>
      <c r="D104" s="159">
        <v>11339.467000000001</v>
      </c>
      <c r="E104" s="160">
        <f t="shared" si="5"/>
        <v>5.5478663968168182E-2</v>
      </c>
      <c r="F104" s="159">
        <v>37331.743999999999</v>
      </c>
      <c r="G104" s="160">
        <f t="shared" si="6"/>
        <v>0.21763885457798254</v>
      </c>
      <c r="H104" s="159">
        <v>27096.495999999999</v>
      </c>
      <c r="I104" s="160">
        <f t="shared" si="7"/>
        <v>0.16158947460151904</v>
      </c>
      <c r="J104" s="159">
        <v>25824.504000000001</v>
      </c>
      <c r="K104" s="159">
        <v>15757.028999999999</v>
      </c>
      <c r="L104" s="159"/>
      <c r="M104" s="136" t="s">
        <v>1014</v>
      </c>
    </row>
    <row r="105" spans="1:14" x14ac:dyDescent="0.3">
      <c r="A105" s="136" t="s">
        <v>804</v>
      </c>
      <c r="B105" s="159" t="s">
        <v>771</v>
      </c>
      <c r="C105" s="160" t="str">
        <f t="shared" si="4"/>
        <v>x</v>
      </c>
      <c r="D105" s="159" t="s">
        <v>771</v>
      </c>
      <c r="E105" s="160" t="str">
        <f t="shared" si="5"/>
        <v>x</v>
      </c>
      <c r="F105" s="159">
        <v>324.47399999999999</v>
      </c>
      <c r="G105" s="160">
        <f t="shared" si="6"/>
        <v>1.8916381109957336E-3</v>
      </c>
      <c r="H105" s="159">
        <v>820.875</v>
      </c>
      <c r="I105" s="160">
        <f t="shared" si="7"/>
        <v>4.8952735425097753E-3</v>
      </c>
      <c r="J105" s="159">
        <v>324.42899999999997</v>
      </c>
      <c r="K105" s="159">
        <v>820.86099999999999</v>
      </c>
      <c r="L105" s="159"/>
      <c r="M105" s="136" t="s">
        <v>1015</v>
      </c>
    </row>
    <row r="106" spans="1:14" x14ac:dyDescent="0.3">
      <c r="A106" s="136" t="s">
        <v>805</v>
      </c>
      <c r="B106" s="159" t="s">
        <v>765</v>
      </c>
      <c r="C106" s="160" t="str">
        <f t="shared" si="4"/>
        <v>x</v>
      </c>
      <c r="D106" s="159" t="s">
        <v>771</v>
      </c>
      <c r="E106" s="160" t="str">
        <f t="shared" si="5"/>
        <v>x</v>
      </c>
      <c r="F106" s="159">
        <v>44.185000000000002</v>
      </c>
      <c r="G106" s="160">
        <f t="shared" si="6"/>
        <v>2.5759238008082777E-4</v>
      </c>
      <c r="H106" s="159">
        <v>25.571000000000002</v>
      </c>
      <c r="I106" s="160">
        <f t="shared" si="7"/>
        <v>1.5249220618914874E-4</v>
      </c>
      <c r="J106" s="159">
        <v>44.185000000000002</v>
      </c>
      <c r="K106" s="159">
        <v>25.141000000000002</v>
      </c>
      <c r="L106" s="159"/>
      <c r="M106" s="136" t="s">
        <v>1016</v>
      </c>
    </row>
    <row r="107" spans="1:14" x14ac:dyDescent="0.3">
      <c r="A107" s="136" t="s">
        <v>747</v>
      </c>
      <c r="B107" s="159">
        <v>856.71</v>
      </c>
      <c r="C107" s="160">
        <f t="shared" si="4"/>
        <v>4.1686457838161738E-3</v>
      </c>
      <c r="D107" s="159">
        <v>902.01599999999996</v>
      </c>
      <c r="E107" s="160">
        <f t="shared" si="5"/>
        <v>4.4131388678066777E-3</v>
      </c>
      <c r="F107" s="159">
        <v>40859.860999999997</v>
      </c>
      <c r="G107" s="160">
        <f t="shared" si="6"/>
        <v>0.23820728402765165</v>
      </c>
      <c r="H107" s="159">
        <v>46717.582999999999</v>
      </c>
      <c r="I107" s="160">
        <f t="shared" si="7"/>
        <v>0.27859947985978917</v>
      </c>
      <c r="J107" s="159">
        <v>40003.150999999998</v>
      </c>
      <c r="K107" s="159">
        <v>45815.566999999995</v>
      </c>
      <c r="L107" s="159"/>
      <c r="M107" s="136" t="s">
        <v>960</v>
      </c>
    </row>
    <row r="108" spans="1:14" x14ac:dyDescent="0.3">
      <c r="A108" s="136" t="s">
        <v>806</v>
      </c>
      <c r="B108" s="159">
        <v>2253.7719999999999</v>
      </c>
      <c r="C108" s="160">
        <f t="shared" si="4"/>
        <v>1.0966578125016571E-2</v>
      </c>
      <c r="D108" s="159">
        <v>460.99200000000002</v>
      </c>
      <c r="E108" s="160">
        <f t="shared" si="5"/>
        <v>2.2554164371229955E-3</v>
      </c>
      <c r="F108" s="159">
        <v>2202.864</v>
      </c>
      <c r="G108" s="160">
        <f t="shared" si="6"/>
        <v>1.2842389515771699E-2</v>
      </c>
      <c r="H108" s="159">
        <v>1541.78</v>
      </c>
      <c r="I108" s="160">
        <f t="shared" si="7"/>
        <v>9.1943777583319286E-3</v>
      </c>
      <c r="J108" s="159">
        <v>-50.907999999999902</v>
      </c>
      <c r="K108" s="159">
        <v>1080.788</v>
      </c>
      <c r="L108" s="159"/>
      <c r="M108" s="136" t="s">
        <v>1017</v>
      </c>
    </row>
    <row r="109" spans="1:14" x14ac:dyDescent="0.3">
      <c r="A109" s="136" t="s">
        <v>807</v>
      </c>
      <c r="B109" s="159">
        <v>0.52200000000000002</v>
      </c>
      <c r="C109" s="160">
        <f t="shared" si="4"/>
        <v>2.5399879762720672E-6</v>
      </c>
      <c r="D109" s="159">
        <v>3.3889999999999998</v>
      </c>
      <c r="E109" s="160">
        <f t="shared" si="5"/>
        <v>1.6580778636960796E-5</v>
      </c>
      <c r="F109" s="159">
        <v>69.84</v>
      </c>
      <c r="G109" s="160">
        <f t="shared" si="6"/>
        <v>4.0715744765972635E-4</v>
      </c>
      <c r="H109" s="159">
        <v>483.815</v>
      </c>
      <c r="I109" s="160">
        <f t="shared" si="7"/>
        <v>2.885222194572093E-3</v>
      </c>
      <c r="J109" s="159">
        <v>69.317999999999998</v>
      </c>
      <c r="K109" s="159">
        <v>480.42599999999999</v>
      </c>
      <c r="L109" s="159"/>
      <c r="M109" s="136" t="s">
        <v>1018</v>
      </c>
    </row>
    <row r="110" spans="1:14" x14ac:dyDescent="0.3">
      <c r="A110" s="136" t="s">
        <v>808</v>
      </c>
      <c r="B110" s="159">
        <v>593.61599999999999</v>
      </c>
      <c r="C110" s="160">
        <f t="shared" si="4"/>
        <v>2.8884626485109568E-3</v>
      </c>
      <c r="D110" s="159">
        <v>14572.826999999999</v>
      </c>
      <c r="E110" s="160">
        <f t="shared" si="5"/>
        <v>7.1297969490034085E-2</v>
      </c>
      <c r="F110" s="159">
        <v>3633.9769999999999</v>
      </c>
      <c r="G110" s="160">
        <f t="shared" si="6"/>
        <v>2.1185578467556546E-2</v>
      </c>
      <c r="H110" s="159">
        <v>5098.0190000000002</v>
      </c>
      <c r="I110" s="160">
        <f t="shared" si="7"/>
        <v>3.040194613054624E-2</v>
      </c>
      <c r="J110" s="159">
        <v>3040.3609999999999</v>
      </c>
      <c r="K110" s="159">
        <v>-9474.8079999999991</v>
      </c>
      <c r="L110" s="159"/>
      <c r="M110" s="136" t="s">
        <v>1019</v>
      </c>
    </row>
    <row r="111" spans="1:14" x14ac:dyDescent="0.3">
      <c r="A111" s="136" t="s">
        <v>809</v>
      </c>
      <c r="B111" s="159">
        <v>59148.129000000001</v>
      </c>
      <c r="C111" s="160">
        <f t="shared" si="4"/>
        <v>0.28780754114748885</v>
      </c>
      <c r="D111" s="159">
        <v>41637.606</v>
      </c>
      <c r="E111" s="160">
        <f t="shared" si="5"/>
        <v>0.20371316850368565</v>
      </c>
      <c r="F111" s="159">
        <v>105885.63400000001</v>
      </c>
      <c r="G111" s="160">
        <f t="shared" si="6"/>
        <v>0.61729846052794879</v>
      </c>
      <c r="H111" s="159">
        <v>122862.455</v>
      </c>
      <c r="I111" s="160">
        <f t="shared" si="7"/>
        <v>0.73268807714852791</v>
      </c>
      <c r="J111" s="159">
        <v>46737.505000000005</v>
      </c>
      <c r="K111" s="159">
        <v>81224.849000000002</v>
      </c>
      <c r="L111" s="159"/>
      <c r="M111" s="136" t="s">
        <v>1020</v>
      </c>
    </row>
    <row r="112" spans="1:14" x14ac:dyDescent="0.3">
      <c r="A112" s="136" t="s">
        <v>810</v>
      </c>
      <c r="B112" s="159">
        <v>16966.098000000002</v>
      </c>
      <c r="C112" s="160">
        <f t="shared" si="4"/>
        <v>8.2554951962171594E-2</v>
      </c>
      <c r="D112" s="159">
        <v>26491.759999999998</v>
      </c>
      <c r="E112" s="160">
        <f t="shared" si="5"/>
        <v>0.12961168730111908</v>
      </c>
      <c r="F112" s="159">
        <v>2483.7579999999998</v>
      </c>
      <c r="G112" s="160">
        <f t="shared" si="6"/>
        <v>1.4479962312205419E-2</v>
      </c>
      <c r="H112" s="159">
        <v>2176.3180000000002</v>
      </c>
      <c r="I112" s="160">
        <f t="shared" si="7"/>
        <v>1.2978433897350742E-2</v>
      </c>
      <c r="J112" s="159">
        <v>-14482.340000000002</v>
      </c>
      <c r="K112" s="159">
        <v>-24315.441999999999</v>
      </c>
      <c r="L112" s="159"/>
      <c r="M112" s="136" t="s">
        <v>1021</v>
      </c>
    </row>
    <row r="113" spans="1:13" x14ac:dyDescent="0.3">
      <c r="A113" s="136" t="s">
        <v>811</v>
      </c>
      <c r="B113" s="159">
        <v>23698.185000000001</v>
      </c>
      <c r="C113" s="160">
        <f t="shared" si="4"/>
        <v>0.11531246160818212</v>
      </c>
      <c r="D113" s="159">
        <v>35892.678</v>
      </c>
      <c r="E113" s="160">
        <f t="shared" si="5"/>
        <v>0.17560594529528262</v>
      </c>
      <c r="F113" s="159">
        <v>3595.99</v>
      </c>
      <c r="G113" s="160">
        <f t="shared" si="6"/>
        <v>2.0964119561997414E-2</v>
      </c>
      <c r="H113" s="159">
        <v>9508.48</v>
      </c>
      <c r="I113" s="160">
        <f t="shared" si="7"/>
        <v>5.6703652289914232E-2</v>
      </c>
      <c r="J113" s="159">
        <v>-20102.195</v>
      </c>
      <c r="K113" s="159">
        <v>-26384.198</v>
      </c>
      <c r="L113" s="159"/>
      <c r="M113" s="136" t="s">
        <v>1022</v>
      </c>
    </row>
    <row r="114" spans="1:13" x14ac:dyDescent="0.3">
      <c r="A114" s="136" t="s">
        <v>812</v>
      </c>
      <c r="B114" s="159" t="s">
        <v>765</v>
      </c>
      <c r="C114" s="160" t="str">
        <f t="shared" si="4"/>
        <v>x</v>
      </c>
      <c r="D114" s="159" t="s">
        <v>765</v>
      </c>
      <c r="E114" s="160" t="str">
        <f t="shared" si="5"/>
        <v>x</v>
      </c>
      <c r="F114" s="159">
        <v>53160.267999999996</v>
      </c>
      <c r="G114" s="160">
        <f t="shared" si="6"/>
        <v>0.30991693922948199</v>
      </c>
      <c r="H114" s="159">
        <v>30402.285</v>
      </c>
      <c r="I114" s="160">
        <f t="shared" si="7"/>
        <v>0.18130348882880074</v>
      </c>
      <c r="J114" s="159">
        <v>53160.267999999996</v>
      </c>
      <c r="K114" s="159">
        <v>30402.285</v>
      </c>
      <c r="L114" s="159"/>
      <c r="M114" s="136" t="s">
        <v>1023</v>
      </c>
    </row>
    <row r="115" spans="1:13" x14ac:dyDescent="0.3">
      <c r="A115" s="136" t="s">
        <v>813</v>
      </c>
      <c r="B115" s="159" t="s">
        <v>765</v>
      </c>
      <c r="C115" s="160" t="str">
        <f t="shared" si="4"/>
        <v>x</v>
      </c>
      <c r="D115" s="159" t="s">
        <v>765</v>
      </c>
      <c r="E115" s="160" t="str">
        <f t="shared" si="5"/>
        <v>x</v>
      </c>
      <c r="F115" s="159">
        <v>293.55700000000002</v>
      </c>
      <c r="G115" s="160">
        <f t="shared" si="6"/>
        <v>1.7113963181936752E-3</v>
      </c>
      <c r="H115" s="159">
        <v>283.93900000000002</v>
      </c>
      <c r="I115" s="160">
        <f t="shared" si="7"/>
        <v>1.6932652040647885E-3</v>
      </c>
      <c r="J115" s="159">
        <v>293.55700000000002</v>
      </c>
      <c r="K115" s="159">
        <v>283.93900000000002</v>
      </c>
      <c r="L115" s="159"/>
      <c r="M115" s="136" t="s">
        <v>1024</v>
      </c>
    </row>
    <row r="116" spans="1:13" x14ac:dyDescent="0.3">
      <c r="A116" s="136" t="s">
        <v>814</v>
      </c>
      <c r="B116" s="159">
        <v>160987.86199999999</v>
      </c>
      <c r="C116" s="160">
        <f t="shared" si="4"/>
        <v>0.78334719119874874</v>
      </c>
      <c r="D116" s="159">
        <v>241100.77900000001</v>
      </c>
      <c r="E116" s="160">
        <f t="shared" si="5"/>
        <v>1.1795924006485117</v>
      </c>
      <c r="F116" s="159">
        <v>173018.29199999999</v>
      </c>
      <c r="G116" s="160">
        <f t="shared" si="6"/>
        <v>1.0086724823763638</v>
      </c>
      <c r="H116" s="159">
        <v>193958.42199999999</v>
      </c>
      <c r="I116" s="160">
        <f t="shared" si="7"/>
        <v>1.1566676187769707</v>
      </c>
      <c r="J116" s="159">
        <v>12030.429999999993</v>
      </c>
      <c r="K116" s="159">
        <v>-47142.357000000018</v>
      </c>
      <c r="L116" s="159"/>
      <c r="M116" s="136" t="s">
        <v>1025</v>
      </c>
    </row>
    <row r="117" spans="1:13" x14ac:dyDescent="0.3">
      <c r="A117" s="136" t="s">
        <v>815</v>
      </c>
      <c r="B117" s="159">
        <v>28.576000000000001</v>
      </c>
      <c r="C117" s="160">
        <f t="shared" si="4"/>
        <v>1.3904731113017357E-4</v>
      </c>
      <c r="D117" s="159">
        <v>20.427</v>
      </c>
      <c r="E117" s="160">
        <f t="shared" si="5"/>
        <v>9.9939676959928659E-5</v>
      </c>
      <c r="F117" s="159">
        <v>402.09800000000001</v>
      </c>
      <c r="G117" s="160">
        <f t="shared" si="6"/>
        <v>2.344175191710777E-3</v>
      </c>
      <c r="H117" s="159">
        <v>696.75300000000004</v>
      </c>
      <c r="I117" s="160">
        <f t="shared" si="7"/>
        <v>4.1550741910331215E-3</v>
      </c>
      <c r="J117" s="159">
        <v>373.52199999999999</v>
      </c>
      <c r="K117" s="159">
        <v>676.32600000000002</v>
      </c>
      <c r="L117" s="159"/>
      <c r="M117" s="136" t="s">
        <v>1026</v>
      </c>
    </row>
    <row r="118" spans="1:13" x14ac:dyDescent="0.3">
      <c r="A118" s="136" t="s">
        <v>816</v>
      </c>
      <c r="B118" s="159">
        <v>1743.095</v>
      </c>
      <c r="C118" s="160">
        <f t="shared" si="4"/>
        <v>8.4816864779692705E-3</v>
      </c>
      <c r="D118" s="159">
        <v>1433.453</v>
      </c>
      <c r="E118" s="160">
        <f t="shared" si="5"/>
        <v>7.0132094657678855E-3</v>
      </c>
      <c r="F118" s="159">
        <v>410.88099999999997</v>
      </c>
      <c r="G118" s="160">
        <f t="shared" si="6"/>
        <v>2.3953788552674112E-3</v>
      </c>
      <c r="H118" s="159">
        <v>662.61</v>
      </c>
      <c r="I118" s="160">
        <f t="shared" si="7"/>
        <v>3.9514630144691972E-3</v>
      </c>
      <c r="J118" s="159">
        <v>-1332.2139999999999</v>
      </c>
      <c r="K118" s="159">
        <v>-770.84299999999996</v>
      </c>
      <c r="L118" s="159"/>
      <c r="M118" s="136" t="s">
        <v>1027</v>
      </c>
    </row>
    <row r="119" spans="1:13" x14ac:dyDescent="0.3">
      <c r="A119" s="136" t="s">
        <v>817</v>
      </c>
      <c r="B119" s="159">
        <v>5181304.9920000006</v>
      </c>
      <c r="C119" s="160">
        <f t="shared" si="4"/>
        <v>25.211594599767128</v>
      </c>
      <c r="D119" s="159">
        <v>5400871.800999999</v>
      </c>
      <c r="E119" s="160">
        <f t="shared" si="5"/>
        <v>26.423918494831739</v>
      </c>
      <c r="F119" s="159">
        <v>5826467.7810000014</v>
      </c>
      <c r="G119" s="160">
        <f t="shared" si="6"/>
        <v>33.967493565057126</v>
      </c>
      <c r="H119" s="159">
        <v>5555510.2699999996</v>
      </c>
      <c r="I119" s="160">
        <f t="shared" si="7"/>
        <v>33.130187226888793</v>
      </c>
      <c r="J119" s="159">
        <v>645162.7890000008</v>
      </c>
      <c r="K119" s="159">
        <v>154638.46900000051</v>
      </c>
      <c r="L119" s="159"/>
      <c r="M119" s="136" t="s">
        <v>817</v>
      </c>
    </row>
    <row r="120" spans="1:13" x14ac:dyDescent="0.3">
      <c r="A120" s="136" t="s">
        <v>818</v>
      </c>
      <c r="B120" s="159">
        <v>27.439</v>
      </c>
      <c r="C120" s="160">
        <f t="shared" si="4"/>
        <v>1.3351480858415566E-4</v>
      </c>
      <c r="D120" s="159">
        <v>30.815000000000001</v>
      </c>
      <c r="E120" s="160">
        <f t="shared" si="5"/>
        <v>1.5076326163999617E-4</v>
      </c>
      <c r="F120" s="159">
        <v>395.23</v>
      </c>
      <c r="G120" s="160">
        <f t="shared" si="6"/>
        <v>2.3041357107467589E-3</v>
      </c>
      <c r="H120" s="159">
        <v>405.34899999999999</v>
      </c>
      <c r="I120" s="160">
        <f t="shared" si="7"/>
        <v>2.4172915915124651E-3</v>
      </c>
      <c r="J120" s="159">
        <v>367.791</v>
      </c>
      <c r="K120" s="159">
        <v>374.53399999999999</v>
      </c>
      <c r="L120" s="159"/>
      <c r="M120" s="136" t="s">
        <v>1028</v>
      </c>
    </row>
    <row r="121" spans="1:13" x14ac:dyDescent="0.3">
      <c r="A121" s="136" t="s">
        <v>819</v>
      </c>
      <c r="B121" s="159">
        <v>2.5870000000000002</v>
      </c>
      <c r="C121" s="160">
        <f t="shared" si="4"/>
        <v>1.2588024702329194E-5</v>
      </c>
      <c r="D121" s="159" t="s">
        <v>771</v>
      </c>
      <c r="E121" s="160" t="str">
        <f t="shared" si="5"/>
        <v>x</v>
      </c>
      <c r="F121" s="159">
        <v>0.80700000000000005</v>
      </c>
      <c r="G121" s="160">
        <f t="shared" si="6"/>
        <v>4.7046973118757043E-6</v>
      </c>
      <c r="H121" s="159">
        <v>105.337</v>
      </c>
      <c r="I121" s="160">
        <f t="shared" si="7"/>
        <v>6.2817533625381724E-4</v>
      </c>
      <c r="J121" s="159">
        <v>-1.7800000000000002</v>
      </c>
      <c r="K121" s="159">
        <v>105.23</v>
      </c>
      <c r="L121" s="159"/>
      <c r="M121" s="136" t="s">
        <v>1029</v>
      </c>
    </row>
    <row r="122" spans="1:13" x14ac:dyDescent="0.3">
      <c r="A122" s="136" t="s">
        <v>820</v>
      </c>
      <c r="B122" s="159">
        <v>106352.018</v>
      </c>
      <c r="C122" s="160">
        <f t="shared" si="4"/>
        <v>0.51749587542580544</v>
      </c>
      <c r="D122" s="159">
        <v>167293.45199999999</v>
      </c>
      <c r="E122" s="160">
        <f t="shared" si="5"/>
        <v>0.81848795958248055</v>
      </c>
      <c r="F122" s="159">
        <v>52748.120999999999</v>
      </c>
      <c r="G122" s="160">
        <f t="shared" si="6"/>
        <v>0.30751417977099671</v>
      </c>
      <c r="H122" s="159">
        <v>24642.105</v>
      </c>
      <c r="I122" s="160">
        <f t="shared" si="7"/>
        <v>0.14695275728734319</v>
      </c>
      <c r="J122" s="159">
        <v>-53603.896999999997</v>
      </c>
      <c r="K122" s="159">
        <v>-142651.34699999998</v>
      </c>
      <c r="L122" s="159"/>
      <c r="M122" s="136" t="s">
        <v>1030</v>
      </c>
    </row>
    <row r="123" spans="1:13" x14ac:dyDescent="0.3">
      <c r="A123" s="136" t="s">
        <v>821</v>
      </c>
      <c r="B123" s="159" t="s">
        <v>771</v>
      </c>
      <c r="C123" s="160" t="str">
        <f t="shared" si="4"/>
        <v>x</v>
      </c>
      <c r="D123" s="159">
        <v>0.88700000000000001</v>
      </c>
      <c r="E123" s="160">
        <f t="shared" si="5"/>
        <v>4.3396726618424979E-6</v>
      </c>
      <c r="F123" s="159">
        <v>4137.6639999999998</v>
      </c>
      <c r="G123" s="160">
        <f t="shared" si="6"/>
        <v>2.4122003343550028E-2</v>
      </c>
      <c r="H123" s="159">
        <v>1572.37</v>
      </c>
      <c r="I123" s="160">
        <f t="shared" si="7"/>
        <v>9.3768006822428449E-3</v>
      </c>
      <c r="J123" s="159">
        <v>4137.5279999999993</v>
      </c>
      <c r="K123" s="159">
        <v>1571.4829999999999</v>
      </c>
      <c r="L123" s="159"/>
      <c r="M123" s="136" t="s">
        <v>1031</v>
      </c>
    </row>
    <row r="124" spans="1:13" x14ac:dyDescent="0.3">
      <c r="A124" s="136" t="s">
        <v>822</v>
      </c>
      <c r="B124" s="159">
        <v>0.88100000000000001</v>
      </c>
      <c r="C124" s="160">
        <f t="shared" si="4"/>
        <v>4.2868379446277604E-6</v>
      </c>
      <c r="D124" s="159">
        <v>322.48500000000001</v>
      </c>
      <c r="E124" s="160">
        <f t="shared" si="5"/>
        <v>1.5777670105459731E-3</v>
      </c>
      <c r="F124" s="159">
        <v>1454.9</v>
      </c>
      <c r="G124" s="160">
        <f t="shared" si="6"/>
        <v>8.4818638402081314E-3</v>
      </c>
      <c r="H124" s="159">
        <v>2614.9760000000001</v>
      </c>
      <c r="I124" s="160">
        <f t="shared" si="7"/>
        <v>1.5594363121179282E-2</v>
      </c>
      <c r="J124" s="159">
        <v>1454.019</v>
      </c>
      <c r="K124" s="159">
        <v>2292.491</v>
      </c>
      <c r="L124" s="159"/>
      <c r="M124" s="136" t="s">
        <v>1032</v>
      </c>
    </row>
    <row r="125" spans="1:13" x14ac:dyDescent="0.3">
      <c r="A125" s="136" t="s">
        <v>823</v>
      </c>
      <c r="B125" s="159">
        <v>24.111000000000001</v>
      </c>
      <c r="C125" s="160">
        <f t="shared" si="4"/>
        <v>1.1732116876608394E-4</v>
      </c>
      <c r="D125" s="159">
        <v>127.81699999999999</v>
      </c>
      <c r="E125" s="160">
        <f t="shared" si="5"/>
        <v>6.2534829833001419E-4</v>
      </c>
      <c r="F125" s="159">
        <v>4164.7420000000002</v>
      </c>
      <c r="G125" s="160">
        <f t="shared" si="6"/>
        <v>2.4279864302423598E-2</v>
      </c>
      <c r="H125" s="159">
        <v>3885.9119999999998</v>
      </c>
      <c r="I125" s="160">
        <f t="shared" si="7"/>
        <v>2.3173567476316426E-2</v>
      </c>
      <c r="J125" s="159">
        <v>4140.6310000000003</v>
      </c>
      <c r="K125" s="159">
        <v>3758.0949999999998</v>
      </c>
      <c r="L125" s="159"/>
      <c r="M125" s="136" t="s">
        <v>1033</v>
      </c>
    </row>
    <row r="126" spans="1:13" x14ac:dyDescent="0.3">
      <c r="A126" s="136" t="s">
        <v>824</v>
      </c>
      <c r="B126" s="159">
        <v>32.868000000000002</v>
      </c>
      <c r="C126" s="160">
        <f t="shared" si="4"/>
        <v>1.5993165671285501E-4</v>
      </c>
      <c r="D126" s="159">
        <v>206.30699999999999</v>
      </c>
      <c r="E126" s="160">
        <f t="shared" si="5"/>
        <v>1.0093628498835854E-3</v>
      </c>
      <c r="F126" s="159">
        <v>1151.367</v>
      </c>
      <c r="G126" s="160">
        <f t="shared" si="6"/>
        <v>6.7123088350463369E-3</v>
      </c>
      <c r="H126" s="159">
        <v>1529.5640000000001</v>
      </c>
      <c r="I126" s="160">
        <f t="shared" si="7"/>
        <v>9.121527858413794E-3</v>
      </c>
      <c r="J126" s="159">
        <v>1118.499</v>
      </c>
      <c r="K126" s="159">
        <v>1323.2570000000001</v>
      </c>
      <c r="L126" s="159"/>
      <c r="M126" s="136" t="s">
        <v>1034</v>
      </c>
    </row>
    <row r="127" spans="1:13" x14ac:dyDescent="0.3">
      <c r="A127" s="136" t="s">
        <v>825</v>
      </c>
      <c r="B127" s="159">
        <v>977.36500000000001</v>
      </c>
      <c r="C127" s="160">
        <f t="shared" si="4"/>
        <v>4.7557382153815119E-3</v>
      </c>
      <c r="D127" s="159">
        <v>996.029</v>
      </c>
      <c r="E127" s="160">
        <f t="shared" si="5"/>
        <v>4.8731001372066766E-3</v>
      </c>
      <c r="F127" s="159">
        <v>3276.1109999999999</v>
      </c>
      <c r="G127" s="160">
        <f t="shared" si="6"/>
        <v>1.9099269659363597E-2</v>
      </c>
      <c r="H127" s="159">
        <v>2499.7399999999998</v>
      </c>
      <c r="I127" s="160">
        <f t="shared" si="7"/>
        <v>1.4907155273523234E-2</v>
      </c>
      <c r="J127" s="159">
        <v>2298.7460000000001</v>
      </c>
      <c r="K127" s="159">
        <v>1503.7109999999998</v>
      </c>
      <c r="L127" s="159"/>
      <c r="M127" s="136" t="s">
        <v>1035</v>
      </c>
    </row>
    <row r="128" spans="1:13" x14ac:dyDescent="0.3">
      <c r="A128" s="136" t="s">
        <v>826</v>
      </c>
      <c r="B128" s="159">
        <v>0.64</v>
      </c>
      <c r="C128" s="160">
        <f t="shared" si="4"/>
        <v>3.1141615034753312E-6</v>
      </c>
      <c r="D128" s="159" t="s">
        <v>765</v>
      </c>
      <c r="E128" s="160" t="str">
        <f t="shared" si="5"/>
        <v>x</v>
      </c>
      <c r="F128" s="159">
        <v>929.75699999999995</v>
      </c>
      <c r="G128" s="160">
        <f t="shared" si="6"/>
        <v>5.4203534802944467E-3</v>
      </c>
      <c r="H128" s="159">
        <v>1250.684</v>
      </c>
      <c r="I128" s="160">
        <f t="shared" si="7"/>
        <v>7.4584319113632355E-3</v>
      </c>
      <c r="J128" s="159">
        <v>929.11699999999996</v>
      </c>
      <c r="K128" s="159">
        <v>1250.684</v>
      </c>
      <c r="L128" s="159"/>
      <c r="M128" s="136" t="s">
        <v>1036</v>
      </c>
    </row>
    <row r="129" spans="1:13" x14ac:dyDescent="0.3">
      <c r="A129" s="136" t="s">
        <v>827</v>
      </c>
      <c r="B129" s="159">
        <v>2689488.4730000002</v>
      </c>
      <c r="C129" s="160">
        <f t="shared" si="4"/>
        <v>13.086721041651961</v>
      </c>
      <c r="D129" s="159">
        <v>2516734.0580000002</v>
      </c>
      <c r="E129" s="160">
        <f t="shared" si="5"/>
        <v>12.313192771849531</v>
      </c>
      <c r="F129" s="159">
        <v>855405.80200000003</v>
      </c>
      <c r="G129" s="160">
        <f t="shared" si="6"/>
        <v>4.9868963782308313</v>
      </c>
      <c r="H129" s="159">
        <v>783493.76899999997</v>
      </c>
      <c r="I129" s="160">
        <f t="shared" si="7"/>
        <v>4.6723512326565739</v>
      </c>
      <c r="J129" s="159">
        <v>-1834082.6710000001</v>
      </c>
      <c r="K129" s="159">
        <v>-1733240.2890000003</v>
      </c>
      <c r="L129" s="159"/>
      <c r="M129" s="136" t="s">
        <v>1037</v>
      </c>
    </row>
    <row r="130" spans="1:13" x14ac:dyDescent="0.3">
      <c r="A130" s="136" t="s">
        <v>828</v>
      </c>
      <c r="B130" s="159">
        <v>14.118</v>
      </c>
      <c r="C130" s="160">
        <f t="shared" si="4"/>
        <v>6.8696456415726144E-5</v>
      </c>
      <c r="D130" s="159">
        <v>160.03299999999999</v>
      </c>
      <c r="E130" s="160">
        <f t="shared" si="5"/>
        <v>7.8296599221267243E-4</v>
      </c>
      <c r="F130" s="159">
        <v>1913.559</v>
      </c>
      <c r="G130" s="160">
        <f t="shared" si="6"/>
        <v>1.1155781763835885E-2</v>
      </c>
      <c r="H130" s="159">
        <v>3666.989</v>
      </c>
      <c r="I130" s="160">
        <f t="shared" si="7"/>
        <v>2.1868024038220652E-2</v>
      </c>
      <c r="J130" s="159">
        <v>1899.441</v>
      </c>
      <c r="K130" s="159">
        <v>3506.9560000000001</v>
      </c>
      <c r="L130" s="159"/>
      <c r="M130" s="136" t="s">
        <v>1038</v>
      </c>
    </row>
    <row r="131" spans="1:13" x14ac:dyDescent="0.3">
      <c r="A131" s="136" t="s">
        <v>829</v>
      </c>
      <c r="B131" s="159">
        <v>1998.057</v>
      </c>
      <c r="C131" s="160">
        <f t="shared" si="4"/>
        <v>9.722300298670954E-3</v>
      </c>
      <c r="D131" s="159">
        <v>1046.8869999999999</v>
      </c>
      <c r="E131" s="160">
        <f t="shared" si="5"/>
        <v>5.1219243449135369E-3</v>
      </c>
      <c r="F131" s="159">
        <v>3.883</v>
      </c>
      <c r="G131" s="160">
        <f t="shared" si="6"/>
        <v>2.2637347784403168E-5</v>
      </c>
      <c r="H131" s="159">
        <v>255.417</v>
      </c>
      <c r="I131" s="160">
        <f t="shared" si="7"/>
        <v>1.5231747615741976E-3</v>
      </c>
      <c r="J131" s="159">
        <v>-1994.174</v>
      </c>
      <c r="K131" s="159">
        <v>-791.46999999999991</v>
      </c>
      <c r="L131" s="159"/>
      <c r="M131" s="136" t="s">
        <v>1039</v>
      </c>
    </row>
    <row r="132" spans="1:13" x14ac:dyDescent="0.3">
      <c r="A132" s="136" t="s">
        <v>830</v>
      </c>
      <c r="B132" s="159">
        <v>169692.11199999999</v>
      </c>
      <c r="C132" s="160">
        <f t="shared" si="4"/>
        <v>0.82570100411535041</v>
      </c>
      <c r="D132" s="159">
        <v>266718.92499999999</v>
      </c>
      <c r="E132" s="160">
        <f t="shared" si="5"/>
        <v>1.3049299066725135</v>
      </c>
      <c r="F132" s="159">
        <v>293800.42800000001</v>
      </c>
      <c r="G132" s="160">
        <f t="shared" si="6"/>
        <v>1.7128154694417985</v>
      </c>
      <c r="H132" s="159">
        <v>333808.26299999998</v>
      </c>
      <c r="I132" s="160">
        <f t="shared" si="7"/>
        <v>1.9906596718563054</v>
      </c>
      <c r="J132" s="159">
        <v>124108.31600000002</v>
      </c>
      <c r="K132" s="159">
        <v>67089.337999999989</v>
      </c>
      <c r="L132" s="159"/>
      <c r="M132" s="136" t="s">
        <v>1040</v>
      </c>
    </row>
    <row r="133" spans="1:13" x14ac:dyDescent="0.3">
      <c r="A133" s="136" t="s">
        <v>831</v>
      </c>
      <c r="B133" s="159">
        <v>54424.63</v>
      </c>
      <c r="C133" s="160">
        <f t="shared" si="4"/>
        <v>0.26482357435451348</v>
      </c>
      <c r="D133" s="159">
        <v>57026.798999999999</v>
      </c>
      <c r="E133" s="160">
        <f t="shared" si="5"/>
        <v>0.2790052318068626</v>
      </c>
      <c r="F133" s="159">
        <v>73529.710000000006</v>
      </c>
      <c r="G133" s="160">
        <f t="shared" si="6"/>
        <v>0.42866794173482042</v>
      </c>
      <c r="H133" s="159">
        <v>79474.981</v>
      </c>
      <c r="I133" s="160">
        <f t="shared" si="7"/>
        <v>0.47394764340583778</v>
      </c>
      <c r="J133" s="159">
        <v>19105.080000000009</v>
      </c>
      <c r="K133" s="159">
        <v>22448.182000000001</v>
      </c>
      <c r="L133" s="159"/>
      <c r="M133" s="136" t="s">
        <v>1041</v>
      </c>
    </row>
    <row r="134" spans="1:13" x14ac:dyDescent="0.3">
      <c r="A134" s="136" t="s">
        <v>832</v>
      </c>
      <c r="B134" s="159">
        <v>41234.375999999997</v>
      </c>
      <c r="C134" s="160">
        <f t="shared" si="4"/>
        <v>0.20064141618597989</v>
      </c>
      <c r="D134" s="159">
        <v>53915.21</v>
      </c>
      <c r="E134" s="160">
        <f t="shared" si="5"/>
        <v>0.2637816943568177</v>
      </c>
      <c r="F134" s="159">
        <v>49954.273999999998</v>
      </c>
      <c r="G134" s="160">
        <f t="shared" si="6"/>
        <v>0.29122644188909835</v>
      </c>
      <c r="H134" s="159">
        <v>50564.752999999997</v>
      </c>
      <c r="I134" s="160">
        <f t="shared" si="7"/>
        <v>0.30154201010439075</v>
      </c>
      <c r="J134" s="159">
        <v>8719.898000000001</v>
      </c>
      <c r="K134" s="159">
        <v>-3350.4570000000022</v>
      </c>
      <c r="L134" s="159"/>
      <c r="M134" s="136" t="s">
        <v>1042</v>
      </c>
    </row>
    <row r="135" spans="1:13" x14ac:dyDescent="0.3">
      <c r="A135" s="136" t="s">
        <v>833</v>
      </c>
      <c r="B135" s="159">
        <v>49408.142</v>
      </c>
      <c r="C135" s="160">
        <f t="shared" si="4"/>
        <v>0.24041395902287915</v>
      </c>
      <c r="D135" s="159">
        <v>58942.498</v>
      </c>
      <c r="E135" s="160">
        <f t="shared" si="5"/>
        <v>0.2883778435076732</v>
      </c>
      <c r="F135" s="159">
        <v>8825.384</v>
      </c>
      <c r="G135" s="160">
        <f t="shared" si="6"/>
        <v>5.1450756358204265E-2</v>
      </c>
      <c r="H135" s="159">
        <v>11734.745000000001</v>
      </c>
      <c r="I135" s="160">
        <f t="shared" si="7"/>
        <v>6.9979944238280953E-2</v>
      </c>
      <c r="J135" s="159">
        <v>-40582.758000000002</v>
      </c>
      <c r="K135" s="159">
        <v>-47207.752999999997</v>
      </c>
      <c r="L135" s="159"/>
      <c r="M135" s="136" t="s">
        <v>1043</v>
      </c>
    </row>
    <row r="136" spans="1:13" x14ac:dyDescent="0.3">
      <c r="A136" s="136" t="s">
        <v>834</v>
      </c>
      <c r="B136" s="159">
        <v>12040.054</v>
      </c>
      <c r="C136" s="160">
        <f t="shared" si="4"/>
        <v>5.858542604150653E-2</v>
      </c>
      <c r="D136" s="159">
        <v>12272.857</v>
      </c>
      <c r="E136" s="160">
        <f t="shared" si="5"/>
        <v>6.0045301020972199E-2</v>
      </c>
      <c r="F136" s="159">
        <v>21264.973000000002</v>
      </c>
      <c r="G136" s="160">
        <f t="shared" si="6"/>
        <v>0.12397182318489397</v>
      </c>
      <c r="H136" s="159">
        <v>20766.909</v>
      </c>
      <c r="I136" s="160">
        <f t="shared" si="7"/>
        <v>0.12384309448747756</v>
      </c>
      <c r="J136" s="159">
        <v>9224.9190000000017</v>
      </c>
      <c r="K136" s="159">
        <v>8494.0519999999997</v>
      </c>
      <c r="L136" s="159"/>
      <c r="M136" s="136" t="s">
        <v>1044</v>
      </c>
    </row>
    <row r="137" spans="1:13" x14ac:dyDescent="0.3">
      <c r="A137" s="136" t="s">
        <v>835</v>
      </c>
      <c r="B137" s="159" t="s">
        <v>771</v>
      </c>
      <c r="C137" s="160" t="str">
        <f t="shared" si="4"/>
        <v>x</v>
      </c>
      <c r="D137" s="159" t="s">
        <v>771</v>
      </c>
      <c r="E137" s="160" t="str">
        <f t="shared" si="5"/>
        <v>x</v>
      </c>
      <c r="F137" s="159">
        <v>2089.44</v>
      </c>
      <c r="G137" s="160">
        <f t="shared" si="6"/>
        <v>1.2181143434108515E-2</v>
      </c>
      <c r="H137" s="159">
        <v>2328.9189999999999</v>
      </c>
      <c r="I137" s="160">
        <f t="shared" si="7"/>
        <v>1.3888467261578588E-2</v>
      </c>
      <c r="J137" s="159">
        <v>2089.3940000000002</v>
      </c>
      <c r="K137" s="159">
        <v>2328.8150000000001</v>
      </c>
      <c r="L137" s="159"/>
      <c r="M137" s="136" t="s">
        <v>1045</v>
      </c>
    </row>
    <row r="138" spans="1:13" x14ac:dyDescent="0.3">
      <c r="A138" s="136" t="s">
        <v>836</v>
      </c>
      <c r="B138" s="159" t="s">
        <v>771</v>
      </c>
      <c r="C138" s="160" t="str">
        <f t="shared" si="4"/>
        <v>x</v>
      </c>
      <c r="D138" s="159" t="s">
        <v>765</v>
      </c>
      <c r="E138" s="160" t="str">
        <f t="shared" si="5"/>
        <v>x</v>
      </c>
      <c r="F138" s="159">
        <v>61.481999999999999</v>
      </c>
      <c r="G138" s="160">
        <f t="shared" si="6"/>
        <v>3.5843147475680547E-4</v>
      </c>
      <c r="H138" s="159">
        <v>186.614</v>
      </c>
      <c r="I138" s="160">
        <f t="shared" si="7"/>
        <v>1.1128692880912675E-3</v>
      </c>
      <c r="J138" s="159">
        <v>61.387</v>
      </c>
      <c r="K138" s="159">
        <v>186.614</v>
      </c>
      <c r="L138" s="159"/>
      <c r="M138" s="136" t="s">
        <v>1046</v>
      </c>
    </row>
    <row r="139" spans="1:13" x14ac:dyDescent="0.3">
      <c r="A139" s="136" t="s">
        <v>837</v>
      </c>
      <c r="B139" s="159">
        <v>3676.1149999999998</v>
      </c>
      <c r="C139" s="160">
        <f t="shared" si="4"/>
        <v>1.7887524711481591E-2</v>
      </c>
      <c r="D139" s="159">
        <v>3217.5210000000002</v>
      </c>
      <c r="E139" s="160">
        <f t="shared" si="5"/>
        <v>1.5741812765055398E-2</v>
      </c>
      <c r="F139" s="159">
        <v>22934.994999999999</v>
      </c>
      <c r="G139" s="160">
        <f t="shared" si="6"/>
        <v>0.13370781824582739</v>
      </c>
      <c r="H139" s="159">
        <v>21555.279999999999</v>
      </c>
      <c r="I139" s="160">
        <f t="shared" si="7"/>
        <v>0.12854453100093205</v>
      </c>
      <c r="J139" s="159">
        <v>19258.879999999997</v>
      </c>
      <c r="K139" s="159">
        <v>18337.758999999998</v>
      </c>
      <c r="L139" s="159"/>
      <c r="M139" s="136" t="s">
        <v>1047</v>
      </c>
    </row>
    <row r="140" spans="1:13" x14ac:dyDescent="0.3">
      <c r="A140" s="136" t="s">
        <v>838</v>
      </c>
      <c r="B140" s="159">
        <v>70965.523000000001</v>
      </c>
      <c r="C140" s="160">
        <f t="shared" si="4"/>
        <v>0.34530953093842692</v>
      </c>
      <c r="D140" s="159">
        <v>100614.785</v>
      </c>
      <c r="E140" s="160">
        <f t="shared" si="5"/>
        <v>0.49226068978766707</v>
      </c>
      <c r="F140" s="159">
        <v>12531.53</v>
      </c>
      <c r="G140" s="160">
        <f t="shared" si="6"/>
        <v>7.3057070018202899E-2</v>
      </c>
      <c r="H140" s="159">
        <v>15909.633</v>
      </c>
      <c r="I140" s="160">
        <f t="shared" si="7"/>
        <v>9.4876814979065541E-2</v>
      </c>
      <c r="J140" s="159">
        <v>-58433.993000000002</v>
      </c>
      <c r="K140" s="159">
        <v>-84705.152000000002</v>
      </c>
      <c r="L140" s="159"/>
      <c r="M140" s="136" t="s">
        <v>1048</v>
      </c>
    </row>
    <row r="141" spans="1:13" x14ac:dyDescent="0.3">
      <c r="A141" s="136" t="s">
        <v>839</v>
      </c>
      <c r="B141" s="159">
        <v>491.78100000000001</v>
      </c>
      <c r="C141" s="160">
        <f t="shared" si="4"/>
        <v>2.3929460286571907E-3</v>
      </c>
      <c r="D141" s="159">
        <v>915.03200000000004</v>
      </c>
      <c r="E141" s="160">
        <f t="shared" si="5"/>
        <v>4.4768200170361505E-3</v>
      </c>
      <c r="F141" s="159" t="s">
        <v>771</v>
      </c>
      <c r="G141" s="160" t="str">
        <f t="shared" si="6"/>
        <v>x</v>
      </c>
      <c r="H141" s="159">
        <v>16.463999999999999</v>
      </c>
      <c r="I141" s="160">
        <f t="shared" si="7"/>
        <v>9.8182772777683481E-5</v>
      </c>
      <c r="J141" s="159">
        <v>-491.75799999999998</v>
      </c>
      <c r="K141" s="159">
        <v>-898.56799999999998</v>
      </c>
      <c r="L141" s="159"/>
      <c r="M141" s="136" t="s">
        <v>1049</v>
      </c>
    </row>
    <row r="142" spans="1:13" x14ac:dyDescent="0.3">
      <c r="A142" s="136" t="s">
        <v>840</v>
      </c>
      <c r="B142" s="159" t="s">
        <v>771</v>
      </c>
      <c r="C142" s="160" t="str">
        <f t="shared" ref="C142:C205" si="8">IF(B142=0,0,IF(OR(B142="x",B142="Ə"),"x",B142/$B$12*100))</f>
        <v>x</v>
      </c>
      <c r="D142" s="159" t="s">
        <v>771</v>
      </c>
      <c r="E142" s="160" t="str">
        <f t="shared" ref="E142:E205" si="9">IF(D142=0,0,IF(OR(D142="x",D142="Ə"),"x",D142/$D$12*100))</f>
        <v>x</v>
      </c>
      <c r="F142" s="159" t="s">
        <v>771</v>
      </c>
      <c r="G142" s="160" t="str">
        <f t="shared" ref="G142:G205" si="10">IF(F142=0,0,IF(OR(F142="x",F142="Ə"),"x",F142/$F$12*100))</f>
        <v>x</v>
      </c>
      <c r="H142" s="159">
        <v>26.317</v>
      </c>
      <c r="I142" s="160">
        <f t="shared" ref="I142:I205" si="11">IF(H142=0,0,IF(OR(H142="x",H142="Ə"),"x",H142/$H$12*100))</f>
        <v>1.5694096399357973E-4</v>
      </c>
      <c r="J142" s="159" t="s">
        <v>771</v>
      </c>
      <c r="K142" s="159">
        <v>25.917000000000002</v>
      </c>
      <c r="L142" s="159"/>
      <c r="M142" s="136" t="s">
        <v>1050</v>
      </c>
    </row>
    <row r="143" spans="1:13" x14ac:dyDescent="0.3">
      <c r="A143" s="136" t="s">
        <v>841</v>
      </c>
      <c r="B143" s="159">
        <v>5389.3119999999999</v>
      </c>
      <c r="C143" s="160">
        <f t="shared" si="8"/>
        <v>2.622373118846507E-2</v>
      </c>
      <c r="D143" s="159">
        <v>7936.04</v>
      </c>
      <c r="E143" s="160">
        <f t="shared" si="9"/>
        <v>3.8827300824451565E-2</v>
      </c>
      <c r="F143" s="159">
        <v>1023.842</v>
      </c>
      <c r="G143" s="160">
        <f t="shared" si="10"/>
        <v>5.9688558924231028E-3</v>
      </c>
      <c r="H143" s="159">
        <v>573.48800000000006</v>
      </c>
      <c r="I143" s="160">
        <f t="shared" si="11"/>
        <v>3.4199855438974834E-3</v>
      </c>
      <c r="J143" s="159">
        <v>-4365.47</v>
      </c>
      <c r="K143" s="159">
        <v>-7362.5519999999997</v>
      </c>
      <c r="L143" s="159"/>
      <c r="M143" s="136" t="s">
        <v>1051</v>
      </c>
    </row>
    <row r="144" spans="1:13" x14ac:dyDescent="0.3">
      <c r="A144" s="136" t="s">
        <v>842</v>
      </c>
      <c r="B144" s="159">
        <v>1195.328</v>
      </c>
      <c r="C144" s="160">
        <f t="shared" si="8"/>
        <v>5.8163194400408765E-3</v>
      </c>
      <c r="D144" s="159">
        <v>1539.732</v>
      </c>
      <c r="E144" s="160">
        <f t="shared" si="9"/>
        <v>7.5331824881218409E-3</v>
      </c>
      <c r="F144" s="159">
        <v>12457.734</v>
      </c>
      <c r="G144" s="160">
        <f t="shared" si="10"/>
        <v>7.2626849642952365E-2</v>
      </c>
      <c r="H144" s="159">
        <v>10834.876</v>
      </c>
      <c r="I144" s="160">
        <f t="shared" si="11"/>
        <v>6.4613591374051038E-2</v>
      </c>
      <c r="J144" s="159">
        <v>11262.406000000001</v>
      </c>
      <c r="K144" s="159">
        <v>9295.1440000000002</v>
      </c>
      <c r="L144" s="159"/>
      <c r="M144" s="136" t="s">
        <v>1052</v>
      </c>
    </row>
    <row r="145" spans="1:13" x14ac:dyDescent="0.3">
      <c r="A145" s="136" t="s">
        <v>843</v>
      </c>
      <c r="B145" s="159">
        <v>37213.951999999997</v>
      </c>
      <c r="C145" s="160">
        <f t="shared" si="8"/>
        <v>0.18107852611027939</v>
      </c>
      <c r="D145" s="159">
        <v>29323.438999999998</v>
      </c>
      <c r="E145" s="160">
        <f t="shared" si="9"/>
        <v>0.14346575713585807</v>
      </c>
      <c r="F145" s="159">
        <v>786.75900000000001</v>
      </c>
      <c r="G145" s="160">
        <f t="shared" si="10"/>
        <v>4.5866951082949407E-3</v>
      </c>
      <c r="H145" s="159">
        <v>1393.0840000000001</v>
      </c>
      <c r="I145" s="160">
        <f t="shared" si="11"/>
        <v>8.3076317925307609E-3</v>
      </c>
      <c r="J145" s="159">
        <v>-36427.192999999999</v>
      </c>
      <c r="K145" s="159">
        <v>-27930.355</v>
      </c>
      <c r="L145" s="159"/>
      <c r="M145" s="136" t="s">
        <v>1053</v>
      </c>
    </row>
    <row r="146" spans="1:13" x14ac:dyDescent="0.3">
      <c r="A146" s="136" t="s">
        <v>844</v>
      </c>
      <c r="B146" s="159">
        <v>8778.5709999999999</v>
      </c>
      <c r="C146" s="160">
        <f t="shared" si="8"/>
        <v>4.2715449787070224E-2</v>
      </c>
      <c r="D146" s="159">
        <v>12507.349</v>
      </c>
      <c r="E146" s="160">
        <f t="shared" si="9"/>
        <v>6.1192559782889643E-2</v>
      </c>
      <c r="F146" s="159">
        <v>12030.135</v>
      </c>
      <c r="G146" s="160">
        <f t="shared" si="10"/>
        <v>7.0134007182158384E-2</v>
      </c>
      <c r="H146" s="159">
        <v>13242.532999999999</v>
      </c>
      <c r="I146" s="160">
        <f t="shared" si="11"/>
        <v>7.8971611305878001E-2</v>
      </c>
      <c r="J146" s="159">
        <v>3251.5640000000003</v>
      </c>
      <c r="K146" s="159">
        <v>735.18399999999929</v>
      </c>
      <c r="L146" s="159"/>
      <c r="M146" s="136" t="s">
        <v>1054</v>
      </c>
    </row>
    <row r="147" spans="1:13" x14ac:dyDescent="0.3">
      <c r="A147" s="136" t="s">
        <v>845</v>
      </c>
      <c r="B147" s="159">
        <v>59.201999999999998</v>
      </c>
      <c r="C147" s="160">
        <f t="shared" si="8"/>
        <v>2.8806967082616649E-4</v>
      </c>
      <c r="D147" s="159">
        <v>32.158000000000001</v>
      </c>
      <c r="E147" s="160">
        <f t="shared" si="9"/>
        <v>1.5733392723735182E-4</v>
      </c>
      <c r="F147" s="159">
        <v>143.81</v>
      </c>
      <c r="G147" s="160">
        <f t="shared" si="10"/>
        <v>8.383922186131909E-4</v>
      </c>
      <c r="H147" s="159">
        <v>350.12599999999998</v>
      </c>
      <c r="I147" s="160">
        <f t="shared" si="11"/>
        <v>2.0879702078206515E-3</v>
      </c>
      <c r="J147" s="159">
        <v>84.608000000000004</v>
      </c>
      <c r="K147" s="159">
        <v>317.96799999999996</v>
      </c>
      <c r="L147" s="159"/>
      <c r="M147" s="136" t="s">
        <v>1055</v>
      </c>
    </row>
    <row r="148" spans="1:13" x14ac:dyDescent="0.3">
      <c r="A148" s="136" t="s">
        <v>846</v>
      </c>
      <c r="B148" s="159">
        <v>213.84100000000001</v>
      </c>
      <c r="C148" s="160">
        <f t="shared" si="8"/>
        <v>1.0405240782260445E-3</v>
      </c>
      <c r="D148" s="159">
        <v>136.51</v>
      </c>
      <c r="E148" s="160">
        <f t="shared" si="9"/>
        <v>6.6787904742741759E-4</v>
      </c>
      <c r="F148" s="159">
        <v>1717.4829999999999</v>
      </c>
      <c r="G148" s="160">
        <f t="shared" si="10"/>
        <v>1.0012686063559132E-2</v>
      </c>
      <c r="H148" s="159">
        <v>2408.8969999999999</v>
      </c>
      <c r="I148" s="160">
        <f t="shared" si="11"/>
        <v>1.4365414649893311E-2</v>
      </c>
      <c r="J148" s="159">
        <v>1503.6419999999998</v>
      </c>
      <c r="K148" s="159">
        <v>2272.3869999999997</v>
      </c>
      <c r="L148" s="159"/>
      <c r="M148" s="136" t="s">
        <v>1056</v>
      </c>
    </row>
    <row r="149" spans="1:13" x14ac:dyDescent="0.3">
      <c r="A149" s="136" t="s">
        <v>847</v>
      </c>
      <c r="B149" s="159">
        <v>0.63800000000000001</v>
      </c>
      <c r="C149" s="160">
        <f t="shared" si="8"/>
        <v>3.1044297487769708E-6</v>
      </c>
      <c r="D149" s="159">
        <v>0.745</v>
      </c>
      <c r="E149" s="160">
        <f t="shared" si="9"/>
        <v>3.6449336336783103E-6</v>
      </c>
      <c r="F149" s="159">
        <v>3.9489999999999998</v>
      </c>
      <c r="G149" s="160">
        <f t="shared" si="10"/>
        <v>2.3022118568274045E-5</v>
      </c>
      <c r="H149" s="159">
        <v>2.6579999999999999</v>
      </c>
      <c r="I149" s="160">
        <f t="shared" si="11"/>
        <v>1.5850935984152257E-5</v>
      </c>
      <c r="J149" s="159">
        <v>3.3109999999999999</v>
      </c>
      <c r="K149" s="159">
        <v>1.9129999999999998</v>
      </c>
      <c r="L149" s="159"/>
      <c r="M149" s="136" t="s">
        <v>1057</v>
      </c>
    </row>
    <row r="150" spans="1:13" x14ac:dyDescent="0.3">
      <c r="A150" s="136" t="s">
        <v>848</v>
      </c>
      <c r="B150" s="159">
        <v>5.4669999999999996</v>
      </c>
      <c r="C150" s="160">
        <f t="shared" si="8"/>
        <v>2.6601751467968183E-5</v>
      </c>
      <c r="D150" s="159">
        <v>1.3859999999999999</v>
      </c>
      <c r="E150" s="160">
        <f t="shared" si="9"/>
        <v>6.7810443171518625E-6</v>
      </c>
      <c r="F150" s="159">
        <v>919.274</v>
      </c>
      <c r="G150" s="160">
        <f t="shared" si="10"/>
        <v>5.3592390541229561E-3</v>
      </c>
      <c r="H150" s="159">
        <v>2898.6509999999998</v>
      </c>
      <c r="I150" s="160">
        <f t="shared" si="11"/>
        <v>1.7286053965913813E-2</v>
      </c>
      <c r="J150" s="159">
        <v>913.80700000000002</v>
      </c>
      <c r="K150" s="159">
        <v>2897.2649999999999</v>
      </c>
      <c r="L150" s="159"/>
      <c r="M150" s="136" t="s">
        <v>1058</v>
      </c>
    </row>
    <row r="151" spans="1:13" x14ac:dyDescent="0.3">
      <c r="A151" s="136" t="s">
        <v>849</v>
      </c>
      <c r="B151" s="159" t="s">
        <v>765</v>
      </c>
      <c r="C151" s="160" t="str">
        <f t="shared" si="8"/>
        <v>x</v>
      </c>
      <c r="D151" s="159" t="s">
        <v>765</v>
      </c>
      <c r="E151" s="160" t="str">
        <f t="shared" si="9"/>
        <v>x</v>
      </c>
      <c r="F151" s="159">
        <v>192.92500000000001</v>
      </c>
      <c r="G151" s="160">
        <f t="shared" si="10"/>
        <v>1.1247258102771007E-3</v>
      </c>
      <c r="H151" s="159">
        <v>236.10400000000001</v>
      </c>
      <c r="I151" s="160">
        <f t="shared" si="11"/>
        <v>1.408002027690852E-3</v>
      </c>
      <c r="J151" s="159">
        <v>192.92500000000001</v>
      </c>
      <c r="K151" s="159">
        <v>236.10400000000001</v>
      </c>
      <c r="L151" s="159"/>
      <c r="M151" s="136" t="s">
        <v>1059</v>
      </c>
    </row>
    <row r="152" spans="1:13" x14ac:dyDescent="0.3">
      <c r="A152" s="136" t="s">
        <v>850</v>
      </c>
      <c r="B152" s="159" t="s">
        <v>765</v>
      </c>
      <c r="C152" s="160" t="str">
        <f t="shared" si="8"/>
        <v>x</v>
      </c>
      <c r="D152" s="159" t="s">
        <v>765</v>
      </c>
      <c r="E152" s="160" t="str">
        <f t="shared" si="9"/>
        <v>x</v>
      </c>
      <c r="F152" s="159" t="s">
        <v>771</v>
      </c>
      <c r="G152" s="160" t="str">
        <f t="shared" si="10"/>
        <v>x</v>
      </c>
      <c r="H152" s="159" t="s">
        <v>771</v>
      </c>
      <c r="I152" s="160" t="str">
        <f t="shared" si="11"/>
        <v>x</v>
      </c>
      <c r="J152" s="159" t="s">
        <v>771</v>
      </c>
      <c r="K152" s="159" t="s">
        <v>771</v>
      </c>
      <c r="L152" s="159"/>
      <c r="M152" s="136" t="s">
        <v>1060</v>
      </c>
    </row>
    <row r="153" spans="1:13" x14ac:dyDescent="0.3">
      <c r="A153" s="136" t="s">
        <v>851</v>
      </c>
      <c r="B153" s="159">
        <v>68737.395000000004</v>
      </c>
      <c r="C153" s="160">
        <f t="shared" si="8"/>
        <v>0.33446773337215274</v>
      </c>
      <c r="D153" s="159">
        <v>76124.706999999995</v>
      </c>
      <c r="E153" s="160">
        <f t="shared" si="9"/>
        <v>0.37244228845396871</v>
      </c>
      <c r="F153" s="159">
        <v>285256.78700000001</v>
      </c>
      <c r="G153" s="160">
        <f t="shared" si="10"/>
        <v>1.6630072354314751</v>
      </c>
      <c r="H153" s="159">
        <v>289422.98599999998</v>
      </c>
      <c r="I153" s="160">
        <f t="shared" si="11"/>
        <v>1.7259688575726839</v>
      </c>
      <c r="J153" s="159">
        <v>216519.39199999999</v>
      </c>
      <c r="K153" s="159">
        <v>213298.27899999998</v>
      </c>
      <c r="L153" s="159"/>
      <c r="M153" s="136" t="s">
        <v>1061</v>
      </c>
    </row>
    <row r="154" spans="1:13" x14ac:dyDescent="0.3">
      <c r="A154" s="136" t="s">
        <v>852</v>
      </c>
      <c r="B154" s="159">
        <v>1043.731</v>
      </c>
      <c r="C154" s="160">
        <f t="shared" si="8"/>
        <v>5.0786670315372045E-3</v>
      </c>
      <c r="D154" s="159">
        <v>1845.383</v>
      </c>
      <c r="E154" s="160">
        <f t="shared" si="9"/>
        <v>9.0285886761317883E-3</v>
      </c>
      <c r="F154" s="159">
        <v>5862.9759999999997</v>
      </c>
      <c r="G154" s="160">
        <f t="shared" si="10"/>
        <v>3.4180331383880748E-2</v>
      </c>
      <c r="H154" s="159">
        <v>4685.7349999999997</v>
      </c>
      <c r="I154" s="160">
        <f t="shared" si="11"/>
        <v>2.7943297789203035E-2</v>
      </c>
      <c r="J154" s="159">
        <v>4819.2449999999999</v>
      </c>
      <c r="K154" s="159">
        <v>2840.3519999999999</v>
      </c>
      <c r="L154" s="159"/>
      <c r="M154" s="136" t="s">
        <v>1062</v>
      </c>
    </row>
    <row r="155" spans="1:13" x14ac:dyDescent="0.3">
      <c r="A155" s="136" t="s">
        <v>853</v>
      </c>
      <c r="B155" s="159">
        <v>787.18100000000004</v>
      </c>
      <c r="C155" s="160">
        <f t="shared" si="8"/>
        <v>3.8303261976050237E-3</v>
      </c>
      <c r="D155" s="159">
        <v>3668.0520000000001</v>
      </c>
      <c r="E155" s="160">
        <f t="shared" si="9"/>
        <v>1.7946048462927511E-2</v>
      </c>
      <c r="F155" s="159">
        <v>15186.999</v>
      </c>
      <c r="G155" s="160">
        <f t="shared" si="10"/>
        <v>8.8538083482972749E-2</v>
      </c>
      <c r="H155" s="159">
        <v>59463.824000000001</v>
      </c>
      <c r="I155" s="160">
        <f t="shared" si="11"/>
        <v>0.35461146260229365</v>
      </c>
      <c r="J155" s="159">
        <v>14399.817999999999</v>
      </c>
      <c r="K155" s="159">
        <v>55795.771999999997</v>
      </c>
      <c r="L155" s="159"/>
      <c r="M155" s="136" t="s">
        <v>1063</v>
      </c>
    </row>
    <row r="156" spans="1:13" x14ac:dyDescent="0.3">
      <c r="A156" s="136" t="s">
        <v>854</v>
      </c>
      <c r="B156" s="159">
        <v>21332.815999999999</v>
      </c>
      <c r="C156" s="160">
        <f t="shared" si="8"/>
        <v>0.10380286616862908</v>
      </c>
      <c r="D156" s="159">
        <v>25895.49</v>
      </c>
      <c r="E156" s="160">
        <f t="shared" si="9"/>
        <v>0.12669441941151727</v>
      </c>
      <c r="F156" s="159">
        <v>19467.109</v>
      </c>
      <c r="G156" s="160">
        <f t="shared" si="10"/>
        <v>0.11349052711560263</v>
      </c>
      <c r="H156" s="159">
        <v>23194.312999999998</v>
      </c>
      <c r="I156" s="160">
        <f t="shared" si="11"/>
        <v>0.13831887530451106</v>
      </c>
      <c r="J156" s="159">
        <v>-1865.7069999999985</v>
      </c>
      <c r="K156" s="159">
        <v>-2701.1770000000033</v>
      </c>
      <c r="L156" s="159"/>
      <c r="M156" s="136" t="s">
        <v>1064</v>
      </c>
    </row>
    <row r="157" spans="1:13" x14ac:dyDescent="0.3">
      <c r="A157" s="136" t="s">
        <v>855</v>
      </c>
      <c r="B157" s="159" t="s">
        <v>765</v>
      </c>
      <c r="C157" s="160" t="str">
        <f t="shared" si="8"/>
        <v>x</v>
      </c>
      <c r="D157" s="159" t="s">
        <v>765</v>
      </c>
      <c r="E157" s="160" t="str">
        <f t="shared" si="9"/>
        <v>x</v>
      </c>
      <c r="F157" s="159" t="s">
        <v>765</v>
      </c>
      <c r="G157" s="160" t="str">
        <f t="shared" si="10"/>
        <v>x</v>
      </c>
      <c r="H157" s="159">
        <v>5.12</v>
      </c>
      <c r="I157" s="160">
        <f t="shared" si="11"/>
        <v>3.0533029435236855E-5</v>
      </c>
      <c r="J157" s="159" t="s">
        <v>765</v>
      </c>
      <c r="K157" s="159">
        <v>5.12</v>
      </c>
      <c r="L157" s="159"/>
      <c r="M157" s="136" t="s">
        <v>1065</v>
      </c>
    </row>
    <row r="158" spans="1:13" x14ac:dyDescent="0.3">
      <c r="A158" s="136" t="s">
        <v>856</v>
      </c>
      <c r="B158" s="159">
        <v>6149.348</v>
      </c>
      <c r="C158" s="160">
        <f t="shared" si="8"/>
        <v>2.9921973145426595E-2</v>
      </c>
      <c r="D158" s="159">
        <v>10515.447</v>
      </c>
      <c r="E158" s="160">
        <f t="shared" si="9"/>
        <v>5.1447122742901592E-2</v>
      </c>
      <c r="F158" s="159">
        <v>8355.1919999999991</v>
      </c>
      <c r="G158" s="160">
        <f t="shared" si="10"/>
        <v>4.8709602655025254E-2</v>
      </c>
      <c r="H158" s="159">
        <v>8306.8340000000007</v>
      </c>
      <c r="I158" s="160">
        <f t="shared" si="11"/>
        <v>4.9537657624145762E-2</v>
      </c>
      <c r="J158" s="159">
        <v>2205.8439999999991</v>
      </c>
      <c r="K158" s="159">
        <v>-2208.6129999999994</v>
      </c>
      <c r="L158" s="159"/>
      <c r="M158" s="136" t="s">
        <v>1066</v>
      </c>
    </row>
    <row r="159" spans="1:13" x14ac:dyDescent="0.3">
      <c r="A159" s="136" t="s">
        <v>857</v>
      </c>
      <c r="B159" s="159" t="s">
        <v>771</v>
      </c>
      <c r="C159" s="160" t="str">
        <f t="shared" si="8"/>
        <v>x</v>
      </c>
      <c r="D159" s="159" t="s">
        <v>771</v>
      </c>
      <c r="E159" s="160" t="str">
        <f t="shared" si="9"/>
        <v>x</v>
      </c>
      <c r="F159" s="159">
        <v>820.31</v>
      </c>
      <c r="G159" s="160">
        <f t="shared" si="10"/>
        <v>4.7822927532896638E-3</v>
      </c>
      <c r="H159" s="159">
        <v>519.47699999999998</v>
      </c>
      <c r="I159" s="160">
        <f t="shared" si="11"/>
        <v>3.0978919007672912E-3</v>
      </c>
      <c r="J159" s="159">
        <v>820.01799999999992</v>
      </c>
      <c r="K159" s="159">
        <v>519.34899999999993</v>
      </c>
      <c r="L159" s="159"/>
      <c r="M159" s="136" t="s">
        <v>1067</v>
      </c>
    </row>
    <row r="160" spans="1:13" x14ac:dyDescent="0.3">
      <c r="A160" s="136" t="s">
        <v>858</v>
      </c>
      <c r="B160" s="159">
        <v>298.98099999999999</v>
      </c>
      <c r="C160" s="160">
        <f t="shared" si="8"/>
        <v>1.454804875735247E-3</v>
      </c>
      <c r="D160" s="159">
        <v>6735.107</v>
      </c>
      <c r="E160" s="160">
        <f t="shared" si="9"/>
        <v>3.2951702054660706E-2</v>
      </c>
      <c r="F160" s="159">
        <v>7706.9390000000003</v>
      </c>
      <c r="G160" s="160">
        <f t="shared" si="10"/>
        <v>4.4930378185985165E-2</v>
      </c>
      <c r="H160" s="159">
        <v>6003.31</v>
      </c>
      <c r="I160" s="160">
        <f t="shared" si="11"/>
        <v>3.5800632995869483E-2</v>
      </c>
      <c r="J160" s="159">
        <v>7407.9580000000005</v>
      </c>
      <c r="K160" s="159">
        <v>-731.79699999999957</v>
      </c>
      <c r="L160" s="159"/>
      <c r="M160" s="136" t="s">
        <v>1068</v>
      </c>
    </row>
    <row r="161" spans="1:13" x14ac:dyDescent="0.3">
      <c r="A161" s="136" t="s">
        <v>859</v>
      </c>
      <c r="B161" s="159">
        <v>140.696</v>
      </c>
      <c r="C161" s="160">
        <f t="shared" si="8"/>
        <v>6.8460947952025822E-4</v>
      </c>
      <c r="D161" s="159" t="s">
        <v>771</v>
      </c>
      <c r="E161" s="160" t="str">
        <f t="shared" si="9"/>
        <v>x</v>
      </c>
      <c r="F161" s="159">
        <v>1017.64</v>
      </c>
      <c r="G161" s="160">
        <f t="shared" si="10"/>
        <v>5.9326990984599646E-3</v>
      </c>
      <c r="H161" s="159">
        <v>771.60299999999995</v>
      </c>
      <c r="I161" s="160">
        <f t="shared" si="11"/>
        <v>4.6014408420541131E-3</v>
      </c>
      <c r="J161" s="159">
        <v>876.94399999999996</v>
      </c>
      <c r="K161" s="159">
        <v>771.5859999999999</v>
      </c>
      <c r="L161" s="159"/>
      <c r="M161" s="136" t="s">
        <v>1069</v>
      </c>
    </row>
    <row r="162" spans="1:13" x14ac:dyDescent="0.3">
      <c r="A162" s="136" t="s">
        <v>860</v>
      </c>
      <c r="B162" s="159" t="s">
        <v>771</v>
      </c>
      <c r="C162" s="160" t="str">
        <f t="shared" si="8"/>
        <v>x</v>
      </c>
      <c r="D162" s="159" t="s">
        <v>771</v>
      </c>
      <c r="E162" s="160" t="str">
        <f t="shared" si="9"/>
        <v>x</v>
      </c>
      <c r="F162" s="159">
        <v>1695.441</v>
      </c>
      <c r="G162" s="160">
        <f t="shared" si="10"/>
        <v>9.8841842814669824E-3</v>
      </c>
      <c r="H162" s="159">
        <v>202.38900000000001</v>
      </c>
      <c r="I162" s="160">
        <f t="shared" si="11"/>
        <v>1.2069432215562797E-3</v>
      </c>
      <c r="J162" s="159">
        <v>1695.0060000000001</v>
      </c>
      <c r="K162" s="159">
        <v>202.17600000000002</v>
      </c>
      <c r="L162" s="159"/>
      <c r="M162" s="136" t="s">
        <v>1070</v>
      </c>
    </row>
    <row r="163" spans="1:13" x14ac:dyDescent="0.3">
      <c r="A163" s="136" t="s">
        <v>861</v>
      </c>
      <c r="B163" s="159">
        <v>37743.398999999998</v>
      </c>
      <c r="C163" s="160">
        <f t="shared" si="8"/>
        <v>0.18365475027517081</v>
      </c>
      <c r="D163" s="159">
        <v>27382.723999999998</v>
      </c>
      <c r="E163" s="160">
        <f t="shared" si="9"/>
        <v>0.13397075394540975</v>
      </c>
      <c r="F163" s="159">
        <v>11684.665999999999</v>
      </c>
      <c r="G163" s="160">
        <f t="shared" si="10"/>
        <v>6.8119971152869177E-2</v>
      </c>
      <c r="H163" s="159">
        <v>9630.3330000000005</v>
      </c>
      <c r="I163" s="160">
        <f t="shared" si="11"/>
        <v>5.7430320500025944E-2</v>
      </c>
      <c r="J163" s="159">
        <v>-26058.733</v>
      </c>
      <c r="K163" s="159">
        <v>-17752.390999999996</v>
      </c>
      <c r="L163" s="159"/>
      <c r="M163" s="136" t="s">
        <v>1071</v>
      </c>
    </row>
    <row r="164" spans="1:13" x14ac:dyDescent="0.3">
      <c r="A164" s="136" t="s">
        <v>862</v>
      </c>
      <c r="B164" s="159">
        <v>1711660.93</v>
      </c>
      <c r="C164" s="160">
        <f t="shared" si="8"/>
        <v>8.3287321487637254</v>
      </c>
      <c r="D164" s="159">
        <v>1855953.3289999999</v>
      </c>
      <c r="E164" s="160">
        <f t="shared" si="9"/>
        <v>9.0803043106165457</v>
      </c>
      <c r="F164" s="159">
        <v>4012873.2570000002</v>
      </c>
      <c r="G164" s="160">
        <f t="shared" si="10"/>
        <v>23.394490737429742</v>
      </c>
      <c r="H164" s="159">
        <v>3741336.3309999998</v>
      </c>
      <c r="I164" s="160">
        <f t="shared" si="11"/>
        <v>22.311393031551567</v>
      </c>
      <c r="J164" s="159">
        <v>2301212.3270000005</v>
      </c>
      <c r="K164" s="159">
        <v>1885383.0019999999</v>
      </c>
      <c r="L164" s="159"/>
      <c r="M164" s="136" t="s">
        <v>1072</v>
      </c>
    </row>
    <row r="165" spans="1:13" x14ac:dyDescent="0.3">
      <c r="A165" s="136" t="s">
        <v>863</v>
      </c>
      <c r="B165" s="159">
        <v>69725.161999999997</v>
      </c>
      <c r="C165" s="160">
        <f t="shared" si="8"/>
        <v>0.33927408644372037</v>
      </c>
      <c r="D165" s="159">
        <v>93707.357000000004</v>
      </c>
      <c r="E165" s="160">
        <f t="shared" si="9"/>
        <v>0.45846590235221568</v>
      </c>
      <c r="F165" s="159">
        <v>8964.607</v>
      </c>
      <c r="G165" s="160">
        <f t="shared" si="10"/>
        <v>5.2262407007338432E-2</v>
      </c>
      <c r="H165" s="159">
        <v>9735.2459999999992</v>
      </c>
      <c r="I165" s="160">
        <f t="shared" si="11"/>
        <v>5.8055967319779647E-2</v>
      </c>
      <c r="J165" s="159">
        <v>-60760.554999999993</v>
      </c>
      <c r="K165" s="159">
        <v>-83972.111000000004</v>
      </c>
      <c r="L165" s="159"/>
      <c r="M165" s="136" t="s">
        <v>1073</v>
      </c>
    </row>
    <row r="166" spans="1:13" x14ac:dyDescent="0.3">
      <c r="A166" s="136" t="s">
        <v>864</v>
      </c>
      <c r="B166" s="159" t="s">
        <v>771</v>
      </c>
      <c r="C166" s="160" t="str">
        <f t="shared" si="8"/>
        <v>x</v>
      </c>
      <c r="D166" s="159" t="s">
        <v>765</v>
      </c>
      <c r="E166" s="160" t="str">
        <f t="shared" si="9"/>
        <v>x</v>
      </c>
      <c r="F166" s="159">
        <v>73.873000000000005</v>
      </c>
      <c r="G166" s="160">
        <f t="shared" si="10"/>
        <v>4.306692744983815E-4</v>
      </c>
      <c r="H166" s="159">
        <v>34.771000000000001</v>
      </c>
      <c r="I166" s="160">
        <f t="shared" si="11"/>
        <v>2.0735624345558996E-4</v>
      </c>
      <c r="J166" s="159">
        <v>73.778000000000006</v>
      </c>
      <c r="K166" s="159">
        <v>34.771000000000001</v>
      </c>
      <c r="L166" s="159"/>
      <c r="M166" s="136" t="s">
        <v>1074</v>
      </c>
    </row>
    <row r="167" spans="1:13" x14ac:dyDescent="0.3">
      <c r="A167" s="136" t="s">
        <v>741</v>
      </c>
      <c r="B167" s="159">
        <v>9788.9470000000001</v>
      </c>
      <c r="C167" s="160">
        <f t="shared" si="8"/>
        <v>4.7631815479625521E-2</v>
      </c>
      <c r="D167" s="159">
        <v>6915.6130000000003</v>
      </c>
      <c r="E167" s="160">
        <f t="shared" si="9"/>
        <v>3.3834832780138206E-2</v>
      </c>
      <c r="F167" s="159">
        <v>7471.95</v>
      </c>
      <c r="G167" s="160">
        <f t="shared" si="10"/>
        <v>4.356042512945435E-2</v>
      </c>
      <c r="H167" s="159">
        <v>7708.5590000000002</v>
      </c>
      <c r="I167" s="160">
        <f t="shared" si="11"/>
        <v>4.5969855244191393E-2</v>
      </c>
      <c r="J167" s="159">
        <v>-2316.9970000000003</v>
      </c>
      <c r="K167" s="159">
        <v>792.94599999999991</v>
      </c>
      <c r="L167" s="159"/>
      <c r="M167" s="136" t="s">
        <v>955</v>
      </c>
    </row>
    <row r="168" spans="1:13" x14ac:dyDescent="0.3">
      <c r="A168" s="136" t="s">
        <v>865</v>
      </c>
      <c r="B168" s="159">
        <v>187.44900000000001</v>
      </c>
      <c r="C168" s="160">
        <f t="shared" si="8"/>
        <v>9.1210384322648044E-4</v>
      </c>
      <c r="D168" s="159">
        <v>106.432</v>
      </c>
      <c r="E168" s="160">
        <f t="shared" si="9"/>
        <v>5.2072157919416098E-4</v>
      </c>
      <c r="F168" s="159">
        <v>39.046999999999997</v>
      </c>
      <c r="G168" s="160">
        <f t="shared" si="10"/>
        <v>2.276385575425162E-4</v>
      </c>
      <c r="H168" s="159">
        <v>106.334</v>
      </c>
      <c r="I168" s="160">
        <f t="shared" si="11"/>
        <v>6.3412092811845227E-4</v>
      </c>
      <c r="J168" s="159">
        <v>-148.40200000000002</v>
      </c>
      <c r="K168" s="159" t="s">
        <v>771</v>
      </c>
      <c r="L168" s="159"/>
      <c r="M168" s="136" t="s">
        <v>1075</v>
      </c>
    </row>
    <row r="169" spans="1:13" x14ac:dyDescent="0.3">
      <c r="A169" s="136" t="s">
        <v>866</v>
      </c>
      <c r="B169" s="159" t="s">
        <v>771</v>
      </c>
      <c r="C169" s="160" t="str">
        <f t="shared" si="8"/>
        <v>x</v>
      </c>
      <c r="D169" s="159">
        <v>1.4350000000000001</v>
      </c>
      <c r="E169" s="160">
        <f t="shared" si="9"/>
        <v>7.0207782071521813E-6</v>
      </c>
      <c r="F169" s="159">
        <v>140.71299999999999</v>
      </c>
      <c r="G169" s="160">
        <f t="shared" si="10"/>
        <v>8.2033714107306803E-4</v>
      </c>
      <c r="H169" s="159">
        <v>147.38399999999999</v>
      </c>
      <c r="I169" s="160">
        <f t="shared" si="11"/>
        <v>8.7892187700838818E-4</v>
      </c>
      <c r="J169" s="159">
        <v>140.51399999999998</v>
      </c>
      <c r="K169" s="159">
        <v>145.94899999999998</v>
      </c>
      <c r="L169" s="159"/>
      <c r="M169" s="136" t="s">
        <v>1076</v>
      </c>
    </row>
    <row r="170" spans="1:13" x14ac:dyDescent="0.3">
      <c r="A170" s="136" t="s">
        <v>867</v>
      </c>
      <c r="B170" s="159">
        <v>8890801.5500000007</v>
      </c>
      <c r="C170" s="160">
        <f t="shared" si="8"/>
        <v>43.261549878201265</v>
      </c>
      <c r="D170" s="159">
        <v>8784567.728000002</v>
      </c>
      <c r="E170" s="160">
        <f t="shared" si="9"/>
        <v>42.97874680417754</v>
      </c>
      <c r="F170" s="159">
        <v>2158201.9679999999</v>
      </c>
      <c r="G170" s="160">
        <f t="shared" si="10"/>
        <v>12.582016105742817</v>
      </c>
      <c r="H170" s="159">
        <v>2210628.9810000001</v>
      </c>
      <c r="I170" s="160">
        <f t="shared" si="11"/>
        <v>13.183046825636847</v>
      </c>
      <c r="J170" s="159">
        <v>-6732599.5820000004</v>
      </c>
      <c r="K170" s="159">
        <v>-6573938.7470000014</v>
      </c>
      <c r="L170" s="159"/>
      <c r="M170" s="136" t="s">
        <v>867</v>
      </c>
    </row>
    <row r="171" spans="1:13" x14ac:dyDescent="0.3">
      <c r="A171" s="136" t="s">
        <v>730</v>
      </c>
      <c r="B171" s="159">
        <v>25814.946</v>
      </c>
      <c r="C171" s="160">
        <f t="shared" si="8"/>
        <v>0.12561236101171014</v>
      </c>
      <c r="D171" s="159">
        <v>47488.805</v>
      </c>
      <c r="E171" s="160">
        <f t="shared" si="9"/>
        <v>0.23234032559421572</v>
      </c>
      <c r="F171" s="159">
        <v>159995.93</v>
      </c>
      <c r="G171" s="160">
        <f t="shared" si="10"/>
        <v>0.93275393033711673</v>
      </c>
      <c r="H171" s="159">
        <v>184241.71599999999</v>
      </c>
      <c r="I171" s="160">
        <f t="shared" si="11"/>
        <v>1.0987222144192477</v>
      </c>
      <c r="J171" s="159">
        <v>134180.984</v>
      </c>
      <c r="K171" s="159">
        <v>136752.91099999999</v>
      </c>
      <c r="L171" s="159"/>
      <c r="M171" s="136" t="s">
        <v>944</v>
      </c>
    </row>
    <row r="172" spans="1:13" x14ac:dyDescent="0.3">
      <c r="A172" s="136" t="s">
        <v>868</v>
      </c>
      <c r="B172" s="159">
        <v>30.745000000000001</v>
      </c>
      <c r="C172" s="160">
        <f t="shared" si="8"/>
        <v>1.4960139910054544E-4</v>
      </c>
      <c r="D172" s="159">
        <v>16.792999999999999</v>
      </c>
      <c r="E172" s="160">
        <f t="shared" si="9"/>
        <v>8.216022887296626E-5</v>
      </c>
      <c r="F172" s="159">
        <v>957.30899999999997</v>
      </c>
      <c r="G172" s="160">
        <f t="shared" si="10"/>
        <v>5.5809777929794521E-3</v>
      </c>
      <c r="H172" s="159">
        <v>1738.1790000000001</v>
      </c>
      <c r="I172" s="160">
        <f t="shared" si="11"/>
        <v>1.0365599720841905E-2</v>
      </c>
      <c r="J172" s="159">
        <v>926.56399999999996</v>
      </c>
      <c r="K172" s="159">
        <v>1721.3860000000002</v>
      </c>
      <c r="L172" s="159"/>
      <c r="M172" s="136" t="s">
        <v>1077</v>
      </c>
    </row>
    <row r="173" spans="1:13" x14ac:dyDescent="0.3">
      <c r="A173" s="136" t="s">
        <v>869</v>
      </c>
      <c r="B173" s="159">
        <v>428.75099999999998</v>
      </c>
      <c r="C173" s="160">
        <f t="shared" si="8"/>
        <v>2.0862497793383622E-3</v>
      </c>
      <c r="D173" s="159">
        <v>228.15799999999999</v>
      </c>
      <c r="E173" s="160">
        <f t="shared" si="9"/>
        <v>1.1162694872386253E-3</v>
      </c>
      <c r="F173" s="159">
        <v>4711.2259999999997</v>
      </c>
      <c r="G173" s="160">
        <f t="shared" si="10"/>
        <v>2.7465789712315888E-2</v>
      </c>
      <c r="H173" s="159">
        <v>3823.56</v>
      </c>
      <c r="I173" s="160">
        <f t="shared" si="11"/>
        <v>2.2801732427225434E-2</v>
      </c>
      <c r="J173" s="159">
        <v>4282.4749999999995</v>
      </c>
      <c r="K173" s="159">
        <v>3595.402</v>
      </c>
      <c r="L173" s="159"/>
      <c r="M173" s="136" t="s">
        <v>1078</v>
      </c>
    </row>
    <row r="174" spans="1:13" x14ac:dyDescent="0.3">
      <c r="A174" s="136" t="s">
        <v>870</v>
      </c>
      <c r="B174" s="159">
        <v>641460.13600000006</v>
      </c>
      <c r="C174" s="160">
        <f t="shared" si="8"/>
        <v>3.1212663461644543</v>
      </c>
      <c r="D174" s="159">
        <v>386334.22499999998</v>
      </c>
      <c r="E174" s="160">
        <f t="shared" si="9"/>
        <v>1.8901511550920052</v>
      </c>
      <c r="F174" s="159">
        <v>4702.1260000000002</v>
      </c>
      <c r="G174" s="160">
        <f t="shared" si="10"/>
        <v>2.7412737983024606E-2</v>
      </c>
      <c r="H174" s="159">
        <v>3918.8980000000001</v>
      </c>
      <c r="I174" s="160">
        <f t="shared" si="11"/>
        <v>2.3370278903845864E-2</v>
      </c>
      <c r="J174" s="159">
        <v>-636758.01</v>
      </c>
      <c r="K174" s="159">
        <v>-382415.32699999999</v>
      </c>
      <c r="L174" s="159"/>
      <c r="M174" s="136" t="s">
        <v>1079</v>
      </c>
    </row>
    <row r="175" spans="1:13" x14ac:dyDescent="0.3">
      <c r="A175" s="136" t="s">
        <v>871</v>
      </c>
      <c r="B175" s="159">
        <v>83770.195999999996</v>
      </c>
      <c r="C175" s="160">
        <f t="shared" si="8"/>
        <v>0.40761549925278623</v>
      </c>
      <c r="D175" s="159">
        <v>93012.483999999997</v>
      </c>
      <c r="E175" s="160">
        <f t="shared" si="9"/>
        <v>0.4550662164880076</v>
      </c>
      <c r="F175" s="159">
        <v>12871.038</v>
      </c>
      <c r="G175" s="160">
        <f t="shared" si="10"/>
        <v>7.5036354249876133E-2</v>
      </c>
      <c r="H175" s="159">
        <v>3181.9960000000001</v>
      </c>
      <c r="I175" s="160">
        <f t="shared" si="11"/>
        <v>1.8975776861485532E-2</v>
      </c>
      <c r="J175" s="159">
        <v>-70899.157999999996</v>
      </c>
      <c r="K175" s="159">
        <v>-89830.487999999998</v>
      </c>
      <c r="L175" s="159"/>
      <c r="M175" s="136" t="s">
        <v>1080</v>
      </c>
    </row>
    <row r="176" spans="1:13" x14ac:dyDescent="0.3">
      <c r="A176" s="136" t="s">
        <v>872</v>
      </c>
      <c r="B176" s="159">
        <v>326.24900000000002</v>
      </c>
      <c r="C176" s="160">
        <f t="shared" si="8"/>
        <v>1.5874876192926929E-3</v>
      </c>
      <c r="D176" s="159">
        <v>182.64699999999999</v>
      </c>
      <c r="E176" s="160">
        <f t="shared" si="9"/>
        <v>8.9360562871200304E-4</v>
      </c>
      <c r="F176" s="159">
        <v>6137.951</v>
      </c>
      <c r="G176" s="160">
        <f t="shared" si="10"/>
        <v>3.5783397236833686E-2</v>
      </c>
      <c r="H176" s="159">
        <v>3826.7150000000001</v>
      </c>
      <c r="I176" s="160">
        <f t="shared" si="11"/>
        <v>2.2820547213918439E-2</v>
      </c>
      <c r="J176" s="159">
        <v>5811.7020000000002</v>
      </c>
      <c r="K176" s="159">
        <v>3644.0680000000002</v>
      </c>
      <c r="L176" s="159"/>
      <c r="M176" s="136" t="s">
        <v>1081</v>
      </c>
    </row>
    <row r="177" spans="1:13" x14ac:dyDescent="0.3">
      <c r="A177" s="136" t="s">
        <v>873</v>
      </c>
      <c r="B177" s="159">
        <v>8.0169999999999995</v>
      </c>
      <c r="C177" s="160">
        <f t="shared" si="8"/>
        <v>3.9009738708377703E-5</v>
      </c>
      <c r="D177" s="159">
        <v>41.024000000000001</v>
      </c>
      <c r="E177" s="160">
        <f t="shared" si="9"/>
        <v>2.007110837423074E-4</v>
      </c>
      <c r="F177" s="159">
        <v>381.315</v>
      </c>
      <c r="G177" s="160">
        <f t="shared" si="10"/>
        <v>2.2230132038139829E-3</v>
      </c>
      <c r="H177" s="159">
        <v>26.779</v>
      </c>
      <c r="I177" s="160">
        <f t="shared" si="11"/>
        <v>1.5969609282152493E-4</v>
      </c>
      <c r="J177" s="159">
        <v>373.298</v>
      </c>
      <c r="K177" s="159">
        <v>-14.245000000000001</v>
      </c>
      <c r="L177" s="159"/>
      <c r="M177" s="136" t="s">
        <v>1082</v>
      </c>
    </row>
    <row r="178" spans="1:13" x14ac:dyDescent="0.3">
      <c r="A178" s="136" t="s">
        <v>874</v>
      </c>
      <c r="B178" s="159" t="s">
        <v>771</v>
      </c>
      <c r="C178" s="160" t="str">
        <f t="shared" si="8"/>
        <v>x</v>
      </c>
      <c r="D178" s="159">
        <v>1.7729999999999999</v>
      </c>
      <c r="E178" s="160">
        <f t="shared" si="9"/>
        <v>8.6744527953176421E-6</v>
      </c>
      <c r="F178" s="159" t="s">
        <v>771</v>
      </c>
      <c r="G178" s="160" t="str">
        <f t="shared" si="10"/>
        <v>x</v>
      </c>
      <c r="H178" s="159">
        <v>6.9489999999999998</v>
      </c>
      <c r="I178" s="160">
        <f t="shared" si="11"/>
        <v>4.1440238583097827E-5</v>
      </c>
      <c r="J178" s="159" t="s">
        <v>771</v>
      </c>
      <c r="K178" s="159">
        <v>5.1760000000000002</v>
      </c>
      <c r="L178" s="159"/>
      <c r="M178" s="136" t="s">
        <v>1083</v>
      </c>
    </row>
    <row r="179" spans="1:13" x14ac:dyDescent="0.3">
      <c r="A179" s="136" t="s">
        <v>875</v>
      </c>
      <c r="B179" s="159">
        <v>3872158.415</v>
      </c>
      <c r="C179" s="160">
        <f t="shared" si="8"/>
        <v>18.841447923986028</v>
      </c>
      <c r="D179" s="159">
        <v>4203305.13</v>
      </c>
      <c r="E179" s="160">
        <f t="shared" si="9"/>
        <v>20.564789585167226</v>
      </c>
      <c r="F179" s="159">
        <v>454136.17700000003</v>
      </c>
      <c r="G179" s="160">
        <f t="shared" si="10"/>
        <v>2.6475504970971611</v>
      </c>
      <c r="H179" s="159">
        <v>465494.19</v>
      </c>
      <c r="I179" s="160">
        <f t="shared" si="11"/>
        <v>2.7759663682034641</v>
      </c>
      <c r="J179" s="159">
        <v>-3418022.2379999999</v>
      </c>
      <c r="K179" s="159">
        <v>-3737810.94</v>
      </c>
      <c r="L179" s="159"/>
      <c r="M179" s="136" t="s">
        <v>1084</v>
      </c>
    </row>
    <row r="180" spans="1:13" x14ac:dyDescent="0.3">
      <c r="A180" s="136" t="s">
        <v>876</v>
      </c>
      <c r="B180" s="159">
        <v>8757.3819999999996</v>
      </c>
      <c r="C180" s="160">
        <f t="shared" si="8"/>
        <v>4.2612346711918443E-2</v>
      </c>
      <c r="D180" s="159">
        <v>8141.0309999999999</v>
      </c>
      <c r="E180" s="160">
        <f t="shared" si="9"/>
        <v>3.9830225107003715E-2</v>
      </c>
      <c r="F180" s="159">
        <v>12215.266</v>
      </c>
      <c r="G180" s="160">
        <f t="shared" si="10"/>
        <v>7.121329506077656E-2</v>
      </c>
      <c r="H180" s="159">
        <v>10542.134</v>
      </c>
      <c r="I180" s="160">
        <f t="shared" si="11"/>
        <v>6.2867829635197506E-2</v>
      </c>
      <c r="J180" s="159">
        <v>3457.884</v>
      </c>
      <c r="K180" s="159">
        <v>2401.1030000000001</v>
      </c>
      <c r="L180" s="159"/>
      <c r="M180" s="136" t="s">
        <v>1085</v>
      </c>
    </row>
    <row r="181" spans="1:13" x14ac:dyDescent="0.3">
      <c r="A181" s="136" t="s">
        <v>877</v>
      </c>
      <c r="B181" s="159">
        <v>76736.672999999995</v>
      </c>
      <c r="C181" s="160">
        <f t="shared" si="8"/>
        <v>0.37339123900214821</v>
      </c>
      <c r="D181" s="159">
        <v>64344.021999999997</v>
      </c>
      <c r="E181" s="160">
        <f t="shared" si="9"/>
        <v>0.31480495290461358</v>
      </c>
      <c r="F181" s="159">
        <v>73056.414999999994</v>
      </c>
      <c r="G181" s="160">
        <f t="shared" si="10"/>
        <v>0.42590869797493908</v>
      </c>
      <c r="H181" s="159">
        <v>71679.25</v>
      </c>
      <c r="I181" s="160">
        <f t="shared" si="11"/>
        <v>0.42745793948158223</v>
      </c>
      <c r="J181" s="159">
        <v>-3680.2580000000016</v>
      </c>
      <c r="K181" s="159">
        <v>7335.2280000000028</v>
      </c>
      <c r="L181" s="159"/>
      <c r="M181" s="136" t="s">
        <v>1086</v>
      </c>
    </row>
    <row r="182" spans="1:13" x14ac:dyDescent="0.3">
      <c r="A182" s="136" t="s">
        <v>878</v>
      </c>
      <c r="B182" s="159">
        <v>78461.714999999997</v>
      </c>
      <c r="C182" s="160">
        <f t="shared" si="8"/>
        <v>0.38178508179633275</v>
      </c>
      <c r="D182" s="159">
        <v>179873.734</v>
      </c>
      <c r="E182" s="160">
        <f t="shared" si="9"/>
        <v>0.88003734613678641</v>
      </c>
      <c r="F182" s="159">
        <v>11773.38</v>
      </c>
      <c r="G182" s="160">
        <f t="shared" si="10"/>
        <v>6.8637161384995246E-2</v>
      </c>
      <c r="H182" s="159">
        <v>8899.1569999999992</v>
      </c>
      <c r="I182" s="160">
        <f t="shared" si="11"/>
        <v>5.3069965357381649E-2</v>
      </c>
      <c r="J182" s="159">
        <v>-66688.334999999992</v>
      </c>
      <c r="K182" s="159">
        <v>-170974.57699999999</v>
      </c>
      <c r="L182" s="159"/>
      <c r="M182" s="136" t="s">
        <v>1087</v>
      </c>
    </row>
    <row r="183" spans="1:13" x14ac:dyDescent="0.3">
      <c r="A183" s="136" t="s">
        <v>879</v>
      </c>
      <c r="B183" s="159">
        <v>50377.934000000001</v>
      </c>
      <c r="C183" s="160">
        <f t="shared" si="8"/>
        <v>0.24513284794909534</v>
      </c>
      <c r="D183" s="159">
        <v>53334.495000000003</v>
      </c>
      <c r="E183" s="160">
        <f t="shared" si="9"/>
        <v>0.26094052974597004</v>
      </c>
      <c r="F183" s="159">
        <v>255994.40299999999</v>
      </c>
      <c r="G183" s="160">
        <f t="shared" si="10"/>
        <v>1.4924116228616178</v>
      </c>
      <c r="H183" s="159">
        <v>262230.61599999998</v>
      </c>
      <c r="I183" s="160">
        <f t="shared" si="11"/>
        <v>1.5638076400680256</v>
      </c>
      <c r="J183" s="159">
        <v>205616.46899999998</v>
      </c>
      <c r="K183" s="159">
        <v>208896.12099999998</v>
      </c>
      <c r="L183" s="159"/>
      <c r="M183" s="136" t="s">
        <v>1088</v>
      </c>
    </row>
    <row r="184" spans="1:13" x14ac:dyDescent="0.3">
      <c r="A184" s="136" t="s">
        <v>880</v>
      </c>
      <c r="B184" s="159">
        <v>858129.25</v>
      </c>
      <c r="C184" s="160">
        <f t="shared" si="8"/>
        <v>4.1755516802439976</v>
      </c>
      <c r="D184" s="159">
        <v>759500.18700000003</v>
      </c>
      <c r="E184" s="160">
        <f t="shared" si="9"/>
        <v>3.7158762099077398</v>
      </c>
      <c r="F184" s="159">
        <v>127314.45</v>
      </c>
      <c r="G184" s="160">
        <f t="shared" si="10"/>
        <v>0.74222546552408131</v>
      </c>
      <c r="H184" s="159">
        <v>133572.25599999999</v>
      </c>
      <c r="I184" s="160">
        <f t="shared" si="11"/>
        <v>0.79655578597245935</v>
      </c>
      <c r="J184" s="159">
        <v>-730814.8</v>
      </c>
      <c r="K184" s="159">
        <v>-625927.9310000001</v>
      </c>
      <c r="L184" s="159"/>
      <c r="M184" s="136" t="s">
        <v>1089</v>
      </c>
    </row>
    <row r="185" spans="1:13" x14ac:dyDescent="0.3">
      <c r="A185" s="136" t="s">
        <v>735</v>
      </c>
      <c r="B185" s="159">
        <v>4.2779999999999996</v>
      </c>
      <c r="C185" s="160">
        <f t="shared" si="8"/>
        <v>2.0816223299792917E-5</v>
      </c>
      <c r="D185" s="159">
        <v>8.5060000000000002</v>
      </c>
      <c r="E185" s="160">
        <f t="shared" si="9"/>
        <v>4.1615846292708337E-5</v>
      </c>
      <c r="F185" s="159">
        <v>26615.207999999999</v>
      </c>
      <c r="G185" s="160">
        <f t="shared" si="10"/>
        <v>0.15516294613706658</v>
      </c>
      <c r="H185" s="159">
        <v>14321.092000000001</v>
      </c>
      <c r="I185" s="160">
        <f t="shared" si="11"/>
        <v>8.5403578824362308E-2</v>
      </c>
      <c r="J185" s="159">
        <v>26610.93</v>
      </c>
      <c r="K185" s="159">
        <v>14312.586000000001</v>
      </c>
      <c r="L185" s="159"/>
      <c r="M185" s="136" t="s">
        <v>949</v>
      </c>
    </row>
    <row r="186" spans="1:13" x14ac:dyDescent="0.3">
      <c r="A186" s="136" t="s">
        <v>736</v>
      </c>
      <c r="B186" s="159">
        <v>301.42</v>
      </c>
      <c r="C186" s="160">
        <f t="shared" si="8"/>
        <v>1.4666727505898976E-3</v>
      </c>
      <c r="D186" s="159">
        <v>910.6</v>
      </c>
      <c r="E186" s="160">
        <f t="shared" si="9"/>
        <v>4.4551363313120396E-3</v>
      </c>
      <c r="F186" s="159">
        <v>1667.9870000000001</v>
      </c>
      <c r="G186" s="160">
        <f t="shared" si="10"/>
        <v>9.7241312950974226E-3</v>
      </c>
      <c r="H186" s="159">
        <v>2470.953</v>
      </c>
      <c r="I186" s="160">
        <f t="shared" si="11"/>
        <v>1.4735484508220079E-2</v>
      </c>
      <c r="J186" s="159">
        <v>1366.567</v>
      </c>
      <c r="K186" s="159">
        <v>1560.3530000000001</v>
      </c>
      <c r="L186" s="159"/>
      <c r="M186" s="136" t="s">
        <v>950</v>
      </c>
    </row>
    <row r="187" spans="1:13" x14ac:dyDescent="0.3">
      <c r="A187" s="136" t="s">
        <v>881</v>
      </c>
      <c r="B187" s="159">
        <v>2242.0859999999998</v>
      </c>
      <c r="C187" s="160">
        <f t="shared" si="8"/>
        <v>1.0909715482314048E-2</v>
      </c>
      <c r="D187" s="159">
        <v>1874.7080000000001</v>
      </c>
      <c r="E187" s="160">
        <f t="shared" si="9"/>
        <v>9.1720620705044269E-3</v>
      </c>
      <c r="F187" s="159">
        <v>34070.974000000002</v>
      </c>
      <c r="G187" s="160">
        <f t="shared" si="10"/>
        <v>0.1986290208064275</v>
      </c>
      <c r="H187" s="159">
        <v>33898.917999999998</v>
      </c>
      <c r="I187" s="160">
        <f t="shared" si="11"/>
        <v>0.20215559787435164</v>
      </c>
      <c r="J187" s="159">
        <v>31828.888000000003</v>
      </c>
      <c r="K187" s="159">
        <v>32024.21</v>
      </c>
      <c r="L187" s="159"/>
      <c r="M187" s="136" t="s">
        <v>1090</v>
      </c>
    </row>
    <row r="188" spans="1:13" x14ac:dyDescent="0.3">
      <c r="A188" s="136" t="s">
        <v>882</v>
      </c>
      <c r="B188" s="159">
        <v>407835.15700000001</v>
      </c>
      <c r="C188" s="160">
        <f t="shared" si="8"/>
        <v>1.9844758526456527</v>
      </c>
      <c r="D188" s="159">
        <v>309704.92800000001</v>
      </c>
      <c r="E188" s="160">
        <f t="shared" si="9"/>
        <v>1.5152401457491538</v>
      </c>
      <c r="F188" s="159">
        <v>209315.15599999999</v>
      </c>
      <c r="G188" s="160">
        <f t="shared" si="10"/>
        <v>1.2202781310632511</v>
      </c>
      <c r="H188" s="159">
        <v>210813.609</v>
      </c>
      <c r="I188" s="160">
        <f t="shared" si="11"/>
        <v>1.2571832283096704</v>
      </c>
      <c r="J188" s="159">
        <v>-198520.00100000002</v>
      </c>
      <c r="K188" s="159">
        <v>-98891.319000000018</v>
      </c>
      <c r="L188" s="159"/>
      <c r="M188" s="136" t="s">
        <v>1091</v>
      </c>
    </row>
    <row r="189" spans="1:13" x14ac:dyDescent="0.3">
      <c r="A189" s="136" t="s">
        <v>883</v>
      </c>
      <c r="B189" s="159">
        <v>70.951999999999998</v>
      </c>
      <c r="C189" s="160">
        <f t="shared" si="8"/>
        <v>3.4524372967903395E-4</v>
      </c>
      <c r="D189" s="159">
        <v>64.748999999999995</v>
      </c>
      <c r="E189" s="160">
        <f t="shared" si="9"/>
        <v>3.1678631925776768E-4</v>
      </c>
      <c r="F189" s="159">
        <v>2325.4969999999998</v>
      </c>
      <c r="G189" s="160">
        <f t="shared" si="10"/>
        <v>1.3557322781505591E-2</v>
      </c>
      <c r="H189" s="159">
        <v>3949.1770000000001</v>
      </c>
      <c r="I189" s="160">
        <f t="shared" si="11"/>
        <v>2.3550847184757886E-2</v>
      </c>
      <c r="J189" s="159">
        <v>2254.5450000000001</v>
      </c>
      <c r="K189" s="159">
        <v>3884.4280000000003</v>
      </c>
      <c r="L189" s="159"/>
      <c r="M189" s="136" t="s">
        <v>1092</v>
      </c>
    </row>
    <row r="190" spans="1:13" x14ac:dyDescent="0.3">
      <c r="A190" s="136" t="s">
        <v>884</v>
      </c>
      <c r="B190" s="159">
        <v>10498.557000000001</v>
      </c>
      <c r="C190" s="160">
        <f t="shared" si="8"/>
        <v>5.1084690705377293E-2</v>
      </c>
      <c r="D190" s="159">
        <v>15266.715</v>
      </c>
      <c r="E190" s="160">
        <f t="shared" si="9"/>
        <v>7.4692836213800226E-2</v>
      </c>
      <c r="F190" s="159">
        <v>1245.598</v>
      </c>
      <c r="G190" s="160">
        <f t="shared" si="10"/>
        <v>7.2616624067877982E-3</v>
      </c>
      <c r="H190" s="159">
        <v>4253.8540000000003</v>
      </c>
      <c r="I190" s="160">
        <f t="shared" si="11"/>
        <v>2.5367783085000008E-2</v>
      </c>
      <c r="J190" s="159">
        <v>-9252.9590000000007</v>
      </c>
      <c r="K190" s="159">
        <v>-11012.861000000001</v>
      </c>
      <c r="L190" s="159"/>
      <c r="M190" s="136" t="s">
        <v>1093</v>
      </c>
    </row>
    <row r="191" spans="1:13" x14ac:dyDescent="0.3">
      <c r="A191" s="136" t="s">
        <v>885</v>
      </c>
      <c r="B191" s="159" t="s">
        <v>771</v>
      </c>
      <c r="C191" s="160" t="str">
        <f t="shared" si="8"/>
        <v>x</v>
      </c>
      <c r="D191" s="159" t="s">
        <v>765</v>
      </c>
      <c r="E191" s="160" t="str">
        <f t="shared" si="9"/>
        <v>x</v>
      </c>
      <c r="F191" s="159" t="s">
        <v>765</v>
      </c>
      <c r="G191" s="160" t="str">
        <f t="shared" si="10"/>
        <v>x</v>
      </c>
      <c r="H191" s="159" t="s">
        <v>765</v>
      </c>
      <c r="I191" s="160" t="str">
        <f t="shared" si="11"/>
        <v>x</v>
      </c>
      <c r="J191" s="159" t="s">
        <v>771</v>
      </c>
      <c r="K191" s="159" t="s">
        <v>765</v>
      </c>
      <c r="L191" s="159"/>
      <c r="M191" s="136" t="s">
        <v>1094</v>
      </c>
    </row>
    <row r="192" spans="1:13" x14ac:dyDescent="0.3">
      <c r="A192" s="136" t="s">
        <v>886</v>
      </c>
      <c r="B192" s="159">
        <v>652452.26699999999</v>
      </c>
      <c r="C192" s="160">
        <f t="shared" si="8"/>
        <v>3.1747527074165753</v>
      </c>
      <c r="D192" s="159">
        <v>608573.03099999996</v>
      </c>
      <c r="E192" s="160">
        <f t="shared" si="9"/>
        <v>2.9774608177737623</v>
      </c>
      <c r="F192" s="159">
        <v>137112.856</v>
      </c>
      <c r="G192" s="160">
        <f t="shared" si="10"/>
        <v>0.7993488042711282</v>
      </c>
      <c r="H192" s="159">
        <v>114235.732</v>
      </c>
      <c r="I192" s="160">
        <f t="shared" si="11"/>
        <v>0.68124276713121645</v>
      </c>
      <c r="J192" s="159">
        <v>-515339.41099999996</v>
      </c>
      <c r="K192" s="159">
        <v>-494337.29899999994</v>
      </c>
      <c r="L192" s="159"/>
      <c r="M192" s="136" t="s">
        <v>1095</v>
      </c>
    </row>
    <row r="193" spans="1:13" x14ac:dyDescent="0.3">
      <c r="A193" s="136" t="s">
        <v>737</v>
      </c>
      <c r="B193" s="159">
        <v>61588.248</v>
      </c>
      <c r="C193" s="160">
        <f t="shared" si="8"/>
        <v>0.29968086091889307</v>
      </c>
      <c r="D193" s="159">
        <v>194950.20600000001</v>
      </c>
      <c r="E193" s="160">
        <f t="shared" si="9"/>
        <v>0.95379941307639615</v>
      </c>
      <c r="F193" s="159">
        <v>35258.701999999997</v>
      </c>
      <c r="G193" s="160">
        <f t="shared" si="10"/>
        <v>0.20555330919408485</v>
      </c>
      <c r="H193" s="159">
        <v>35010.667000000001</v>
      </c>
      <c r="I193" s="160">
        <f t="shared" si="11"/>
        <v>0.20878549337075691</v>
      </c>
      <c r="J193" s="159">
        <v>-26329.546000000002</v>
      </c>
      <c r="K193" s="159">
        <v>-159939.53899999999</v>
      </c>
      <c r="L193" s="159"/>
      <c r="M193" s="136" t="s">
        <v>951</v>
      </c>
    </row>
    <row r="194" spans="1:13" x14ac:dyDescent="0.3">
      <c r="A194" s="136" t="s">
        <v>887</v>
      </c>
      <c r="B194" s="159">
        <v>7616.259</v>
      </c>
      <c r="C194" s="160">
        <f t="shared" si="8"/>
        <v>3.7059782153589883E-2</v>
      </c>
      <c r="D194" s="159">
        <v>7463.6310000000003</v>
      </c>
      <c r="E194" s="160">
        <f t="shared" si="9"/>
        <v>3.6516026390958502E-2</v>
      </c>
      <c r="F194" s="159">
        <v>9429.1180000000004</v>
      </c>
      <c r="G194" s="160">
        <f t="shared" si="10"/>
        <v>5.4970441273802739E-2</v>
      </c>
      <c r="H194" s="159">
        <v>10392.281000000001</v>
      </c>
      <c r="I194" s="160">
        <f t="shared" si="11"/>
        <v>6.1974183920361851E-2</v>
      </c>
      <c r="J194" s="159">
        <v>1812.8590000000004</v>
      </c>
      <c r="K194" s="159">
        <v>2928.6500000000005</v>
      </c>
      <c r="L194" s="159"/>
      <c r="M194" s="136" t="s">
        <v>1096</v>
      </c>
    </row>
    <row r="195" spans="1:13" x14ac:dyDescent="0.3">
      <c r="A195" s="136" t="s">
        <v>888</v>
      </c>
      <c r="B195" s="159">
        <v>10896.625</v>
      </c>
      <c r="C195" s="160">
        <f t="shared" si="8"/>
        <v>5.3021640770010751E-2</v>
      </c>
      <c r="D195" s="159">
        <v>10434.707</v>
      </c>
      <c r="E195" s="160">
        <f t="shared" si="9"/>
        <v>5.1052100002521472E-2</v>
      </c>
      <c r="F195" s="159">
        <v>387.613</v>
      </c>
      <c r="G195" s="160">
        <f t="shared" si="10"/>
        <v>2.2597296643718429E-3</v>
      </c>
      <c r="H195" s="159">
        <v>410.32100000000003</v>
      </c>
      <c r="I195" s="160">
        <f t="shared" si="11"/>
        <v>2.4469420255655901E-3</v>
      </c>
      <c r="J195" s="159">
        <v>-10509.012000000001</v>
      </c>
      <c r="K195" s="159">
        <v>-10024.386</v>
      </c>
      <c r="L195" s="159"/>
      <c r="M195" s="136" t="s">
        <v>1097</v>
      </c>
    </row>
    <row r="196" spans="1:13" x14ac:dyDescent="0.3">
      <c r="A196" s="136" t="s">
        <v>889</v>
      </c>
      <c r="B196" s="159">
        <v>6884.5029999999997</v>
      </c>
      <c r="C196" s="160">
        <f t="shared" si="8"/>
        <v>3.3499147208063171E-2</v>
      </c>
      <c r="D196" s="159">
        <v>12548.02</v>
      </c>
      <c r="E196" s="160">
        <f t="shared" si="9"/>
        <v>6.1391543804118265E-2</v>
      </c>
      <c r="F196" s="159">
        <v>20073.745999999999</v>
      </c>
      <c r="G196" s="160">
        <f t="shared" si="10"/>
        <v>0.11702713611583106</v>
      </c>
      <c r="H196" s="159">
        <v>21000.335999999999</v>
      </c>
      <c r="I196" s="160">
        <f t="shared" si="11"/>
        <v>0.12523513227302033</v>
      </c>
      <c r="J196" s="159">
        <v>13189.242999999999</v>
      </c>
      <c r="K196" s="159">
        <v>8452.3159999999989</v>
      </c>
      <c r="L196" s="159"/>
      <c r="M196" s="136" t="s">
        <v>1098</v>
      </c>
    </row>
    <row r="197" spans="1:13" x14ac:dyDescent="0.3">
      <c r="A197" s="136" t="s">
        <v>890</v>
      </c>
      <c r="B197" s="159">
        <v>10723.652</v>
      </c>
      <c r="C197" s="160">
        <f t="shared" si="8"/>
        <v>5.2179975367291007E-2</v>
      </c>
      <c r="D197" s="159">
        <v>10875.771000000001</v>
      </c>
      <c r="E197" s="160">
        <f t="shared" si="9"/>
        <v>5.3210018134339863E-2</v>
      </c>
      <c r="F197" s="159">
        <v>11503.057000000001</v>
      </c>
      <c r="G197" s="160">
        <f t="shared" si="10"/>
        <v>6.706121604244486E-2</v>
      </c>
      <c r="H197" s="159">
        <v>10774.71</v>
      </c>
      <c r="I197" s="160">
        <f t="shared" si="11"/>
        <v>6.4254792497293128E-2</v>
      </c>
      <c r="J197" s="159">
        <v>779.40500000000065</v>
      </c>
      <c r="K197" s="159">
        <v>-101.06100000000151</v>
      </c>
      <c r="L197" s="159"/>
      <c r="M197" s="136" t="s">
        <v>1099</v>
      </c>
    </row>
    <row r="198" spans="1:13" x14ac:dyDescent="0.3">
      <c r="A198" s="136" t="s">
        <v>891</v>
      </c>
      <c r="B198" s="159">
        <v>20286.059000000001</v>
      </c>
      <c r="C198" s="160">
        <f t="shared" si="8"/>
        <v>9.8709474992233259E-2</v>
      </c>
      <c r="D198" s="159">
        <v>33347.771999999997</v>
      </c>
      <c r="E198" s="160">
        <f t="shared" si="9"/>
        <v>0.16315492049803465</v>
      </c>
      <c r="F198" s="159">
        <v>188.268</v>
      </c>
      <c r="G198" s="160">
        <f t="shared" si="10"/>
        <v>1.0975761505727572E-3</v>
      </c>
      <c r="H198" s="159">
        <v>610.529</v>
      </c>
      <c r="I198" s="160">
        <f t="shared" si="11"/>
        <v>3.6408788922003355E-3</v>
      </c>
      <c r="J198" s="159">
        <v>-20097.791000000001</v>
      </c>
      <c r="K198" s="159">
        <v>-32737.242999999999</v>
      </c>
      <c r="L198" s="159"/>
      <c r="M198" s="136" t="s">
        <v>1100</v>
      </c>
    </row>
    <row r="199" spans="1:13" x14ac:dyDescent="0.3">
      <c r="A199" s="136" t="s">
        <v>892</v>
      </c>
      <c r="B199" s="159">
        <v>117.203</v>
      </c>
      <c r="C199" s="160">
        <f t="shared" si="8"/>
        <v>5.7029542295596763E-4</v>
      </c>
      <c r="D199" s="159">
        <v>58.918999999999997</v>
      </c>
      <c r="E199" s="160">
        <f t="shared" si="9"/>
        <v>2.8826287887609713E-4</v>
      </c>
      <c r="F199" s="159">
        <v>833.15099999999995</v>
      </c>
      <c r="G199" s="160">
        <f t="shared" si="10"/>
        <v>4.8571539901939957E-3</v>
      </c>
      <c r="H199" s="159">
        <v>644.08299999999997</v>
      </c>
      <c r="I199" s="160">
        <f t="shared" si="11"/>
        <v>3.8409775776827451E-3</v>
      </c>
      <c r="J199" s="159">
        <v>715.94799999999998</v>
      </c>
      <c r="K199" s="159">
        <v>585.16399999999999</v>
      </c>
      <c r="L199" s="159"/>
      <c r="M199" s="136" t="s">
        <v>1101</v>
      </c>
    </row>
    <row r="200" spans="1:13" x14ac:dyDescent="0.3">
      <c r="A200" s="136" t="s">
        <v>893</v>
      </c>
      <c r="B200" s="159">
        <v>386.26799999999997</v>
      </c>
      <c r="C200" s="160">
        <f t="shared" si="8"/>
        <v>1.8795327119131397E-3</v>
      </c>
      <c r="D200" s="159">
        <v>199.99600000000001</v>
      </c>
      <c r="E200" s="160">
        <f t="shared" si="9"/>
        <v>9.7848610335721795E-4</v>
      </c>
      <c r="F200" s="159">
        <v>16595.929</v>
      </c>
      <c r="G200" s="160">
        <f t="shared" si="10"/>
        <v>9.6751948642354452E-2</v>
      </c>
      <c r="H200" s="159">
        <v>15447.37</v>
      </c>
      <c r="I200" s="160">
        <f t="shared" si="11"/>
        <v>9.2120117755272402E-2</v>
      </c>
      <c r="J200" s="159">
        <v>16209.661</v>
      </c>
      <c r="K200" s="159">
        <v>15247.374000000002</v>
      </c>
      <c r="L200" s="159"/>
      <c r="M200" s="136" t="s">
        <v>1102</v>
      </c>
    </row>
    <row r="201" spans="1:13" x14ac:dyDescent="0.3">
      <c r="A201" s="136" t="s">
        <v>894</v>
      </c>
      <c r="B201" s="159">
        <v>110.724</v>
      </c>
      <c r="C201" s="160">
        <f t="shared" si="8"/>
        <v>5.3876940361062911E-4</v>
      </c>
      <c r="D201" s="159">
        <v>111.687</v>
      </c>
      <c r="E201" s="160">
        <f t="shared" si="9"/>
        <v>5.4643181576460333E-4</v>
      </c>
      <c r="F201" s="159">
        <v>2789.259</v>
      </c>
      <c r="G201" s="160">
        <f t="shared" si="10"/>
        <v>1.6260990482558999E-2</v>
      </c>
      <c r="H201" s="159">
        <v>1162.0409999999999</v>
      </c>
      <c r="I201" s="160">
        <f t="shared" si="11"/>
        <v>6.9298109488187629E-3</v>
      </c>
      <c r="J201" s="159">
        <v>2678.5349999999999</v>
      </c>
      <c r="K201" s="159">
        <v>1050.354</v>
      </c>
      <c r="L201" s="159"/>
      <c r="M201" s="136" t="s">
        <v>1103</v>
      </c>
    </row>
    <row r="202" spans="1:13" x14ac:dyDescent="0.3">
      <c r="A202" s="136" t="s">
        <v>895</v>
      </c>
      <c r="B202" s="159">
        <v>79674.292000000001</v>
      </c>
      <c r="C202" s="160">
        <f t="shared" si="8"/>
        <v>0.38768533275476963</v>
      </c>
      <c r="D202" s="159">
        <v>73610.652000000002</v>
      </c>
      <c r="E202" s="160">
        <f t="shared" si="9"/>
        <v>0.36014220304938199</v>
      </c>
      <c r="F202" s="159">
        <v>20841.612000000001</v>
      </c>
      <c r="G202" s="160">
        <f t="shared" si="10"/>
        <v>0.12150368767231277</v>
      </c>
      <c r="H202" s="159">
        <v>23459.324000000001</v>
      </c>
      <c r="I202" s="160">
        <f t="shared" si="11"/>
        <v>0.1398992637153825</v>
      </c>
      <c r="J202" s="159">
        <v>-58832.68</v>
      </c>
      <c r="K202" s="159">
        <v>-50151.328000000001</v>
      </c>
      <c r="L202" s="159"/>
      <c r="M202" s="136" t="s">
        <v>1104</v>
      </c>
    </row>
    <row r="203" spans="1:13" x14ac:dyDescent="0.3">
      <c r="A203" s="136" t="s">
        <v>896</v>
      </c>
      <c r="B203" s="159">
        <v>204.245</v>
      </c>
      <c r="C203" s="160">
        <f t="shared" si="8"/>
        <v>9.9383111918331115E-4</v>
      </c>
      <c r="D203" s="159">
        <v>257.49599999999998</v>
      </c>
      <c r="E203" s="160">
        <f t="shared" si="9"/>
        <v>1.2598064844800403E-3</v>
      </c>
      <c r="F203" s="159">
        <v>112.253</v>
      </c>
      <c r="G203" s="160">
        <f t="shared" si="10"/>
        <v>6.5441931517965716E-4</v>
      </c>
      <c r="H203" s="159">
        <v>9.032</v>
      </c>
      <c r="I203" s="160">
        <f t="shared" si="11"/>
        <v>5.3862172238097517E-5</v>
      </c>
      <c r="J203" s="159">
        <v>-91.992000000000004</v>
      </c>
      <c r="K203" s="159">
        <v>-248.46399999999997</v>
      </c>
      <c r="L203" s="159"/>
      <c r="M203" s="136" t="s">
        <v>1105</v>
      </c>
    </row>
    <row r="204" spans="1:13" x14ac:dyDescent="0.3">
      <c r="A204" s="136" t="s">
        <v>897</v>
      </c>
      <c r="B204" s="159">
        <v>2686.2280000000001</v>
      </c>
      <c r="C204" s="160">
        <f t="shared" si="8"/>
        <v>1.3070855979933644E-2</v>
      </c>
      <c r="D204" s="159">
        <v>3712.9760000000001</v>
      </c>
      <c r="E204" s="160">
        <f t="shared" si="9"/>
        <v>1.8165840407302493E-2</v>
      </c>
      <c r="F204" s="159">
        <v>6831.9849999999997</v>
      </c>
      <c r="G204" s="160">
        <f t="shared" si="10"/>
        <v>3.9829518543091857E-2</v>
      </c>
      <c r="H204" s="159">
        <v>4924.6559999999999</v>
      </c>
      <c r="I204" s="160">
        <f t="shared" si="11"/>
        <v>2.9368098946565578E-2</v>
      </c>
      <c r="J204" s="159">
        <v>4145.7569999999996</v>
      </c>
      <c r="K204" s="159">
        <v>1211.6799999999998</v>
      </c>
      <c r="L204" s="159"/>
      <c r="M204" s="136" t="s">
        <v>1106</v>
      </c>
    </row>
    <row r="205" spans="1:13" x14ac:dyDescent="0.3">
      <c r="A205" s="136" t="s">
        <v>898</v>
      </c>
      <c r="B205" s="159">
        <v>21831.418000000001</v>
      </c>
      <c r="C205" s="160">
        <f t="shared" si="8"/>
        <v>0.10622900234668502</v>
      </c>
      <c r="D205" s="159">
        <v>21188.294000000002</v>
      </c>
      <c r="E205" s="160">
        <f t="shared" si="9"/>
        <v>0.10366432945082463</v>
      </c>
      <c r="F205" s="159">
        <v>11984.669</v>
      </c>
      <c r="G205" s="160">
        <f t="shared" si="10"/>
        <v>6.9868946750954258E-2</v>
      </c>
      <c r="H205" s="159">
        <v>12502.179</v>
      </c>
      <c r="I205" s="160">
        <f t="shared" si="11"/>
        <v>7.455652332257813E-2</v>
      </c>
      <c r="J205" s="159">
        <v>-9846.7490000000016</v>
      </c>
      <c r="K205" s="159">
        <v>-8686.1150000000016</v>
      </c>
      <c r="L205" s="159"/>
      <c r="M205" s="136" t="s">
        <v>1107</v>
      </c>
    </row>
    <row r="206" spans="1:13" x14ac:dyDescent="0.3">
      <c r="A206" s="136" t="s">
        <v>899</v>
      </c>
      <c r="B206" s="159">
        <v>147540.35800000001</v>
      </c>
      <c r="C206" s="160">
        <f t="shared" ref="C206:C245" si="12">IF(B206=0,0,IF(OR(B206="x",B206="Ə"),"x",B206/$B$12*100))</f>
        <v>0.71791328608213856</v>
      </c>
      <c r="D206" s="159">
        <v>148301.60999999999</v>
      </c>
      <c r="E206" s="160">
        <f t="shared" ref="E206:E245" si="13">IF(D206=0,0,IF(OR(D206="x",D206="Ə"),"x",D206/$D$12*100))</f>
        <v>0.72556983384918605</v>
      </c>
      <c r="F206" s="159">
        <v>13343.652</v>
      </c>
      <c r="G206" s="160">
        <f t="shared" ref="G206:G245" si="14">IF(F206=0,0,IF(OR(F206="x",F206="Ə"),"x",F206/$F$12*100))</f>
        <v>7.7791627874851124E-2</v>
      </c>
      <c r="H206" s="159">
        <v>26062.445</v>
      </c>
      <c r="I206" s="160">
        <f t="shared" ref="I206:I245" si="15">IF(H206=0,0,IF(OR(H206="x",H206="Ə"),"x",H206/$H$12*100))</f>
        <v>0.1554229297537581</v>
      </c>
      <c r="J206" s="159">
        <v>-134196.70600000001</v>
      </c>
      <c r="K206" s="159">
        <v>-122239.16499999998</v>
      </c>
      <c r="L206" s="159"/>
      <c r="M206" s="136" t="s">
        <v>1108</v>
      </c>
    </row>
    <row r="207" spans="1:13" x14ac:dyDescent="0.3">
      <c r="A207" s="136" t="s">
        <v>900</v>
      </c>
      <c r="B207" s="159">
        <v>843.68</v>
      </c>
      <c r="C207" s="160">
        <f t="shared" si="12"/>
        <v>4.1052434019563551E-3</v>
      </c>
      <c r="D207" s="159">
        <v>1089.9570000000001</v>
      </c>
      <c r="E207" s="160">
        <f t="shared" si="13"/>
        <v>5.3326455416954502E-3</v>
      </c>
      <c r="F207" s="159">
        <v>13690.603999999999</v>
      </c>
      <c r="G207" s="160">
        <f t="shared" si="14"/>
        <v>7.9814309587056695E-2</v>
      </c>
      <c r="H207" s="159">
        <v>19837.48</v>
      </c>
      <c r="I207" s="160">
        <f t="shared" si="15"/>
        <v>0.11830046108611764</v>
      </c>
      <c r="J207" s="159">
        <v>12846.923999999999</v>
      </c>
      <c r="K207" s="159">
        <v>18747.523000000001</v>
      </c>
      <c r="L207" s="159"/>
      <c r="M207" s="136" t="s">
        <v>1109</v>
      </c>
    </row>
    <row r="208" spans="1:13" x14ac:dyDescent="0.3">
      <c r="A208" s="136" t="s">
        <v>901</v>
      </c>
      <c r="B208" s="159">
        <v>17521.526000000002</v>
      </c>
      <c r="C208" s="160">
        <f t="shared" si="12"/>
        <v>8.5257596486472062E-2</v>
      </c>
      <c r="D208" s="159">
        <v>15746.592000000001</v>
      </c>
      <c r="E208" s="160">
        <f t="shared" si="13"/>
        <v>7.7040648049140695E-2</v>
      </c>
      <c r="F208" s="159">
        <v>25662.245999999999</v>
      </c>
      <c r="G208" s="160">
        <f t="shared" si="14"/>
        <v>0.14960731074707934</v>
      </c>
      <c r="H208" s="159">
        <v>19967.847000000002</v>
      </c>
      <c r="I208" s="160">
        <f t="shared" si="15"/>
        <v>0.11907790238463006</v>
      </c>
      <c r="J208" s="159">
        <v>8140.7199999999975</v>
      </c>
      <c r="K208" s="159">
        <v>4221.255000000001</v>
      </c>
      <c r="L208" s="159"/>
      <c r="M208" s="136" t="s">
        <v>1110</v>
      </c>
    </row>
    <row r="209" spans="1:13" x14ac:dyDescent="0.3">
      <c r="A209" s="136" t="s">
        <v>740</v>
      </c>
      <c r="B209" s="159">
        <v>431397.69500000001</v>
      </c>
      <c r="C209" s="160">
        <f t="shared" si="12"/>
        <v>2.0991282725890508</v>
      </c>
      <c r="D209" s="159">
        <v>191192.973</v>
      </c>
      <c r="E209" s="160">
        <f t="shared" si="13"/>
        <v>0.93541704404113968</v>
      </c>
      <c r="F209" s="159">
        <v>120480.765</v>
      </c>
      <c r="G209" s="160">
        <f t="shared" si="14"/>
        <v>0.7023860362183747</v>
      </c>
      <c r="H209" s="159">
        <v>128507.73299999999</v>
      </c>
      <c r="I209" s="160">
        <f t="shared" si="15"/>
        <v>0.76635359264542147</v>
      </c>
      <c r="J209" s="159">
        <v>-310916.93</v>
      </c>
      <c r="K209" s="159">
        <v>-62685.240000000005</v>
      </c>
      <c r="L209" s="159"/>
      <c r="M209" s="136" t="s">
        <v>954</v>
      </c>
    </row>
    <row r="210" spans="1:13" x14ac:dyDescent="0.3">
      <c r="A210" s="136" t="s">
        <v>902</v>
      </c>
      <c r="B210" s="159">
        <v>261884.87599999999</v>
      </c>
      <c r="C210" s="160">
        <f t="shared" si="12"/>
        <v>1.2742996862212668</v>
      </c>
      <c r="D210" s="159">
        <v>296982.21100000001</v>
      </c>
      <c r="E210" s="160">
        <f t="shared" si="13"/>
        <v>1.4529938919168439</v>
      </c>
      <c r="F210" s="159">
        <v>74289.686000000002</v>
      </c>
      <c r="G210" s="160">
        <f t="shared" si="14"/>
        <v>0.43309849569304848</v>
      </c>
      <c r="H210" s="159">
        <v>67782.486000000004</v>
      </c>
      <c r="I210" s="160">
        <f t="shared" si="15"/>
        <v>0.40421965629522072</v>
      </c>
      <c r="J210" s="159">
        <v>-187595.19</v>
      </c>
      <c r="K210" s="159">
        <v>-229199.72500000001</v>
      </c>
      <c r="L210" s="159"/>
      <c r="M210" s="136" t="s">
        <v>1111</v>
      </c>
    </row>
    <row r="211" spans="1:13" x14ac:dyDescent="0.3">
      <c r="A211" s="136" t="s">
        <v>903</v>
      </c>
      <c r="B211" s="159">
        <v>1.071</v>
      </c>
      <c r="C211" s="160">
        <f t="shared" si="12"/>
        <v>5.2113546409720004E-6</v>
      </c>
      <c r="D211" s="159" t="s">
        <v>765</v>
      </c>
      <c r="E211" s="160" t="str">
        <f t="shared" si="13"/>
        <v>x</v>
      </c>
      <c r="F211" s="159">
        <v>6526.7190000000001</v>
      </c>
      <c r="G211" s="160">
        <f t="shared" si="14"/>
        <v>3.8049860389923279E-2</v>
      </c>
      <c r="H211" s="159">
        <v>9924.3130000000001</v>
      </c>
      <c r="I211" s="160">
        <f t="shared" si="15"/>
        <v>5.9183465029981203E-2</v>
      </c>
      <c r="J211" s="159">
        <v>6525.6480000000001</v>
      </c>
      <c r="K211" s="159">
        <v>9924.3130000000001</v>
      </c>
      <c r="L211" s="159"/>
      <c r="M211" s="136" t="s">
        <v>1112</v>
      </c>
    </row>
    <row r="212" spans="1:13" x14ac:dyDescent="0.3">
      <c r="A212" s="136" t="s">
        <v>904</v>
      </c>
      <c r="B212" s="159">
        <v>155216.74299999999</v>
      </c>
      <c r="C212" s="160">
        <f t="shared" si="12"/>
        <v>0.75526563397722513</v>
      </c>
      <c r="D212" s="159">
        <v>141854.28099999999</v>
      </c>
      <c r="E212" s="160">
        <f t="shared" si="13"/>
        <v>0.6940260938230256</v>
      </c>
      <c r="F212" s="159">
        <v>40854.987999999998</v>
      </c>
      <c r="G212" s="160">
        <f t="shared" si="14"/>
        <v>0.23817887511810917</v>
      </c>
      <c r="H212" s="159">
        <v>37959.025999999998</v>
      </c>
      <c r="I212" s="160">
        <f t="shared" si="15"/>
        <v>0.22636798011541423</v>
      </c>
      <c r="J212" s="159">
        <v>-114361.75499999999</v>
      </c>
      <c r="K212" s="159">
        <v>-103895.25499999999</v>
      </c>
      <c r="L212" s="159"/>
      <c r="M212" s="136" t="s">
        <v>1113</v>
      </c>
    </row>
    <row r="213" spans="1:13" x14ac:dyDescent="0.3">
      <c r="A213" s="136" t="s">
        <v>905</v>
      </c>
      <c r="B213" s="159">
        <v>763.12300000000005</v>
      </c>
      <c r="C213" s="160">
        <f t="shared" si="12"/>
        <v>3.7132629203384458E-3</v>
      </c>
      <c r="D213" s="159">
        <v>1062.2940000000001</v>
      </c>
      <c r="E213" s="160">
        <f t="shared" si="13"/>
        <v>5.1973035294693524E-3</v>
      </c>
      <c r="F213" s="159">
        <v>9.57</v>
      </c>
      <c r="G213" s="160">
        <f t="shared" si="14"/>
        <v>5.5791763661276937E-5</v>
      </c>
      <c r="H213" s="159">
        <v>575.57000000000005</v>
      </c>
      <c r="I213" s="160">
        <f t="shared" si="15"/>
        <v>3.4324015140701713E-3</v>
      </c>
      <c r="J213" s="159">
        <v>-753.553</v>
      </c>
      <c r="K213" s="159">
        <v>-486.72400000000005</v>
      </c>
      <c r="L213" s="159"/>
      <c r="M213" s="136" t="s">
        <v>1114</v>
      </c>
    </row>
    <row r="214" spans="1:13" x14ac:dyDescent="0.3">
      <c r="A214" s="136" t="s">
        <v>906</v>
      </c>
      <c r="B214" s="159">
        <v>1420.0340000000001</v>
      </c>
      <c r="C214" s="160">
        <f t="shared" si="12"/>
        <v>6.9097112756657643E-3</v>
      </c>
      <c r="D214" s="159">
        <v>62.58</v>
      </c>
      <c r="E214" s="160">
        <f t="shared" si="13"/>
        <v>3.0617442522897805E-4</v>
      </c>
      <c r="F214" s="159">
        <v>3017.0010000000002</v>
      </c>
      <c r="G214" s="160">
        <f t="shared" si="14"/>
        <v>1.7588694541048715E-2</v>
      </c>
      <c r="H214" s="159">
        <v>3693.3780000000002</v>
      </c>
      <c r="I214" s="160">
        <f t="shared" si="15"/>
        <v>2.2025394372940668E-2</v>
      </c>
      <c r="J214" s="159">
        <v>1596.9670000000001</v>
      </c>
      <c r="K214" s="159">
        <v>3630.7980000000002</v>
      </c>
      <c r="L214" s="159"/>
      <c r="M214" s="136" t="s">
        <v>1115</v>
      </c>
    </row>
    <row r="215" spans="1:13" x14ac:dyDescent="0.3">
      <c r="A215" s="136" t="s">
        <v>907</v>
      </c>
      <c r="B215" s="159">
        <v>968.50400000000002</v>
      </c>
      <c r="C215" s="160">
        <f t="shared" si="12"/>
        <v>4.7126216761904259E-3</v>
      </c>
      <c r="D215" s="159">
        <v>165.09100000000001</v>
      </c>
      <c r="E215" s="160">
        <f t="shared" si="13"/>
        <v>8.0771240069474619E-4</v>
      </c>
      <c r="F215" s="159">
        <v>157.60400000000001</v>
      </c>
      <c r="G215" s="160">
        <f t="shared" si="14"/>
        <v>9.1880931244220387E-4</v>
      </c>
      <c r="H215" s="159">
        <v>268.49599999999998</v>
      </c>
      <c r="I215" s="160">
        <f t="shared" si="15"/>
        <v>1.6011711467272174E-3</v>
      </c>
      <c r="J215" s="159">
        <v>-810.9</v>
      </c>
      <c r="K215" s="159">
        <v>103.40499999999997</v>
      </c>
      <c r="L215" s="159"/>
      <c r="M215" s="136" t="s">
        <v>1116</v>
      </c>
    </row>
    <row r="216" spans="1:13" x14ac:dyDescent="0.3">
      <c r="A216" s="136" t="s">
        <v>908</v>
      </c>
      <c r="B216" s="159">
        <v>482424.43099999998</v>
      </c>
      <c r="C216" s="160">
        <f t="shared" si="12"/>
        <v>2.3474181114940489</v>
      </c>
      <c r="D216" s="159">
        <v>433367.15399999998</v>
      </c>
      <c r="E216" s="160">
        <f t="shared" si="13"/>
        <v>2.1202610944242255</v>
      </c>
      <c r="F216" s="159">
        <v>113584.467</v>
      </c>
      <c r="G216" s="160">
        <f t="shared" si="14"/>
        <v>0.66218158186584208</v>
      </c>
      <c r="H216" s="159">
        <v>159001.47200000001</v>
      </c>
      <c r="I216" s="160">
        <f t="shared" si="15"/>
        <v>0.94820246578554457</v>
      </c>
      <c r="J216" s="159">
        <v>-368839.96399999998</v>
      </c>
      <c r="K216" s="159">
        <v>-274365.68199999997</v>
      </c>
      <c r="L216" s="159"/>
      <c r="M216" s="136" t="s">
        <v>1117</v>
      </c>
    </row>
    <row r="217" spans="1:13" x14ac:dyDescent="0.3">
      <c r="A217" s="136" t="s">
        <v>909</v>
      </c>
      <c r="B217" s="159">
        <v>16181.606</v>
      </c>
      <c r="C217" s="160">
        <f t="shared" si="12"/>
        <v>7.8737710108758505E-2</v>
      </c>
      <c r="D217" s="159">
        <v>12290.018</v>
      </c>
      <c r="E217" s="160">
        <f t="shared" si="13"/>
        <v>6.0129261700284348E-2</v>
      </c>
      <c r="F217" s="159">
        <v>3797.5540000000001</v>
      </c>
      <c r="G217" s="160">
        <f t="shared" si="14"/>
        <v>2.2139209535939064E-2</v>
      </c>
      <c r="H217" s="159">
        <v>9721.2520000000004</v>
      </c>
      <c r="I217" s="160">
        <f t="shared" si="15"/>
        <v>5.7972514348311549E-2</v>
      </c>
      <c r="J217" s="159">
        <v>-12384.052</v>
      </c>
      <c r="K217" s="159">
        <v>-2568.7659999999996</v>
      </c>
      <c r="L217" s="159"/>
      <c r="M217" s="136" t="s">
        <v>1118</v>
      </c>
    </row>
    <row r="218" spans="1:13" x14ac:dyDescent="0.3">
      <c r="A218" s="136" t="s">
        <v>910</v>
      </c>
      <c r="B218" s="159">
        <v>381208.87</v>
      </c>
      <c r="C218" s="160">
        <f t="shared" si="12"/>
        <v>1.8549156058395817</v>
      </c>
      <c r="D218" s="159">
        <v>440260.99900000001</v>
      </c>
      <c r="E218" s="160">
        <f t="shared" si="13"/>
        <v>2.1539894266468633</v>
      </c>
      <c r="F218" s="159">
        <v>68522.010999999999</v>
      </c>
      <c r="G218" s="160">
        <f t="shared" si="14"/>
        <v>0.39947375583149619</v>
      </c>
      <c r="H218" s="159">
        <v>53358.853000000003</v>
      </c>
      <c r="I218" s="160">
        <f t="shared" si="15"/>
        <v>0.31820457603114771</v>
      </c>
      <c r="J218" s="159">
        <v>-312686.859</v>
      </c>
      <c r="K218" s="159">
        <v>-386902.14600000001</v>
      </c>
      <c r="L218" s="159"/>
      <c r="M218" s="136" t="s">
        <v>1119</v>
      </c>
    </row>
    <row r="219" spans="1:13" x14ac:dyDescent="0.3">
      <c r="A219" s="136" t="s">
        <v>911</v>
      </c>
      <c r="B219" s="159">
        <v>557.90300000000002</v>
      </c>
      <c r="C219" s="160">
        <f t="shared" si="12"/>
        <v>2.7146875707396842E-3</v>
      </c>
      <c r="D219" s="159">
        <v>1224.096</v>
      </c>
      <c r="E219" s="160">
        <f t="shared" si="13"/>
        <v>5.9889244043638728E-3</v>
      </c>
      <c r="F219" s="159">
        <v>835.35699999999997</v>
      </c>
      <c r="G219" s="160">
        <f t="shared" si="14"/>
        <v>4.8700146621518618E-3</v>
      </c>
      <c r="H219" s="159">
        <v>495.37099999999998</v>
      </c>
      <c r="I219" s="160">
        <f t="shared" si="15"/>
        <v>2.9541361961645924E-3</v>
      </c>
      <c r="J219" s="159">
        <v>277.45399999999995</v>
      </c>
      <c r="K219" s="159">
        <v>-728.72500000000002</v>
      </c>
      <c r="L219" s="159"/>
      <c r="M219" s="136" t="s">
        <v>1120</v>
      </c>
    </row>
    <row r="220" spans="1:13" x14ac:dyDescent="0.3">
      <c r="A220" s="136" t="s">
        <v>912</v>
      </c>
      <c r="B220" s="159">
        <v>44357.897000000004</v>
      </c>
      <c r="C220" s="160">
        <f t="shared" si="12"/>
        <v>0.2158400862695686</v>
      </c>
      <c r="D220" s="159">
        <v>68106.824999999997</v>
      </c>
      <c r="E220" s="160">
        <f t="shared" si="13"/>
        <v>0.33321457332287624</v>
      </c>
      <c r="F220" s="159">
        <v>219293.92599999998</v>
      </c>
      <c r="G220" s="160">
        <f t="shared" si="14"/>
        <v>1.2784529667445719</v>
      </c>
      <c r="H220" s="159">
        <v>182150.31800000003</v>
      </c>
      <c r="I220" s="160">
        <f t="shared" si="15"/>
        <v>1.0862501994397957</v>
      </c>
      <c r="J220" s="159">
        <v>174936.02899999998</v>
      </c>
      <c r="K220" s="159">
        <v>114043.49300000003</v>
      </c>
      <c r="L220" s="159"/>
      <c r="M220" s="136" t="s">
        <v>1121</v>
      </c>
    </row>
    <row r="221" spans="1:13" x14ac:dyDescent="0.3">
      <c r="A221" s="136" t="s">
        <v>913</v>
      </c>
      <c r="B221" s="159">
        <v>30.899000000000001</v>
      </c>
      <c r="C221" s="160">
        <f t="shared" si="12"/>
        <v>1.5035074421231918E-4</v>
      </c>
      <c r="D221" s="159">
        <v>12.648999999999999</v>
      </c>
      <c r="E221" s="160">
        <f t="shared" si="13"/>
        <v>6.1885591318653623E-5</v>
      </c>
      <c r="F221" s="159">
        <v>0.55000000000000004</v>
      </c>
      <c r="G221" s="160">
        <f t="shared" si="14"/>
        <v>3.2064231989239622E-6</v>
      </c>
      <c r="H221" s="159">
        <v>66.587000000000003</v>
      </c>
      <c r="I221" s="160">
        <f t="shared" si="15"/>
        <v>3.9709039668049147E-4</v>
      </c>
      <c r="J221" s="159">
        <v>-30.349</v>
      </c>
      <c r="K221" s="159">
        <v>53.938000000000002</v>
      </c>
      <c r="L221" s="159"/>
      <c r="M221" s="136" t="s">
        <v>1122</v>
      </c>
    </row>
    <row r="222" spans="1:13" x14ac:dyDescent="0.3">
      <c r="A222" s="136" t="s">
        <v>914</v>
      </c>
      <c r="B222" s="159">
        <v>19622.949000000001</v>
      </c>
      <c r="C222" s="160">
        <f t="shared" si="12"/>
        <v>9.5482863063218362E-2</v>
      </c>
      <c r="D222" s="159">
        <v>29823.687000000002</v>
      </c>
      <c r="E222" s="160">
        <f t="shared" si="13"/>
        <v>0.14591323466656994</v>
      </c>
      <c r="F222" s="159">
        <v>192792.34099999999</v>
      </c>
      <c r="G222" s="160">
        <f t="shared" si="14"/>
        <v>1.1239524268313805</v>
      </c>
      <c r="H222" s="159">
        <v>156730.223</v>
      </c>
      <c r="I222" s="160">
        <f t="shared" si="15"/>
        <v>0.9346579125488742</v>
      </c>
      <c r="J222" s="159">
        <v>173169.39199999999</v>
      </c>
      <c r="K222" s="159">
        <v>126906.53599999999</v>
      </c>
      <c r="L222" s="159"/>
      <c r="M222" s="136" t="s">
        <v>1123</v>
      </c>
    </row>
    <row r="223" spans="1:13" x14ac:dyDescent="0.3">
      <c r="A223" s="136" t="s">
        <v>915</v>
      </c>
      <c r="B223" s="159">
        <v>55.524000000000001</v>
      </c>
      <c r="C223" s="160">
        <f t="shared" si="12"/>
        <v>2.7017297393588176E-4</v>
      </c>
      <c r="D223" s="159">
        <v>53.53</v>
      </c>
      <c r="E223" s="160">
        <f t="shared" si="13"/>
        <v>2.6189704350442947E-4</v>
      </c>
      <c r="F223" s="159">
        <v>44.661999999999999</v>
      </c>
      <c r="G223" s="160">
        <f t="shared" si="14"/>
        <v>2.6037322347334903E-4</v>
      </c>
      <c r="H223" s="159">
        <v>42.997</v>
      </c>
      <c r="I223" s="160">
        <f t="shared" si="15"/>
        <v>2.5641184895056231E-4</v>
      </c>
      <c r="J223" s="159">
        <v>-10.862000000000002</v>
      </c>
      <c r="K223" s="159">
        <v>-10.533000000000001</v>
      </c>
      <c r="L223" s="159"/>
      <c r="M223" s="136" t="s">
        <v>1124</v>
      </c>
    </row>
    <row r="224" spans="1:13" x14ac:dyDescent="0.3">
      <c r="A224" s="136" t="s">
        <v>916</v>
      </c>
      <c r="B224" s="159">
        <v>4.4530000000000003</v>
      </c>
      <c r="C224" s="160">
        <f t="shared" si="12"/>
        <v>2.1667751835899457E-5</v>
      </c>
      <c r="D224" s="159">
        <v>2.9119999999999999</v>
      </c>
      <c r="E224" s="160">
        <f t="shared" si="13"/>
        <v>1.4247042605733207E-5</v>
      </c>
      <c r="F224" s="159" t="s">
        <v>765</v>
      </c>
      <c r="G224" s="160" t="str">
        <f t="shared" si="14"/>
        <v>x</v>
      </c>
      <c r="H224" s="159" t="s">
        <v>765</v>
      </c>
      <c r="I224" s="160" t="str">
        <f t="shared" si="15"/>
        <v>x</v>
      </c>
      <c r="J224" s="159">
        <v>-4.4530000000000003</v>
      </c>
      <c r="K224" s="159">
        <v>-2.9119999999999999</v>
      </c>
      <c r="L224" s="159"/>
      <c r="M224" s="136" t="s">
        <v>1125</v>
      </c>
    </row>
    <row r="225" spans="1:13" x14ac:dyDescent="0.3">
      <c r="A225" s="136" t="s">
        <v>917</v>
      </c>
      <c r="B225" s="159" t="s">
        <v>771</v>
      </c>
      <c r="C225" s="160" t="str">
        <f t="shared" si="12"/>
        <v>x</v>
      </c>
      <c r="D225" s="159" t="s">
        <v>771</v>
      </c>
      <c r="E225" s="160" t="str">
        <f t="shared" si="13"/>
        <v>x</v>
      </c>
      <c r="F225" s="159">
        <v>10.125999999999999</v>
      </c>
      <c r="G225" s="160">
        <f t="shared" si="14"/>
        <v>5.903316602237097E-5</v>
      </c>
      <c r="H225" s="159">
        <v>9.5839999999999996</v>
      </c>
      <c r="I225" s="160">
        <f t="shared" si="15"/>
        <v>5.7154014474083975E-5</v>
      </c>
      <c r="J225" s="159">
        <v>10.084</v>
      </c>
      <c r="K225" s="159">
        <v>9.52</v>
      </c>
      <c r="L225" s="159"/>
      <c r="M225" s="136" t="s">
        <v>1126</v>
      </c>
    </row>
    <row r="226" spans="1:13" x14ac:dyDescent="0.3">
      <c r="A226" s="136" t="s">
        <v>918</v>
      </c>
      <c r="B226" s="159" t="s">
        <v>765</v>
      </c>
      <c r="C226" s="160" t="str">
        <f t="shared" si="12"/>
        <v>x</v>
      </c>
      <c r="D226" s="159" t="s">
        <v>765</v>
      </c>
      <c r="E226" s="160" t="str">
        <f t="shared" si="13"/>
        <v>x</v>
      </c>
      <c r="F226" s="159">
        <v>143.47499999999999</v>
      </c>
      <c r="G226" s="160">
        <f t="shared" si="14"/>
        <v>8.3643921539202802E-4</v>
      </c>
      <c r="H226" s="159" t="s">
        <v>765</v>
      </c>
      <c r="I226" s="160" t="str">
        <f t="shared" si="15"/>
        <v>x</v>
      </c>
      <c r="J226" s="159">
        <v>143.47499999999999</v>
      </c>
      <c r="K226" s="159" t="s">
        <v>765</v>
      </c>
      <c r="L226" s="159"/>
      <c r="M226" s="136" t="s">
        <v>1127</v>
      </c>
    </row>
    <row r="227" spans="1:13" x14ac:dyDescent="0.3">
      <c r="A227" s="136" t="s">
        <v>919</v>
      </c>
      <c r="B227" s="159">
        <v>31.928000000000001</v>
      </c>
      <c r="C227" s="160">
        <f t="shared" si="12"/>
        <v>1.553577320046256E-4</v>
      </c>
      <c r="D227" s="159">
        <v>46.77</v>
      </c>
      <c r="E227" s="160">
        <f t="shared" si="13"/>
        <v>2.2882355174112025E-4</v>
      </c>
      <c r="F227" s="159">
        <v>582.81200000000001</v>
      </c>
      <c r="G227" s="160">
        <f t="shared" si="14"/>
        <v>3.3977125771114032E-3</v>
      </c>
      <c r="H227" s="159">
        <v>665.55799999999999</v>
      </c>
      <c r="I227" s="160">
        <f t="shared" si="15"/>
        <v>3.9690433603237051E-3</v>
      </c>
      <c r="J227" s="159">
        <v>550.88400000000001</v>
      </c>
      <c r="K227" s="159">
        <v>618.78800000000001</v>
      </c>
      <c r="L227" s="159"/>
      <c r="M227" s="136" t="s">
        <v>1128</v>
      </c>
    </row>
    <row r="228" spans="1:13" x14ac:dyDescent="0.3">
      <c r="A228" s="136" t="s">
        <v>920</v>
      </c>
      <c r="B228" s="159" t="s">
        <v>771</v>
      </c>
      <c r="C228" s="160" t="str">
        <f t="shared" si="12"/>
        <v>x</v>
      </c>
      <c r="D228" s="159" t="s">
        <v>765</v>
      </c>
      <c r="E228" s="160" t="str">
        <f t="shared" si="13"/>
        <v>x</v>
      </c>
      <c r="F228" s="159" t="s">
        <v>765</v>
      </c>
      <c r="G228" s="160" t="str">
        <f t="shared" si="14"/>
        <v>x</v>
      </c>
      <c r="H228" s="159" t="s">
        <v>765</v>
      </c>
      <c r="I228" s="160" t="str">
        <f t="shared" si="15"/>
        <v>x</v>
      </c>
      <c r="J228" s="159" t="s">
        <v>771</v>
      </c>
      <c r="K228" s="159" t="s">
        <v>765</v>
      </c>
      <c r="L228" s="159"/>
      <c r="M228" s="136" t="s">
        <v>1129</v>
      </c>
    </row>
    <row r="229" spans="1:13" x14ac:dyDescent="0.3">
      <c r="A229" s="136" t="s">
        <v>921</v>
      </c>
      <c r="B229" s="159">
        <v>100.75</v>
      </c>
      <c r="C229" s="160">
        <f t="shared" si="12"/>
        <v>4.9023714292990568E-4</v>
      </c>
      <c r="D229" s="159">
        <v>127.63200000000001</v>
      </c>
      <c r="E229" s="160">
        <f t="shared" si="13"/>
        <v>6.2444318058205389E-4</v>
      </c>
      <c r="F229" s="159">
        <v>1485.307</v>
      </c>
      <c r="G229" s="160">
        <f t="shared" si="14"/>
        <v>8.6591324042257327E-3</v>
      </c>
      <c r="H229" s="159">
        <v>1557.9670000000001</v>
      </c>
      <c r="I229" s="160">
        <f t="shared" si="15"/>
        <v>9.2909086465093084E-3</v>
      </c>
      <c r="J229" s="159">
        <v>1384.557</v>
      </c>
      <c r="K229" s="159">
        <v>1430.335</v>
      </c>
      <c r="L229" s="159"/>
      <c r="M229" s="136" t="s">
        <v>1130</v>
      </c>
    </row>
    <row r="230" spans="1:13" x14ac:dyDescent="0.3">
      <c r="A230" s="136" t="s">
        <v>922</v>
      </c>
      <c r="B230" s="159" t="s">
        <v>765</v>
      </c>
      <c r="C230" s="160" t="str">
        <f t="shared" si="12"/>
        <v>x</v>
      </c>
      <c r="D230" s="159" t="s">
        <v>765</v>
      </c>
      <c r="E230" s="160" t="str">
        <f t="shared" si="13"/>
        <v>x</v>
      </c>
      <c r="F230" s="159" t="s">
        <v>771</v>
      </c>
      <c r="G230" s="160" t="str">
        <f t="shared" si="14"/>
        <v>x</v>
      </c>
      <c r="H230" s="159" t="s">
        <v>765</v>
      </c>
      <c r="I230" s="160" t="str">
        <f t="shared" si="15"/>
        <v>x</v>
      </c>
      <c r="J230" s="159" t="s">
        <v>771</v>
      </c>
      <c r="K230" s="159" t="s">
        <v>765</v>
      </c>
      <c r="L230" s="159"/>
      <c r="M230" s="136" t="s">
        <v>1131</v>
      </c>
    </row>
    <row r="231" spans="1:13" x14ac:dyDescent="0.3">
      <c r="A231" s="136" t="s">
        <v>923</v>
      </c>
      <c r="B231" s="159">
        <v>15944.017</v>
      </c>
      <c r="C231" s="160">
        <f t="shared" si="12"/>
        <v>7.7581631175244123E-2</v>
      </c>
      <c r="D231" s="159">
        <v>29466.912</v>
      </c>
      <c r="E231" s="160">
        <f t="shared" si="13"/>
        <v>0.14416770285830741</v>
      </c>
      <c r="F231" s="159">
        <v>22561.08</v>
      </c>
      <c r="G231" s="160">
        <f t="shared" si="14"/>
        <v>0.13152794600868986</v>
      </c>
      <c r="H231" s="159">
        <v>20941.212</v>
      </c>
      <c r="I231" s="160">
        <f t="shared" si="15"/>
        <v>0.12488254734483108</v>
      </c>
      <c r="J231" s="159">
        <v>6617.0630000000019</v>
      </c>
      <c r="K231" s="159">
        <v>-8525.7000000000007</v>
      </c>
      <c r="L231" s="159"/>
      <c r="M231" s="136" t="s">
        <v>1132</v>
      </c>
    </row>
    <row r="232" spans="1:13" x14ac:dyDescent="0.3">
      <c r="A232" s="136" t="s">
        <v>924</v>
      </c>
      <c r="B232" s="159">
        <v>2.0659999999999998</v>
      </c>
      <c r="C232" s="160">
        <f t="shared" si="12"/>
        <v>1.0052902603406304E-5</v>
      </c>
      <c r="D232" s="159">
        <v>1.1080000000000001</v>
      </c>
      <c r="E232" s="160">
        <f t="shared" si="13"/>
        <v>5.4209214310276086E-6</v>
      </c>
      <c r="F232" s="159">
        <v>1569.5329999999999</v>
      </c>
      <c r="G232" s="160">
        <f t="shared" si="14"/>
        <v>9.1501582230485868E-3</v>
      </c>
      <c r="H232" s="159">
        <v>2066.453</v>
      </c>
      <c r="I232" s="160">
        <f t="shared" si="15"/>
        <v>1.2323255913190136E-2</v>
      </c>
      <c r="J232" s="159">
        <v>1567.4669999999999</v>
      </c>
      <c r="K232" s="159">
        <v>2065.3449999999998</v>
      </c>
      <c r="L232" s="159"/>
      <c r="M232" s="136" t="s">
        <v>1133</v>
      </c>
    </row>
    <row r="233" spans="1:13" x14ac:dyDescent="0.3">
      <c r="A233" s="136" t="s">
        <v>925</v>
      </c>
      <c r="B233" s="159">
        <v>8431.4449999999997</v>
      </c>
      <c r="C233" s="160">
        <f t="shared" si="12"/>
        <v>4.10263772463587E-2</v>
      </c>
      <c r="D233" s="159">
        <v>8562.2810000000009</v>
      </c>
      <c r="E233" s="160">
        <f t="shared" si="13"/>
        <v>4.1891202681751359E-2</v>
      </c>
      <c r="F233" s="159" t="s">
        <v>765</v>
      </c>
      <c r="G233" s="160" t="str">
        <f t="shared" si="14"/>
        <v>x</v>
      </c>
      <c r="H233" s="159">
        <v>65.631</v>
      </c>
      <c r="I233" s="160">
        <f t="shared" si="15"/>
        <v>3.9138930759063088E-4</v>
      </c>
      <c r="J233" s="159">
        <v>-8431.4449999999997</v>
      </c>
      <c r="K233" s="159">
        <v>-8496.6500000000015</v>
      </c>
      <c r="L233" s="159"/>
      <c r="M233" s="136" t="s">
        <v>1134</v>
      </c>
    </row>
    <row r="234" spans="1:13" x14ac:dyDescent="0.3">
      <c r="A234" s="136" t="s">
        <v>926</v>
      </c>
      <c r="B234" s="159" t="s">
        <v>765</v>
      </c>
      <c r="C234" s="160" t="str">
        <f t="shared" si="12"/>
        <v>x</v>
      </c>
      <c r="D234" s="159">
        <v>9.2409999999999997</v>
      </c>
      <c r="E234" s="160">
        <f t="shared" si="13"/>
        <v>4.5211854642713104E-5</v>
      </c>
      <c r="F234" s="159" t="s">
        <v>765</v>
      </c>
      <c r="G234" s="160" t="str">
        <f t="shared" si="14"/>
        <v>x</v>
      </c>
      <c r="H234" s="159" t="s">
        <v>765</v>
      </c>
      <c r="I234" s="160" t="str">
        <f t="shared" si="15"/>
        <v>x</v>
      </c>
      <c r="J234" s="159" t="s">
        <v>765</v>
      </c>
      <c r="K234" s="159">
        <v>-9.2409999999999997</v>
      </c>
      <c r="L234" s="159"/>
      <c r="M234" s="136" t="s">
        <v>1135</v>
      </c>
    </row>
    <row r="235" spans="1:13" x14ac:dyDescent="0.3">
      <c r="A235" s="136" t="s">
        <v>927</v>
      </c>
      <c r="B235" s="159" t="s">
        <v>765</v>
      </c>
      <c r="C235" s="160" t="str">
        <f t="shared" si="12"/>
        <v>x</v>
      </c>
      <c r="D235" s="159" t="s">
        <v>765</v>
      </c>
      <c r="E235" s="160" t="str">
        <f t="shared" si="13"/>
        <v>x</v>
      </c>
      <c r="F235" s="159">
        <v>97.84</v>
      </c>
      <c r="G235" s="160">
        <f t="shared" si="14"/>
        <v>5.7039353778676443E-4</v>
      </c>
      <c r="H235" s="159" t="s">
        <v>765</v>
      </c>
      <c r="I235" s="160" t="str">
        <f t="shared" si="15"/>
        <v>x</v>
      </c>
      <c r="J235" s="159">
        <v>97.84</v>
      </c>
      <c r="K235" s="159" t="s">
        <v>765</v>
      </c>
      <c r="L235" s="159"/>
      <c r="M235" s="136" t="s">
        <v>1136</v>
      </c>
    </row>
    <row r="236" spans="1:13" x14ac:dyDescent="0.3">
      <c r="A236" s="136" t="s">
        <v>928</v>
      </c>
      <c r="B236" s="159" t="s">
        <v>765</v>
      </c>
      <c r="C236" s="160" t="str">
        <f t="shared" si="12"/>
        <v>x</v>
      </c>
      <c r="D236" s="159" t="s">
        <v>765</v>
      </c>
      <c r="E236" s="160" t="str">
        <f t="shared" si="13"/>
        <v>x</v>
      </c>
      <c r="F236" s="159">
        <v>5.6980000000000004</v>
      </c>
      <c r="G236" s="160">
        <f t="shared" si="14"/>
        <v>3.3218544340852246E-5</v>
      </c>
      <c r="H236" s="159">
        <v>0.63600000000000001</v>
      </c>
      <c r="I236" s="160">
        <f t="shared" si="15"/>
        <v>3.7927747501583274E-6</v>
      </c>
      <c r="J236" s="159">
        <v>5.6980000000000004</v>
      </c>
      <c r="K236" s="159">
        <v>0.63600000000000001</v>
      </c>
      <c r="L236" s="159"/>
      <c r="M236" s="136" t="s">
        <v>1137</v>
      </c>
    </row>
    <row r="237" spans="1:13" x14ac:dyDescent="0.3">
      <c r="A237" s="136" t="s">
        <v>929</v>
      </c>
      <c r="B237" s="159" t="s">
        <v>765</v>
      </c>
      <c r="C237" s="160" t="str">
        <f t="shared" si="12"/>
        <v>x</v>
      </c>
      <c r="D237" s="159" t="s">
        <v>771</v>
      </c>
      <c r="E237" s="160" t="str">
        <f t="shared" si="13"/>
        <v>x</v>
      </c>
      <c r="F237" s="159" t="s">
        <v>765</v>
      </c>
      <c r="G237" s="160" t="str">
        <f t="shared" si="14"/>
        <v>x</v>
      </c>
      <c r="H237" s="159" t="s">
        <v>765</v>
      </c>
      <c r="I237" s="160" t="str">
        <f t="shared" si="15"/>
        <v>x</v>
      </c>
      <c r="J237" s="159" t="s">
        <v>765</v>
      </c>
      <c r="K237" s="159" t="s">
        <v>771</v>
      </c>
      <c r="L237" s="159"/>
      <c r="M237" s="136" t="s">
        <v>1138</v>
      </c>
    </row>
    <row r="238" spans="1:13" x14ac:dyDescent="0.3">
      <c r="A238" s="136" t="s">
        <v>930</v>
      </c>
      <c r="B238" s="159">
        <v>11.007999999999999</v>
      </c>
      <c r="C238" s="160">
        <f t="shared" si="12"/>
        <v>5.3563577859775698E-5</v>
      </c>
      <c r="D238" s="159" t="s">
        <v>765</v>
      </c>
      <c r="E238" s="160" t="str">
        <f t="shared" si="13"/>
        <v>x</v>
      </c>
      <c r="F238" s="159" t="s">
        <v>765</v>
      </c>
      <c r="G238" s="160" t="str">
        <f t="shared" si="14"/>
        <v>x</v>
      </c>
      <c r="H238" s="159" t="s">
        <v>771</v>
      </c>
      <c r="I238" s="160" t="str">
        <f t="shared" si="15"/>
        <v>x</v>
      </c>
      <c r="J238" s="159">
        <v>-11.007999999999999</v>
      </c>
      <c r="K238" s="159" t="s">
        <v>771</v>
      </c>
      <c r="L238" s="159"/>
      <c r="M238" s="136" t="s">
        <v>1139</v>
      </c>
    </row>
    <row r="239" spans="1:13" x14ac:dyDescent="0.3">
      <c r="A239" s="136" t="s">
        <v>931</v>
      </c>
      <c r="B239" s="159">
        <v>122.01300000000001</v>
      </c>
      <c r="C239" s="160">
        <f t="shared" si="12"/>
        <v>5.9370029300552442E-4</v>
      </c>
      <c r="D239" s="159" t="s">
        <v>765</v>
      </c>
      <c r="E239" s="160" t="str">
        <f t="shared" si="13"/>
        <v>x</v>
      </c>
      <c r="F239" s="159" t="s">
        <v>765</v>
      </c>
      <c r="G239" s="160" t="str">
        <f t="shared" si="14"/>
        <v>x</v>
      </c>
      <c r="H239" s="159" t="s">
        <v>765</v>
      </c>
      <c r="I239" s="160" t="str">
        <f t="shared" si="15"/>
        <v>x</v>
      </c>
      <c r="J239" s="159">
        <v>-122.01300000000001</v>
      </c>
      <c r="K239" s="159" t="s">
        <v>765</v>
      </c>
      <c r="L239" s="159"/>
      <c r="M239" s="136" t="s">
        <v>1140</v>
      </c>
    </row>
    <row r="240" spans="1:13" x14ac:dyDescent="0.3">
      <c r="A240" s="136" t="s">
        <v>932</v>
      </c>
      <c r="B240" s="159">
        <v>0.56499999999999995</v>
      </c>
      <c r="C240" s="160">
        <f t="shared" si="12"/>
        <v>2.7492207022868157E-6</v>
      </c>
      <c r="D240" s="159" t="s">
        <v>765</v>
      </c>
      <c r="E240" s="160" t="str">
        <f t="shared" si="13"/>
        <v>x</v>
      </c>
      <c r="F240" s="159" t="s">
        <v>765</v>
      </c>
      <c r="G240" s="160" t="str">
        <f t="shared" si="14"/>
        <v>x</v>
      </c>
      <c r="H240" s="159" t="s">
        <v>765</v>
      </c>
      <c r="I240" s="160" t="str">
        <f t="shared" si="15"/>
        <v>x</v>
      </c>
      <c r="J240" s="159">
        <v>-0.56499999999999995</v>
      </c>
      <c r="K240" s="159" t="s">
        <v>765</v>
      </c>
      <c r="L240" s="159"/>
      <c r="M240" s="136" t="s">
        <v>1141</v>
      </c>
    </row>
    <row r="241" spans="1:13" x14ac:dyDescent="0.3">
      <c r="A241" s="136" t="s">
        <v>933</v>
      </c>
      <c r="B241" s="159" t="s">
        <v>765</v>
      </c>
      <c r="C241" s="160" t="str">
        <f t="shared" si="12"/>
        <v>x</v>
      </c>
      <c r="D241" s="159" t="s">
        <v>765</v>
      </c>
      <c r="E241" s="160" t="str">
        <f t="shared" si="13"/>
        <v>x</v>
      </c>
      <c r="F241" s="159" t="s">
        <v>765</v>
      </c>
      <c r="G241" s="160" t="str">
        <f t="shared" si="14"/>
        <v>x</v>
      </c>
      <c r="H241" s="159" t="s">
        <v>771</v>
      </c>
      <c r="I241" s="160" t="str">
        <f t="shared" si="15"/>
        <v>x</v>
      </c>
      <c r="J241" s="159" t="s">
        <v>765</v>
      </c>
      <c r="K241" s="159" t="s">
        <v>771</v>
      </c>
      <c r="L241" s="159"/>
      <c r="M241" s="136" t="s">
        <v>1142</v>
      </c>
    </row>
    <row r="242" spans="1:13" x14ac:dyDescent="0.3">
      <c r="A242" s="136" t="s">
        <v>934</v>
      </c>
      <c r="B242" s="159" t="s">
        <v>771</v>
      </c>
      <c r="C242" s="160" t="str">
        <f t="shared" si="12"/>
        <v>x</v>
      </c>
      <c r="D242" s="159" t="s">
        <v>771</v>
      </c>
      <c r="E242" s="160" t="str">
        <f t="shared" si="13"/>
        <v>x</v>
      </c>
      <c r="F242" s="159" t="s">
        <v>771</v>
      </c>
      <c r="G242" s="160" t="str">
        <f t="shared" si="14"/>
        <v>x</v>
      </c>
      <c r="H242" s="159">
        <v>3.363</v>
      </c>
      <c r="I242" s="160">
        <f t="shared" si="15"/>
        <v>2.0055191013808893E-5</v>
      </c>
      <c r="J242" s="159" t="s">
        <v>771</v>
      </c>
      <c r="K242" s="159">
        <v>3.34</v>
      </c>
      <c r="L242" s="159"/>
      <c r="M242" s="136" t="s">
        <v>1143</v>
      </c>
    </row>
    <row r="243" spans="1:13" x14ac:dyDescent="0.3">
      <c r="A243" s="136" t="s">
        <v>935</v>
      </c>
      <c r="B243" s="159">
        <v>51309.010999999999</v>
      </c>
      <c r="C243" s="160">
        <f t="shared" si="12"/>
        <v>0.24966335443373802</v>
      </c>
      <c r="D243" s="159">
        <v>11901.19</v>
      </c>
      <c r="E243" s="160">
        <f t="shared" si="13"/>
        <v>5.8226909680263055E-2</v>
      </c>
      <c r="F243" s="159">
        <v>898635.80599999998</v>
      </c>
      <c r="G243" s="160">
        <f t="shared" si="14"/>
        <v>5.238921264985696</v>
      </c>
      <c r="H243" s="159">
        <v>865403.27799999993</v>
      </c>
      <c r="I243" s="160">
        <f t="shared" si="15"/>
        <v>5.160817140727433</v>
      </c>
      <c r="J243" s="159">
        <v>847326.79499999993</v>
      </c>
      <c r="K243" s="159">
        <v>853502.08799999999</v>
      </c>
      <c r="L243" s="159"/>
      <c r="M243" s="136" t="s">
        <v>1144</v>
      </c>
    </row>
    <row r="244" spans="1:13" x14ac:dyDescent="0.3">
      <c r="A244" s="136" t="s">
        <v>936</v>
      </c>
      <c r="B244" s="159" t="s">
        <v>765</v>
      </c>
      <c r="C244" s="160" t="str">
        <f t="shared" si="12"/>
        <v>x</v>
      </c>
      <c r="D244" s="159" t="s">
        <v>765</v>
      </c>
      <c r="E244" s="160" t="str">
        <f t="shared" si="13"/>
        <v>x</v>
      </c>
      <c r="F244" s="159" t="s">
        <v>765</v>
      </c>
      <c r="G244" s="160" t="str">
        <f t="shared" si="14"/>
        <v>x</v>
      </c>
      <c r="H244" s="159">
        <v>2.9220000000000002</v>
      </c>
      <c r="I244" s="160">
        <f t="shared" si="15"/>
        <v>1.7425295314406657E-5</v>
      </c>
      <c r="J244" s="159" t="s">
        <v>765</v>
      </c>
      <c r="K244" s="159">
        <v>2.9220000000000002</v>
      </c>
      <c r="L244" s="159"/>
      <c r="M244" s="136" t="s">
        <v>1145</v>
      </c>
    </row>
    <row r="245" spans="1:13" x14ac:dyDescent="0.3">
      <c r="A245" s="136" t="s">
        <v>937</v>
      </c>
      <c r="B245" s="159" t="s">
        <v>765</v>
      </c>
      <c r="C245" s="160" t="str">
        <f t="shared" si="12"/>
        <v>x</v>
      </c>
      <c r="D245" s="159" t="s">
        <v>765</v>
      </c>
      <c r="E245" s="160" t="str">
        <f t="shared" si="13"/>
        <v>x</v>
      </c>
      <c r="F245" s="159">
        <v>858665.38899999997</v>
      </c>
      <c r="G245" s="160">
        <f t="shared" si="14"/>
        <v>5.0058993152775777</v>
      </c>
      <c r="H245" s="159">
        <v>820313.93799999997</v>
      </c>
      <c r="I245" s="160">
        <f t="shared" si="15"/>
        <v>4.8919276591970808</v>
      </c>
      <c r="J245" s="159">
        <v>858665.38899999997</v>
      </c>
      <c r="K245" s="159">
        <v>820313.93799999997</v>
      </c>
      <c r="L245" s="159"/>
      <c r="M245" s="136" t="s">
        <v>1146</v>
      </c>
    </row>
    <row r="246" spans="1:13" x14ac:dyDescent="0.3">
      <c r="A246" s="136" t="s">
        <v>938</v>
      </c>
      <c r="B246" s="159">
        <v>51309.010999999999</v>
      </c>
      <c r="C246" s="160">
        <f t="shared" ref="C246" si="16">IF(B246=0,0,IF(OR(B246="x",B246="Ə"),"x",B246/$B$12*100))</f>
        <v>0.24966335443373802</v>
      </c>
      <c r="D246" s="159">
        <v>11901.19</v>
      </c>
      <c r="E246" s="160">
        <f t="shared" ref="E246" si="17">IF(D246=0,0,IF(OR(D246="x",D246="Ə"),"x",D246/$D$12*100))</f>
        <v>5.8226909680263055E-2</v>
      </c>
      <c r="F246" s="159">
        <v>39970.417000000001</v>
      </c>
      <c r="G246" s="160">
        <f t="shared" ref="G246" si="18">IF(F246=0,0,IF(OR(F246="x",F246="Ə"),"x",F246/$F$12*100))</f>
        <v>0.23302194970811763</v>
      </c>
      <c r="H246" s="159">
        <v>45086.417999999998</v>
      </c>
      <c r="I246" s="160">
        <f t="shared" ref="I246" si="19">IF(H246=0,0,IF(OR(H246="x",H246="Ə"),"x",H246/$H$12*100))</f>
        <v>0.26887205623503763</v>
      </c>
      <c r="J246" s="159">
        <v>-11338.593999999997</v>
      </c>
      <c r="K246" s="159">
        <v>33185.227999999996</v>
      </c>
      <c r="L246" s="159"/>
      <c r="M246" s="136" t="s">
        <v>1147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3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3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91" t="s">
        <v>641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94" t="s">
        <v>642</v>
      </c>
      <c r="C4" s="194"/>
      <c r="D4" s="194"/>
      <c r="E4" s="194"/>
      <c r="F4" s="21"/>
      <c r="G4" s="195" t="s">
        <v>643</v>
      </c>
      <c r="H4" s="195"/>
      <c r="I4" s="195"/>
      <c r="J4" s="22"/>
      <c r="K4" s="23" t="s">
        <v>644</v>
      </c>
    </row>
    <row r="5" spans="1:15" ht="3" customHeight="1" x14ac:dyDescent="0.3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3">
      <c r="B6" s="194"/>
      <c r="C6" s="194"/>
      <c r="D6" s="194"/>
      <c r="E6" s="194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f>G15+G27</f>
        <v>19379.669218999989</v>
      </c>
      <c r="H9" s="34"/>
      <c r="I9" s="33">
        <f>I15+I27</f>
        <v>19316.102469000012</v>
      </c>
      <c r="J9" s="34"/>
      <c r="K9" s="35">
        <f>I9/G9*100-100</f>
        <v>-0.32800740446928955</v>
      </c>
    </row>
    <row r="10" spans="1:15" ht="13.5" customHeight="1" x14ac:dyDescent="0.3">
      <c r="B10" s="29"/>
      <c r="C10" s="29"/>
      <c r="D10" s="29" t="s">
        <v>519</v>
      </c>
      <c r="E10" s="29"/>
      <c r="F10" s="29"/>
      <c r="G10" s="34">
        <f>G16+G28</f>
        <v>26817.723116000016</v>
      </c>
      <c r="H10" s="34"/>
      <c r="I10" s="34">
        <f>I16+I28</f>
        <v>28255.809821000032</v>
      </c>
      <c r="J10" s="34"/>
      <c r="K10" s="36">
        <f>I10/G10*100-100</f>
        <v>5.362448925211055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f>G9-G10</f>
        <v>-7438.0538970000271</v>
      </c>
      <c r="H11" s="34"/>
      <c r="I11" s="33">
        <f>I9-I10</f>
        <v>-8939.7073520000195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f>G9/G10*100</f>
        <v>72.264409380219433</v>
      </c>
      <c r="H12" s="34"/>
      <c r="I12" s="34">
        <f>I9/I10*100</f>
        <v>68.361524908920046</v>
      </c>
      <c r="J12" s="34"/>
      <c r="K12" s="37"/>
    </row>
    <row r="13" spans="1:15" ht="25.5" customHeight="1" x14ac:dyDescent="0.3">
      <c r="B13" s="38"/>
      <c r="C13" s="32"/>
      <c r="D13" s="193" t="s">
        <v>645</v>
      </c>
      <c r="E13" s="193"/>
      <c r="F13" s="29"/>
      <c r="G13" s="39">
        <v>-5765.152885000025</v>
      </c>
      <c r="H13" s="40"/>
      <c r="I13" s="39">
        <v>-7393.040549000023</v>
      </c>
      <c r="J13" s="40"/>
      <c r="K13" s="41"/>
    </row>
    <row r="14" spans="1:15" ht="13.5" customHeight="1" x14ac:dyDescent="0.3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13806.635252</v>
      </c>
      <c r="H15" s="42"/>
      <c r="I15" s="33">
        <v>13770.071852000008</v>
      </c>
      <c r="J15" s="42"/>
      <c r="K15" s="35">
        <f>I15/G15*100-100</f>
        <v>-0.26482484206059098</v>
      </c>
    </row>
    <row r="16" spans="1:15" ht="13.5" customHeight="1" x14ac:dyDescent="0.3">
      <c r="D16" s="29" t="s">
        <v>519</v>
      </c>
      <c r="E16" s="29"/>
      <c r="G16" s="42">
        <v>19619.769436999999</v>
      </c>
      <c r="H16" s="42"/>
      <c r="I16" s="42">
        <v>21244.656078000011</v>
      </c>
      <c r="J16" s="42"/>
      <c r="K16" s="43">
        <f>I16/G16*100-100</f>
        <v>8.2818844850220898</v>
      </c>
    </row>
    <row r="17" spans="2:11" ht="13.5" customHeight="1" x14ac:dyDescent="0.3">
      <c r="B17" s="32"/>
      <c r="C17" s="32"/>
      <c r="D17" s="32" t="s">
        <v>516</v>
      </c>
      <c r="E17" s="32"/>
      <c r="G17" s="33">
        <f>G15-G16</f>
        <v>-5813.134184999999</v>
      </c>
      <c r="H17" s="42"/>
      <c r="I17" s="33">
        <f>I15-I16</f>
        <v>-7474.5842260000027</v>
      </c>
      <c r="J17" s="42"/>
      <c r="K17" s="35"/>
    </row>
    <row r="18" spans="2:11" ht="13.5" customHeight="1" x14ac:dyDescent="0.3">
      <c r="D18" s="29" t="s">
        <v>517</v>
      </c>
      <c r="E18" s="29"/>
      <c r="G18" s="44">
        <f>G15/G16*100</f>
        <v>70.371037214956857</v>
      </c>
      <c r="H18" s="44"/>
      <c r="I18" s="44">
        <f>I15/I16*100</f>
        <v>64.816638129810258</v>
      </c>
      <c r="J18" s="42"/>
      <c r="K18" s="45"/>
    </row>
    <row r="19" spans="2:11" ht="26.25" customHeight="1" x14ac:dyDescent="0.3">
      <c r="B19" s="38"/>
      <c r="C19" s="32"/>
      <c r="D19" s="193" t="s">
        <v>645</v>
      </c>
      <c r="E19" s="193"/>
      <c r="G19" s="39">
        <v>-5435.0850910000081</v>
      </c>
      <c r="H19" s="46"/>
      <c r="I19" s="39">
        <v>-7071.8344609999913</v>
      </c>
      <c r="J19" s="46"/>
      <c r="K19" s="41"/>
    </row>
    <row r="20" spans="2:11" ht="13.5" customHeight="1" x14ac:dyDescent="0.3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12722.048079999991</v>
      </c>
      <c r="H21" s="42"/>
      <c r="I21" s="33">
        <v>12659.287851000001</v>
      </c>
      <c r="J21" s="42"/>
      <c r="K21" s="35">
        <f>I21/G21*100-100</f>
        <v>-0.49331859623022467</v>
      </c>
    </row>
    <row r="22" spans="2:11" ht="13.5" customHeight="1" x14ac:dyDescent="0.3">
      <c r="E22" s="29" t="s">
        <v>519</v>
      </c>
      <c r="F22" s="29"/>
      <c r="G22" s="42">
        <v>18410.783369000012</v>
      </c>
      <c r="H22" s="42"/>
      <c r="I22" s="42">
        <v>19794.047123999982</v>
      </c>
      <c r="J22" s="42"/>
      <c r="K22" s="43">
        <f>I22/G22*100-100</f>
        <v>7.513334589168565</v>
      </c>
    </row>
    <row r="23" spans="2:11" ht="13.5" customHeight="1" x14ac:dyDescent="0.3">
      <c r="B23" s="32"/>
      <c r="C23" s="32"/>
      <c r="D23" s="32"/>
      <c r="E23" s="32" t="s">
        <v>516</v>
      </c>
      <c r="G23" s="33">
        <f>G21-G22</f>
        <v>-5688.7352890000202</v>
      </c>
      <c r="H23" s="42"/>
      <c r="I23" s="33">
        <f>I21-I22</f>
        <v>-7134.7592729999815</v>
      </c>
      <c r="J23" s="42"/>
      <c r="K23" s="35"/>
    </row>
    <row r="24" spans="2:11" ht="13.5" customHeight="1" x14ac:dyDescent="0.3">
      <c r="E24" s="29" t="s">
        <v>517</v>
      </c>
      <c r="F24" s="29"/>
      <c r="G24" s="42">
        <f>G21/G22*100</f>
        <v>69.101068786792169</v>
      </c>
      <c r="H24" s="42"/>
      <c r="I24" s="42">
        <f>I21/I22*100</f>
        <v>63.955025325017068</v>
      </c>
      <c r="J24" s="42"/>
      <c r="K24" s="45"/>
    </row>
    <row r="25" spans="2:11" ht="26.25" customHeight="1" x14ac:dyDescent="0.3">
      <c r="B25" s="38"/>
      <c r="C25" s="32"/>
      <c r="D25" s="32"/>
      <c r="E25" s="162" t="s">
        <v>694</v>
      </c>
      <c r="G25" s="39">
        <v>-5312.8814640000164</v>
      </c>
      <c r="H25" s="46"/>
      <c r="I25" s="39">
        <v>-6746.8064299999751</v>
      </c>
      <c r="J25" s="46"/>
      <c r="K25" s="41"/>
    </row>
    <row r="26" spans="2:11" ht="13.5" customHeight="1" x14ac:dyDescent="0.3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5573.0339669999894</v>
      </c>
      <c r="H27" s="42"/>
      <c r="I27" s="33">
        <v>5546.0306170000031</v>
      </c>
      <c r="J27" s="42"/>
      <c r="K27" s="35">
        <f>I27/G27*100-100</f>
        <v>-0.48453589480853054</v>
      </c>
    </row>
    <row r="28" spans="2:11" ht="13.5" customHeight="1" x14ac:dyDescent="0.3">
      <c r="D28" s="29" t="s">
        <v>519</v>
      </c>
      <c r="G28" s="42">
        <v>7197.9536790000166</v>
      </c>
      <c r="H28" s="42"/>
      <c r="I28" s="42">
        <v>7011.1537430000226</v>
      </c>
      <c r="J28" s="42"/>
      <c r="K28" s="43">
        <f>I28/G28*100-100</f>
        <v>-2.595181135229879</v>
      </c>
    </row>
    <row r="29" spans="2:11" ht="13.5" customHeight="1" x14ac:dyDescent="0.3">
      <c r="B29" s="32"/>
      <c r="C29" s="32"/>
      <c r="D29" s="32" t="s">
        <v>516</v>
      </c>
      <c r="E29" s="32"/>
      <c r="G29" s="33">
        <f>G27-G28</f>
        <v>-1624.9197120000272</v>
      </c>
      <c r="H29" s="42"/>
      <c r="I29" s="33">
        <f>I27-I28</f>
        <v>-1465.1231260000195</v>
      </c>
      <c r="J29" s="42"/>
      <c r="K29" s="35"/>
    </row>
    <row r="30" spans="2:11" ht="13.5" customHeight="1" x14ac:dyDescent="0.3">
      <c r="D30" s="29" t="s">
        <v>517</v>
      </c>
      <c r="G30" s="42">
        <f>G27/G28*100</f>
        <v>77.425254670077692</v>
      </c>
      <c r="H30" s="42"/>
      <c r="I30" s="42">
        <f>I27/I28*100</f>
        <v>79.102966791124686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4769.4384229999941</v>
      </c>
      <c r="H32" s="42"/>
      <c r="I32" s="42">
        <v>4852.5795439999974</v>
      </c>
      <c r="J32" s="42"/>
      <c r="K32" s="43">
        <f>I32/G32*100-100</f>
        <v>1.743205669645846</v>
      </c>
    </row>
    <row r="33" spans="2:14" ht="13.5" customHeight="1" x14ac:dyDescent="0.3">
      <c r="B33" s="32"/>
      <c r="C33" s="32"/>
      <c r="D33" s="32" t="s">
        <v>353</v>
      </c>
      <c r="E33" s="32" t="s">
        <v>519</v>
      </c>
      <c r="G33" s="33">
        <v>5099.506217000011</v>
      </c>
      <c r="H33" s="42"/>
      <c r="I33" s="33">
        <v>5173.7856320000283</v>
      </c>
      <c r="J33" s="42"/>
      <c r="K33" s="35">
        <f>I33/G33*100-100</f>
        <v>1.4566001459591433</v>
      </c>
    </row>
    <row r="34" spans="2:14" ht="13.5" customHeight="1" x14ac:dyDescent="0.3">
      <c r="D34" s="7" t="s">
        <v>353</v>
      </c>
      <c r="E34" s="7" t="s">
        <v>516</v>
      </c>
      <c r="G34" s="42">
        <f>G32-G33</f>
        <v>-330.06779400001687</v>
      </c>
      <c r="H34" s="42"/>
      <c r="I34" s="42">
        <f>I32-I33</f>
        <v>-321.20608800003083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f>G32/G33*100</f>
        <v>93.527455797589113</v>
      </c>
      <c r="H35" s="42"/>
      <c r="I35" s="33">
        <f>I32/I33*100</f>
        <v>93.79166222092077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107243.44983099999</v>
      </c>
      <c r="D13" s="58"/>
      <c r="E13" s="57">
        <f>SUM(E14:E25)</f>
        <v>84316.297897000011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64773.161811000013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19543.136085999999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63876.968271999998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20439.329625000002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22" si="1">M15+U15</f>
        <v>9309.8832610000027</v>
      </c>
      <c r="F15" s="29"/>
      <c r="G15" s="34">
        <f t="shared" ref="G15:G22" si="2">E15/C15*100-100</f>
        <v>4.0275463475875739</v>
      </c>
      <c r="H15" s="62"/>
      <c r="I15" s="34">
        <f t="shared" ref="I15:I22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22" si="4">M15/K15*100-100</f>
        <v>1.9252161241773962</v>
      </c>
      <c r="P15" s="62"/>
      <c r="Q15" s="34">
        <f t="shared" ref="Q15:Q22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22" si="6">U15/S15*100-100</f>
        <v>11.241455196827573</v>
      </c>
      <c r="X15" s="62"/>
      <c r="Y15" s="34">
        <f t="shared" ref="Y15:Y22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22" si="8">AC15/AA15*100-100</f>
        <v>1.6511517010826111</v>
      </c>
      <c r="AF15" s="62"/>
      <c r="AG15" s="34">
        <f t="shared" ref="AG15:AG22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22" si="10">AK15/AI15*100-100</f>
        <v>11.701663700335516</v>
      </c>
      <c r="AN15" s="62"/>
      <c r="AO15" s="34">
        <f t="shared" ref="AO15:AO22" si="11">AK15/AK14*100-100</f>
        <v>14.072740707701698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9289.2476010000028</v>
      </c>
      <c r="F16" s="29"/>
      <c r="G16" s="34">
        <f t="shared" si="2"/>
        <v>9.6464608273538488</v>
      </c>
      <c r="H16" s="62"/>
      <c r="I16" s="34">
        <f t="shared" si="3"/>
        <v>-0.22165326268316221</v>
      </c>
      <c r="J16" s="29"/>
      <c r="K16" s="62">
        <v>6595.5570630000011</v>
      </c>
      <c r="L16" s="62"/>
      <c r="M16" s="62">
        <v>7274.5191770000019</v>
      </c>
      <c r="N16" s="29"/>
      <c r="O16" s="34">
        <f t="shared" si="4"/>
        <v>10.294234550844351</v>
      </c>
      <c r="P16" s="62"/>
      <c r="Q16" s="34">
        <f t="shared" si="5"/>
        <v>2.9904003135244608</v>
      </c>
      <c r="R16" s="29"/>
      <c r="S16" s="62">
        <v>1876.4424259999994</v>
      </c>
      <c r="T16" s="62"/>
      <c r="U16" s="62">
        <v>2014.7284240000001</v>
      </c>
      <c r="V16" s="29"/>
      <c r="W16" s="34">
        <f t="shared" si="6"/>
        <v>7.3695838510102334</v>
      </c>
      <c r="X16" s="62"/>
      <c r="Y16" s="34">
        <f t="shared" si="7"/>
        <v>-10.320399907881921</v>
      </c>
      <c r="Z16" s="29"/>
      <c r="AA16" s="62">
        <v>6472.5348640000011</v>
      </c>
      <c r="AB16" s="62"/>
      <c r="AC16" s="62">
        <v>7156.3858550000023</v>
      </c>
      <c r="AD16" s="29"/>
      <c r="AE16" s="34">
        <f t="shared" si="8"/>
        <v>10.565427693615902</v>
      </c>
      <c r="AF16" s="62"/>
      <c r="AG16" s="34">
        <f t="shared" si="9"/>
        <v>3.0256386021862767</v>
      </c>
      <c r="AH16" s="29"/>
      <c r="AI16" s="62">
        <v>1999.4646249999992</v>
      </c>
      <c r="AJ16" s="62"/>
      <c r="AK16" s="62">
        <v>2132.8617460000005</v>
      </c>
      <c r="AL16" s="29"/>
      <c r="AM16" s="34">
        <f t="shared" si="10"/>
        <v>6.6716419651586136</v>
      </c>
      <c r="AN16" s="62"/>
      <c r="AO16" s="34">
        <f t="shared" si="11"/>
        <v>-9.7646298268313529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9439.7483710000015</v>
      </c>
      <c r="F17" s="29"/>
      <c r="G17" s="34">
        <f t="shared" si="2"/>
        <v>2.3612927316597023</v>
      </c>
      <c r="H17" s="62"/>
      <c r="I17" s="34">
        <f t="shared" si="3"/>
        <v>1.620161034181038</v>
      </c>
      <c r="J17" s="29"/>
      <c r="K17" s="62">
        <v>6629.0486840000003</v>
      </c>
      <c r="L17" s="62"/>
      <c r="M17" s="62">
        <v>7272.288961000002</v>
      </c>
      <c r="N17" s="29"/>
      <c r="O17" s="34">
        <f t="shared" si="4"/>
        <v>9.7033572638037526</v>
      </c>
      <c r="P17" s="62"/>
      <c r="Q17" s="34">
        <f t="shared" si="5"/>
        <v>-3.0657916292966547E-2</v>
      </c>
      <c r="R17" s="29"/>
      <c r="S17" s="62">
        <v>2592.9415029999991</v>
      </c>
      <c r="T17" s="62"/>
      <c r="U17" s="62">
        <v>2167.4594099999999</v>
      </c>
      <c r="V17" s="29"/>
      <c r="W17" s="34">
        <f t="shared" si="6"/>
        <v>-16.409243806993786</v>
      </c>
      <c r="X17" s="62"/>
      <c r="Y17" s="34">
        <f t="shared" si="7"/>
        <v>7.5807232468965111</v>
      </c>
      <c r="Z17" s="29"/>
      <c r="AA17" s="62">
        <v>6533.0396309999996</v>
      </c>
      <c r="AB17" s="62"/>
      <c r="AC17" s="62">
        <v>7174.7565750000022</v>
      </c>
      <c r="AD17" s="29"/>
      <c r="AE17" s="34">
        <f t="shared" si="8"/>
        <v>9.822639693703735</v>
      </c>
      <c r="AF17" s="62"/>
      <c r="AG17" s="34">
        <f t="shared" si="9"/>
        <v>0.25670387779838677</v>
      </c>
      <c r="AH17" s="29"/>
      <c r="AI17" s="62">
        <v>2688.9505559999989</v>
      </c>
      <c r="AJ17" s="62"/>
      <c r="AK17" s="62">
        <v>2264.9917959999998</v>
      </c>
      <c r="AL17" s="29"/>
      <c r="AM17" s="34">
        <f t="shared" si="10"/>
        <v>-15.766699728040635</v>
      </c>
      <c r="AN17" s="62"/>
      <c r="AO17" s="34">
        <f t="shared" si="11"/>
        <v>6.1949655315351748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10289.530817999999</v>
      </c>
      <c r="F18" s="29"/>
      <c r="G18" s="34">
        <f t="shared" si="2"/>
        <v>13.740020837973859</v>
      </c>
      <c r="H18" s="62"/>
      <c r="I18" s="34">
        <f t="shared" si="3"/>
        <v>9.0021726597143896</v>
      </c>
      <c r="J18" s="29"/>
      <c r="K18" s="62">
        <v>6671.4553629999982</v>
      </c>
      <c r="L18" s="62"/>
      <c r="M18" s="62">
        <v>7995.5554979999988</v>
      </c>
      <c r="N18" s="29"/>
      <c r="O18" s="34">
        <f t="shared" si="4"/>
        <v>19.847245660122098</v>
      </c>
      <c r="P18" s="62"/>
      <c r="Q18" s="34">
        <f t="shared" si="5"/>
        <v>9.9455142786369919</v>
      </c>
      <c r="R18" s="29"/>
      <c r="S18" s="62">
        <v>2375.0796579999992</v>
      </c>
      <c r="T18" s="62"/>
      <c r="U18" s="62">
        <v>2293.9753200000005</v>
      </c>
      <c r="V18" s="29"/>
      <c r="W18" s="34">
        <f t="shared" si="6"/>
        <v>-3.4148049614594669</v>
      </c>
      <c r="X18" s="62"/>
      <c r="Y18" s="34">
        <f t="shared" si="7"/>
        <v>5.8370601735974645</v>
      </c>
      <c r="Z18" s="29"/>
      <c r="AA18" s="62">
        <v>6552.0103389999977</v>
      </c>
      <c r="AB18" s="62"/>
      <c r="AC18" s="62">
        <v>7914.8331639999988</v>
      </c>
      <c r="AD18" s="29"/>
      <c r="AE18" s="34">
        <f t="shared" si="8"/>
        <v>20.800071344331883</v>
      </c>
      <c r="AF18" s="62"/>
      <c r="AG18" s="34">
        <f t="shared" si="9"/>
        <v>10.315006248138772</v>
      </c>
      <c r="AH18" s="29"/>
      <c r="AI18" s="62">
        <v>2494.5246819999988</v>
      </c>
      <c r="AJ18" s="62"/>
      <c r="AK18" s="62">
        <v>2374.6976540000005</v>
      </c>
      <c r="AL18" s="29"/>
      <c r="AM18" s="34">
        <f t="shared" si="10"/>
        <v>-4.8036016185627091</v>
      </c>
      <c r="AN18" s="62"/>
      <c r="AO18" s="34">
        <f t="shared" si="11"/>
        <v>4.8435432831916785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8949.0089270000008</v>
      </c>
      <c r="F19" s="29"/>
      <c r="G19" s="34">
        <f t="shared" si="2"/>
        <v>4.5084706531858956</v>
      </c>
      <c r="H19" s="62"/>
      <c r="I19" s="34">
        <f t="shared" si="3"/>
        <v>-13.028017649307728</v>
      </c>
      <c r="J19" s="29"/>
      <c r="K19" s="62">
        <v>6611.1997989999991</v>
      </c>
      <c r="L19" s="62"/>
      <c r="M19" s="62">
        <v>6812.0236440000008</v>
      </c>
      <c r="N19" s="29"/>
      <c r="O19" s="34">
        <f t="shared" si="4"/>
        <v>3.0376308553006908</v>
      </c>
      <c r="P19" s="62"/>
      <c r="Q19" s="34">
        <f t="shared" si="5"/>
        <v>-14.802371821395596</v>
      </c>
      <c r="R19" s="29"/>
      <c r="S19" s="62">
        <v>1951.7510040000009</v>
      </c>
      <c r="T19" s="62"/>
      <c r="U19" s="62">
        <v>2136.9852830000004</v>
      </c>
      <c r="V19" s="29"/>
      <c r="W19" s="34">
        <f t="shared" si="6"/>
        <v>9.4906716389730406</v>
      </c>
      <c r="X19" s="62"/>
      <c r="Y19" s="34">
        <f t="shared" si="7"/>
        <v>-6.8435800346797038</v>
      </c>
      <c r="Z19" s="29"/>
      <c r="AA19" s="62">
        <v>6530.3077899999989</v>
      </c>
      <c r="AB19" s="62"/>
      <c r="AC19" s="62">
        <v>6729.117212000001</v>
      </c>
      <c r="AD19" s="29"/>
      <c r="AE19" s="34">
        <f t="shared" si="8"/>
        <v>3.0444112037788358</v>
      </c>
      <c r="AF19" s="62"/>
      <c r="AG19" s="34">
        <f t="shared" si="9"/>
        <v>-14.980934246259721</v>
      </c>
      <c r="AH19" s="29"/>
      <c r="AI19" s="62">
        <v>2032.643013000001</v>
      </c>
      <c r="AJ19" s="62"/>
      <c r="AK19" s="62">
        <v>2219.8917150000007</v>
      </c>
      <c r="AL19" s="29"/>
      <c r="AM19" s="34">
        <f t="shared" si="10"/>
        <v>9.2120800751744838</v>
      </c>
      <c r="AN19" s="62"/>
      <c r="AO19" s="34">
        <f t="shared" si="11"/>
        <v>-6.5189746888089388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10002.205205000002</v>
      </c>
      <c r="D20" s="62"/>
      <c r="E20" s="62">
        <f t="shared" si="1"/>
        <v>10358.947918</v>
      </c>
      <c r="F20" s="29"/>
      <c r="G20" s="34">
        <f t="shared" si="2"/>
        <v>3.566640612628774</v>
      </c>
      <c r="H20" s="62"/>
      <c r="I20" s="34">
        <f t="shared" si="3"/>
        <v>15.755252928020667</v>
      </c>
      <c r="J20" s="29"/>
      <c r="K20" s="62">
        <v>7143.0647999999992</v>
      </c>
      <c r="L20" s="62"/>
      <c r="M20" s="62">
        <v>7995.7887999999994</v>
      </c>
      <c r="N20" s="29"/>
      <c r="O20" s="34">
        <f t="shared" si="4"/>
        <v>11.937788944599802</v>
      </c>
      <c r="P20" s="62"/>
      <c r="Q20" s="34">
        <f t="shared" si="5"/>
        <v>17.377584369406193</v>
      </c>
      <c r="R20" s="29"/>
      <c r="S20" s="62">
        <v>2859.1404050000019</v>
      </c>
      <c r="T20" s="62"/>
      <c r="U20" s="62">
        <v>2363.1591180000005</v>
      </c>
      <c r="V20" s="29"/>
      <c r="W20" s="34">
        <f t="shared" si="6"/>
        <v>-17.347216881431933</v>
      </c>
      <c r="X20" s="62"/>
      <c r="Y20" s="34">
        <f t="shared" si="7"/>
        <v>10.583780655825876</v>
      </c>
      <c r="Z20" s="29"/>
      <c r="AA20" s="62">
        <v>7030.907713999999</v>
      </c>
      <c r="AB20" s="62"/>
      <c r="AC20" s="62">
        <v>7884.1447149999995</v>
      </c>
      <c r="AD20" s="29"/>
      <c r="AE20" s="34">
        <f t="shared" si="8"/>
        <v>12.13551700161031</v>
      </c>
      <c r="AF20" s="62"/>
      <c r="AG20" s="34">
        <f t="shared" si="9"/>
        <v>17.164621548577628</v>
      </c>
      <c r="AH20" s="29"/>
      <c r="AI20" s="62">
        <v>2971.2974910000021</v>
      </c>
      <c r="AJ20" s="62"/>
      <c r="AK20" s="62">
        <v>2474.8032030000004</v>
      </c>
      <c r="AL20" s="29"/>
      <c r="AM20" s="34">
        <f t="shared" si="10"/>
        <v>-16.709679508829808</v>
      </c>
      <c r="AN20" s="62"/>
      <c r="AO20" s="34">
        <f t="shared" si="11"/>
        <v>11.483059568966397</v>
      </c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7834.7487010000004</v>
      </c>
      <c r="D21" s="62"/>
      <c r="E21" s="62">
        <f t="shared" si="1"/>
        <v>8072.4983099999981</v>
      </c>
      <c r="F21" s="29"/>
      <c r="G21" s="34">
        <f t="shared" si="2"/>
        <v>3.0345530925535797</v>
      </c>
      <c r="H21" s="62"/>
      <c r="I21" s="34">
        <f t="shared" si="3"/>
        <v>-22.072218396107601</v>
      </c>
      <c r="J21" s="29"/>
      <c r="K21" s="62">
        <v>5714.5734810000004</v>
      </c>
      <c r="L21" s="62"/>
      <c r="M21" s="62">
        <v>6182.0614689999984</v>
      </c>
      <c r="N21" s="29"/>
      <c r="O21" s="34">
        <f t="shared" si="4"/>
        <v>8.1806278203319494</v>
      </c>
      <c r="P21" s="62"/>
      <c r="Q21" s="34">
        <f t="shared" si="5"/>
        <v>-22.683532248875821</v>
      </c>
      <c r="R21" s="29"/>
      <c r="S21" s="62">
        <v>2120.1752200000001</v>
      </c>
      <c r="T21" s="62"/>
      <c r="U21" s="62">
        <v>1890.4368409999995</v>
      </c>
      <c r="V21" s="29"/>
      <c r="W21" s="34">
        <f t="shared" si="6"/>
        <v>-10.835820399787551</v>
      </c>
      <c r="X21" s="62"/>
      <c r="Y21" s="34">
        <f t="shared" si="7"/>
        <v>-20.003827647461904</v>
      </c>
      <c r="Z21" s="29"/>
      <c r="AA21" s="62">
        <v>5615.1968720000004</v>
      </c>
      <c r="AB21" s="62"/>
      <c r="AC21" s="62">
        <v>6087.7057039999981</v>
      </c>
      <c r="AD21" s="29"/>
      <c r="AE21" s="34">
        <f t="shared" si="8"/>
        <v>8.4148221829255476</v>
      </c>
      <c r="AF21" s="62"/>
      <c r="AG21" s="34">
        <f t="shared" si="9"/>
        <v>-22.785464700846774</v>
      </c>
      <c r="AH21" s="29"/>
      <c r="AI21" s="62">
        <v>2219.551829</v>
      </c>
      <c r="AJ21" s="62"/>
      <c r="AK21" s="62">
        <v>1984.7926059999993</v>
      </c>
      <c r="AL21" s="29"/>
      <c r="AM21" s="34">
        <f t="shared" si="10"/>
        <v>-10.576875021916905</v>
      </c>
      <c r="AN21" s="62"/>
      <c r="AO21" s="34">
        <f t="shared" si="11"/>
        <v>-19.799982334191327</v>
      </c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8980.7692100000022</v>
      </c>
      <c r="D22" s="62"/>
      <c r="E22" s="62">
        <f t="shared" si="1"/>
        <v>9824.363593</v>
      </c>
      <c r="F22" s="29"/>
      <c r="G22" s="34">
        <f t="shared" si="2"/>
        <v>9.3933421878903687</v>
      </c>
      <c r="H22" s="62"/>
      <c r="I22" s="34">
        <f t="shared" si="3"/>
        <v>21.701649424067853</v>
      </c>
      <c r="J22" s="29"/>
      <c r="K22" s="62">
        <v>7043.815958000001</v>
      </c>
      <c r="L22" s="62"/>
      <c r="M22" s="62">
        <v>7368.2376080000004</v>
      </c>
      <c r="N22" s="29"/>
      <c r="O22" s="34">
        <f t="shared" si="4"/>
        <v>4.6057655670508808</v>
      </c>
      <c r="P22" s="62"/>
      <c r="Q22" s="34">
        <f t="shared" si="5"/>
        <v>19.187388299972312</v>
      </c>
      <c r="R22" s="29"/>
      <c r="S22" s="62">
        <v>1936.9532520000002</v>
      </c>
      <c r="T22" s="62"/>
      <c r="U22" s="62">
        <v>2456.1259849999997</v>
      </c>
      <c r="V22" s="29"/>
      <c r="W22" s="34">
        <f t="shared" si="6"/>
        <v>26.803575794301054</v>
      </c>
      <c r="X22" s="62"/>
      <c r="Y22" s="34">
        <f t="shared" si="7"/>
        <v>29.923726184936328</v>
      </c>
      <c r="Z22" s="29"/>
      <c r="AA22" s="62">
        <v>6973.6648510000014</v>
      </c>
      <c r="AB22" s="62"/>
      <c r="AC22" s="62">
        <v>7272.8056589999997</v>
      </c>
      <c r="AD22" s="29"/>
      <c r="AE22" s="34">
        <f t="shared" si="8"/>
        <v>4.289578211621432</v>
      </c>
      <c r="AF22" s="62"/>
      <c r="AG22" s="34">
        <f t="shared" si="9"/>
        <v>19.467103250758626</v>
      </c>
      <c r="AH22" s="29"/>
      <c r="AI22" s="62">
        <v>2007.1043590000002</v>
      </c>
      <c r="AJ22" s="62"/>
      <c r="AK22" s="62">
        <v>2551.5579339999995</v>
      </c>
      <c r="AL22" s="29"/>
      <c r="AM22" s="34">
        <f t="shared" si="10"/>
        <v>27.126321187965658</v>
      </c>
      <c r="AN22" s="62"/>
      <c r="AO22" s="34">
        <f t="shared" si="11"/>
        <v>28.5553929557515</v>
      </c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9973.048906</v>
      </c>
      <c r="D23" s="62"/>
      <c r="E23" s="62"/>
      <c r="F23" s="29"/>
      <c r="G23" s="34"/>
      <c r="H23" s="62"/>
      <c r="I23" s="34"/>
      <c r="J23" s="29"/>
      <c r="K23" s="62">
        <v>7431.1538699999992</v>
      </c>
      <c r="L23" s="62"/>
      <c r="M23" s="62"/>
      <c r="N23" s="29"/>
      <c r="O23" s="34"/>
      <c r="P23" s="62"/>
      <c r="Q23" s="34"/>
      <c r="R23" s="29"/>
      <c r="S23" s="62">
        <v>2541.8950359999999</v>
      </c>
      <c r="T23" s="62"/>
      <c r="U23" s="62"/>
      <c r="V23" s="29"/>
      <c r="W23" s="34"/>
      <c r="X23" s="62"/>
      <c r="Y23" s="34"/>
      <c r="Z23" s="29"/>
      <c r="AA23" s="62">
        <v>7316.9517099999994</v>
      </c>
      <c r="AB23" s="62"/>
      <c r="AC23" s="62"/>
      <c r="AD23" s="29"/>
      <c r="AE23" s="34"/>
      <c r="AF23" s="62"/>
      <c r="AG23" s="34"/>
      <c r="AH23" s="29"/>
      <c r="AI23" s="62">
        <v>2656.0971960000002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9401.9095859999998</v>
      </c>
      <c r="D24" s="62"/>
      <c r="E24" s="62"/>
      <c r="F24" s="29"/>
      <c r="G24" s="34"/>
      <c r="H24" s="62"/>
      <c r="I24" s="34"/>
      <c r="J24" s="29"/>
      <c r="K24" s="62">
        <v>7592.7717459999994</v>
      </c>
      <c r="L24" s="62"/>
      <c r="M24" s="62"/>
      <c r="N24" s="29"/>
      <c r="O24" s="34"/>
      <c r="P24" s="62"/>
      <c r="Q24" s="34"/>
      <c r="R24" s="29"/>
      <c r="S24" s="62">
        <v>1809.137840000001</v>
      </c>
      <c r="T24" s="62"/>
      <c r="U24" s="62"/>
      <c r="V24" s="29"/>
      <c r="W24" s="34"/>
      <c r="X24" s="62"/>
      <c r="Y24" s="34"/>
      <c r="Z24" s="29"/>
      <c r="AA24" s="62">
        <v>7490.1457449999989</v>
      </c>
      <c r="AB24" s="62"/>
      <c r="AC24" s="62"/>
      <c r="AD24" s="29"/>
      <c r="AE24" s="34"/>
      <c r="AF24" s="62"/>
      <c r="AG24" s="34"/>
      <c r="AH24" s="29"/>
      <c r="AI24" s="62">
        <v>1911.7638410000006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8706.8492220000007</v>
      </c>
      <c r="D25" s="62"/>
      <c r="E25" s="62"/>
      <c r="F25" s="29"/>
      <c r="G25" s="34"/>
      <c r="H25" s="62"/>
      <c r="I25" s="34"/>
      <c r="J25" s="29"/>
      <c r="K25" s="62">
        <v>6579.1667870000001</v>
      </c>
      <c r="L25" s="62"/>
      <c r="M25" s="62"/>
      <c r="N25" s="29"/>
      <c r="O25" s="34"/>
      <c r="P25" s="62"/>
      <c r="Q25" s="34"/>
      <c r="R25" s="29"/>
      <c r="S25" s="62">
        <v>2127.6824350000006</v>
      </c>
      <c r="T25" s="62"/>
      <c r="U25" s="62"/>
      <c r="V25" s="29"/>
      <c r="W25" s="34"/>
      <c r="X25" s="62"/>
      <c r="Y25" s="34"/>
      <c r="Z25" s="29"/>
      <c r="AA25" s="62">
        <v>6458.7648330000002</v>
      </c>
      <c r="AB25" s="62"/>
      <c r="AC25" s="62"/>
      <c r="AD25" s="29"/>
      <c r="AE25" s="34"/>
      <c r="AF25" s="62"/>
      <c r="AG25" s="34"/>
      <c r="AH25" s="29"/>
      <c r="AI25" s="62">
        <v>2248.0843890000006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1"/>
  <sheetViews>
    <sheetView showGridLines="0" zoomScale="90" zoomScaleNormal="90" workbookViewId="0">
      <pane ySplit="8" topLeftCell="A30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8" t="s">
        <v>654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7">
        <v>2023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f>SUM(Q25:Q36)</f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7">
        <v>2024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7">
        <v>2025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8783.0690979999999</v>
      </c>
      <c r="F39" s="62"/>
      <c r="G39" s="77">
        <f t="shared" ref="G39:G45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5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5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5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7"/>
    </row>
    <row r="41" spans="1:27" ht="13.5" customHeight="1" x14ac:dyDescent="0.3">
      <c r="A41" s="197"/>
      <c r="B41" s="29"/>
      <c r="C41" s="61" t="s">
        <v>328</v>
      </c>
      <c r="D41" s="29"/>
      <c r="E41" s="62">
        <v>9289.2476010000028</v>
      </c>
      <c r="F41" s="62"/>
      <c r="G41" s="77">
        <f t="shared" si="6"/>
        <v>9.6464608273538488</v>
      </c>
      <c r="H41" s="78"/>
      <c r="I41" s="77">
        <f t="shared" si="8"/>
        <v>-0.22165326268316221</v>
      </c>
      <c r="J41" s="29"/>
      <c r="K41" s="62">
        <v>8436.0297260000025</v>
      </c>
      <c r="L41" s="62"/>
      <c r="M41" s="77">
        <f t="shared" si="7"/>
        <v>9.664652176743374</v>
      </c>
      <c r="N41" s="78"/>
      <c r="O41" s="77">
        <f t="shared" si="9"/>
        <v>1.4241007595501287</v>
      </c>
      <c r="P41" s="68"/>
      <c r="Q41" s="62">
        <v>9138.2086800000034</v>
      </c>
      <c r="R41" s="29"/>
      <c r="S41" s="77">
        <v>9.1400171465514148</v>
      </c>
      <c r="T41" s="29"/>
      <c r="U41" s="77">
        <v>1.8472597454449726</v>
      </c>
      <c r="V41" s="68"/>
      <c r="W41" s="77">
        <v>7.3288041083830393</v>
      </c>
      <c r="X41" s="29"/>
      <c r="Y41" s="61" t="s">
        <v>523</v>
      </c>
      <c r="Z41" s="29"/>
      <c r="AA41" s="197"/>
    </row>
    <row r="42" spans="1:27" ht="13.5" customHeight="1" x14ac:dyDescent="0.3">
      <c r="A42" s="197"/>
      <c r="B42" s="29"/>
      <c r="C42" s="61" t="s">
        <v>329</v>
      </c>
      <c r="D42" s="29"/>
      <c r="E42" s="62">
        <v>9439.7483710000015</v>
      </c>
      <c r="F42" s="62"/>
      <c r="G42" s="77">
        <f t="shared" si="6"/>
        <v>2.3612927316597023</v>
      </c>
      <c r="H42" s="78"/>
      <c r="I42" s="77">
        <f t="shared" si="8"/>
        <v>1.620161034181038</v>
      </c>
      <c r="J42" s="29"/>
      <c r="K42" s="62">
        <v>8637.340212000001</v>
      </c>
      <c r="L42" s="62"/>
      <c r="M42" s="77">
        <f t="shared" si="7"/>
        <v>5.5647259351899976</v>
      </c>
      <c r="N42" s="78"/>
      <c r="O42" s="77">
        <f t="shared" si="9"/>
        <v>2.3863178833943124</v>
      </c>
      <c r="P42" s="68"/>
      <c r="Q42" s="62">
        <v>8799.8121800000008</v>
      </c>
      <c r="R42" s="29"/>
      <c r="S42" s="77">
        <v>-3.1621035476031807</v>
      </c>
      <c r="T42" s="29"/>
      <c r="U42" s="77">
        <v>-3.7030944668687766</v>
      </c>
      <c r="V42" s="68"/>
      <c r="W42" s="77">
        <v>5.2374981448226805</v>
      </c>
      <c r="X42" s="29"/>
      <c r="Y42" s="61" t="s">
        <v>524</v>
      </c>
      <c r="Z42" s="29"/>
      <c r="AA42" s="197"/>
    </row>
    <row r="43" spans="1:27" ht="13.5" customHeight="1" x14ac:dyDescent="0.3">
      <c r="A43" s="197"/>
      <c r="B43" s="29"/>
      <c r="C43" s="61" t="s">
        <v>330</v>
      </c>
      <c r="D43" s="29"/>
      <c r="E43" s="62">
        <v>10289.530817999999</v>
      </c>
      <c r="F43" s="62"/>
      <c r="G43" s="77">
        <f t="shared" si="6"/>
        <v>13.740020837973873</v>
      </c>
      <c r="H43" s="78"/>
      <c r="I43" s="77">
        <f t="shared" si="8"/>
        <v>9.0021726597143896</v>
      </c>
      <c r="J43" s="29"/>
      <c r="K43" s="62">
        <v>9545.4561990000002</v>
      </c>
      <c r="L43" s="62"/>
      <c r="M43" s="77">
        <f t="shared" si="7"/>
        <v>19.128990581859441</v>
      </c>
      <c r="N43" s="78"/>
      <c r="O43" s="77">
        <f t="shared" si="9"/>
        <v>10.513838342715019</v>
      </c>
      <c r="P43" s="68"/>
      <c r="Q43" s="62">
        <v>9379.7232299999996</v>
      </c>
      <c r="R43" s="29"/>
      <c r="S43" s="77">
        <v>5.1418837962150121</v>
      </c>
      <c r="T43" s="29"/>
      <c r="U43" s="77">
        <v>6.5900389478539978</v>
      </c>
      <c r="V43" s="68"/>
      <c r="W43" s="77">
        <v>8.5189132180924645</v>
      </c>
      <c r="X43" s="29"/>
      <c r="Y43" s="61" t="s">
        <v>525</v>
      </c>
      <c r="Z43" s="29"/>
      <c r="AA43" s="197"/>
    </row>
    <row r="44" spans="1:27" ht="13.5" customHeight="1" x14ac:dyDescent="0.3">
      <c r="A44" s="197"/>
      <c r="B44" s="29"/>
      <c r="C44" s="61" t="s">
        <v>331</v>
      </c>
      <c r="D44" s="29"/>
      <c r="E44" s="62">
        <v>8949.0089270000008</v>
      </c>
      <c r="F44" s="62"/>
      <c r="G44" s="77">
        <f t="shared" si="6"/>
        <v>4.5084706531858956</v>
      </c>
      <c r="H44" s="78"/>
      <c r="I44" s="77">
        <f t="shared" si="8"/>
        <v>-13.028017649307728</v>
      </c>
      <c r="J44" s="29"/>
      <c r="K44" s="62">
        <v>8132.0344720000012</v>
      </c>
      <c r="L44" s="62"/>
      <c r="M44" s="77">
        <f t="shared" si="7"/>
        <v>4.958113274428058</v>
      </c>
      <c r="N44" s="78"/>
      <c r="O44" s="77">
        <f t="shared" si="9"/>
        <v>-14.807272670195388</v>
      </c>
      <c r="P44" s="68"/>
      <c r="Q44" s="62">
        <v>8835.2594779999999</v>
      </c>
      <c r="R44" s="29"/>
      <c r="S44" s="77">
        <v>5.8977767322200521</v>
      </c>
      <c r="T44" s="29"/>
      <c r="U44" s="77">
        <v>-5.8046888873926861</v>
      </c>
      <c r="V44" s="68"/>
      <c r="W44" s="77">
        <v>6.8830060047493333</v>
      </c>
      <c r="X44" s="29"/>
      <c r="Y44" s="61" t="s">
        <v>526</v>
      </c>
      <c r="Z44" s="29"/>
      <c r="AA44" s="197"/>
    </row>
    <row r="45" spans="1:27" ht="13.5" customHeight="1" x14ac:dyDescent="0.3">
      <c r="A45" s="197"/>
      <c r="B45" s="29"/>
      <c r="C45" s="61" t="s">
        <v>332</v>
      </c>
      <c r="D45" s="29"/>
      <c r="E45" s="62">
        <v>10358.947918</v>
      </c>
      <c r="F45" s="62"/>
      <c r="G45" s="77">
        <f t="shared" si="6"/>
        <v>3.566640612628774</v>
      </c>
      <c r="H45" s="78"/>
      <c r="I45" s="77">
        <f t="shared" si="8"/>
        <v>15.755252928020667</v>
      </c>
      <c r="J45" s="29"/>
      <c r="K45" s="62">
        <v>9511.0444400000015</v>
      </c>
      <c r="L45" s="62"/>
      <c r="M45" s="77">
        <f t="shared" si="7"/>
        <v>8.1296413252860447</v>
      </c>
      <c r="N45" s="78"/>
      <c r="O45" s="77">
        <f t="shared" si="9"/>
        <v>16.957748675908462</v>
      </c>
      <c r="P45" s="68"/>
      <c r="Q45" s="62">
        <v>9707.1719499999999</v>
      </c>
      <c r="R45" s="29"/>
      <c r="S45" s="77">
        <v>0.92561824819831884</v>
      </c>
      <c r="T45" s="29"/>
      <c r="U45" s="77">
        <v>9.8685553511029553</v>
      </c>
      <c r="V45" s="68"/>
      <c r="W45" s="77">
        <v>7.1918689511423253</v>
      </c>
      <c r="X45" s="29"/>
      <c r="Y45" s="61" t="s">
        <v>527</v>
      </c>
      <c r="Z45" s="29"/>
      <c r="AA45" s="197"/>
    </row>
    <row r="46" spans="1:27" ht="13.5" customHeight="1" x14ac:dyDescent="0.3">
      <c r="A46" s="197"/>
      <c r="B46" s="29"/>
      <c r="C46" s="61" t="s">
        <v>333</v>
      </c>
      <c r="D46" s="29"/>
      <c r="E46" s="62">
        <v>8072.4983099999972</v>
      </c>
      <c r="F46" s="62"/>
      <c r="G46" s="77">
        <f>E46/E32*100-100</f>
        <v>3.0345530925535797</v>
      </c>
      <c r="H46" s="78"/>
      <c r="I46" s="77">
        <f>E46/E45*100-100</f>
        <v>-22.072218396107615</v>
      </c>
      <c r="J46" s="29"/>
      <c r="K46" s="62">
        <v>7258.4432949999973</v>
      </c>
      <c r="L46" s="62"/>
      <c r="M46" s="77">
        <f>K46/K32*100-100</f>
        <v>8.4209019522230193</v>
      </c>
      <c r="N46" s="78"/>
      <c r="O46" s="77">
        <f>K46/K45*100-100</f>
        <v>-23.684056564033924</v>
      </c>
      <c r="P46" s="68"/>
      <c r="Q46" s="62">
        <v>7599.388611999997</v>
      </c>
      <c r="R46" s="29"/>
      <c r="S46" s="77">
        <v>-1.9910789764079055</v>
      </c>
      <c r="T46" s="29"/>
      <c r="U46" s="77">
        <v>-21.713670560868167</v>
      </c>
      <c r="V46" s="68"/>
      <c r="W46" s="77">
        <v>3.7142196413523862</v>
      </c>
      <c r="X46" s="29"/>
      <c r="Y46" s="61" t="s">
        <v>528</v>
      </c>
      <c r="Z46" s="29"/>
      <c r="AA46" s="197"/>
    </row>
    <row r="47" spans="1:27" ht="13.5" customHeight="1" x14ac:dyDescent="0.3">
      <c r="A47" s="197"/>
      <c r="B47" s="29"/>
      <c r="C47" s="61" t="s">
        <v>334</v>
      </c>
      <c r="D47" s="29"/>
      <c r="E47" s="62">
        <v>9824.363593</v>
      </c>
      <c r="F47" s="62"/>
      <c r="G47" s="77">
        <f>E47/E33*100-100</f>
        <v>9.3933421878903829</v>
      </c>
      <c r="H47" s="78"/>
      <c r="I47" s="77">
        <f>E47/E46*100-100</f>
        <v>21.701649424067867</v>
      </c>
      <c r="J47" s="29"/>
      <c r="K47" s="62">
        <v>8838.83547</v>
      </c>
      <c r="L47" s="62"/>
      <c r="M47" s="77">
        <f>K47/K33*100-100</f>
        <v>6.7613399854506326</v>
      </c>
      <c r="N47" s="78"/>
      <c r="O47" s="77">
        <f>K47/K46*100-100</f>
        <v>21.77315590642776</v>
      </c>
      <c r="P47" s="68"/>
      <c r="Q47" s="62">
        <v>9447.4686560000009</v>
      </c>
      <c r="R47" s="29"/>
      <c r="S47" s="77">
        <v>10.134113018837155</v>
      </c>
      <c r="T47" s="29"/>
      <c r="U47" s="77">
        <v>24.318799029197535</v>
      </c>
      <c r="V47" s="68"/>
      <c r="W47" s="77">
        <v>5.3624489252109555</v>
      </c>
      <c r="X47" s="29"/>
      <c r="Y47" s="61" t="s">
        <v>529</v>
      </c>
      <c r="Z47" s="29"/>
      <c r="AA47" s="197"/>
    </row>
    <row r="48" spans="1:27" ht="6.75" customHeight="1" thickBot="1" x14ac:dyDescent="0.35">
      <c r="A48" s="63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1"/>
      <c r="Q48" s="80"/>
      <c r="R48" s="80"/>
      <c r="S48" s="80"/>
      <c r="T48" s="80"/>
      <c r="U48" s="80"/>
      <c r="V48" s="81"/>
      <c r="W48" s="80"/>
      <c r="X48" s="80"/>
      <c r="Y48" s="80"/>
      <c r="Z48" s="80"/>
      <c r="AA48" s="63"/>
    </row>
    <row r="49" spans="3:3" ht="14.4" thickTop="1" x14ac:dyDescent="0.3"/>
    <row r="50" spans="3:3" x14ac:dyDescent="0.3">
      <c r="C50" s="7" t="s">
        <v>713</v>
      </c>
    </row>
    <row r="51" spans="3:3" x14ac:dyDescent="0.3">
      <c r="C51" s="7" t="s">
        <v>712</v>
      </c>
    </row>
  </sheetData>
  <mergeCells count="21">
    <mergeCell ref="AE10:AF10"/>
    <mergeCell ref="Y4:Y8"/>
    <mergeCell ref="AA4:AA8"/>
    <mergeCell ref="AA10:AA22"/>
    <mergeCell ref="AA24:AA36"/>
    <mergeCell ref="AA38:AA47"/>
    <mergeCell ref="A1:AA1"/>
    <mergeCell ref="A38:A47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78895.068759999995</v>
      </c>
      <c r="D13" s="58"/>
      <c r="E13" s="57">
        <f>SUM(E14:E25)</f>
        <v>60318.590027999991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46222.292351999997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14096.297675999998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43549.864177000003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16768.725850999996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22" si="1">M15+U15</f>
        <v>7253.1330189999971</v>
      </c>
      <c r="F15" s="29"/>
      <c r="G15" s="34">
        <f t="shared" ref="G15:G22" si="2">E15/C15*100-100</f>
        <v>11.504669753832573</v>
      </c>
      <c r="H15" s="62"/>
      <c r="I15" s="34">
        <f t="shared" ref="I15:I22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22" si="4">M15/K15*100-100</f>
        <v>12.396409661229796</v>
      </c>
      <c r="P15" s="62"/>
      <c r="Q15" s="34">
        <f t="shared" ref="Q15:Q22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22" si="6">U15/S15*100-100</f>
        <v>8.4929108875179367</v>
      </c>
      <c r="X15" s="62"/>
      <c r="Y15" s="34">
        <f t="shared" ref="Y15:Y22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22" si="8">AC15/AA15*100-100</f>
        <v>14.354750224278206</v>
      </c>
      <c r="AF15" s="62"/>
      <c r="AG15" s="34">
        <f t="shared" ref="AG15:AG22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22" si="10">AK15/AI15*100-100</f>
        <v>4.3814676891275752</v>
      </c>
      <c r="AN15" s="62"/>
      <c r="AO15" s="34">
        <f t="shared" ref="AO15:AO22" si="11">AK15/AK14*100-100</f>
        <v>9.4732016374756967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6782.3269250000012</v>
      </c>
      <c r="F16" s="29"/>
      <c r="G16" s="34">
        <f t="shared" si="2"/>
        <v>7.8024220451027304E-2</v>
      </c>
      <c r="H16" s="62"/>
      <c r="I16" s="34">
        <f t="shared" si="3"/>
        <v>-6.4910721031407093</v>
      </c>
      <c r="J16" s="29"/>
      <c r="K16" s="62">
        <v>4960.9816090000013</v>
      </c>
      <c r="L16" s="62"/>
      <c r="M16" s="62">
        <v>5079.5882960000017</v>
      </c>
      <c r="N16" s="29"/>
      <c r="O16" s="34">
        <f t="shared" si="4"/>
        <v>2.3907907012763303</v>
      </c>
      <c r="P16" s="62"/>
      <c r="Q16" s="34">
        <f t="shared" si="5"/>
        <v>-9.9513225857994883</v>
      </c>
      <c r="R16" s="29"/>
      <c r="S16" s="62">
        <v>1816.057584000001</v>
      </c>
      <c r="T16" s="62"/>
      <c r="U16" s="62">
        <v>1702.738628999999</v>
      </c>
      <c r="V16" s="29"/>
      <c r="W16" s="34">
        <f t="shared" si="6"/>
        <v>-6.2398327012521548</v>
      </c>
      <c r="X16" s="62"/>
      <c r="Y16" s="34">
        <f t="shared" si="7"/>
        <v>5.6160412819926933</v>
      </c>
      <c r="Z16" s="29"/>
      <c r="AA16" s="62">
        <v>4657.193784000001</v>
      </c>
      <c r="AB16" s="62"/>
      <c r="AC16" s="62">
        <v>4796.0718590000015</v>
      </c>
      <c r="AD16" s="29"/>
      <c r="AE16" s="34">
        <f t="shared" si="8"/>
        <v>2.9820119462737864</v>
      </c>
      <c r="AF16" s="62"/>
      <c r="AG16" s="34">
        <f t="shared" si="9"/>
        <v>-9.7261959600518253</v>
      </c>
      <c r="AH16" s="29"/>
      <c r="AI16" s="62">
        <v>2119.8454090000014</v>
      </c>
      <c r="AJ16" s="62"/>
      <c r="AK16" s="62">
        <v>1986.255065999999</v>
      </c>
      <c r="AL16" s="29"/>
      <c r="AM16" s="34">
        <f t="shared" si="10"/>
        <v>-6.3018908092463732</v>
      </c>
      <c r="AN16" s="62"/>
      <c r="AO16" s="34">
        <f t="shared" si="11"/>
        <v>2.3670133344583633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6853.884634</v>
      </c>
      <c r="D17" s="62"/>
      <c r="E17" s="62">
        <f t="shared" si="1"/>
        <v>6408.2377609999976</v>
      </c>
      <c r="F17" s="29"/>
      <c r="G17" s="34">
        <f t="shared" si="2"/>
        <v>-6.5021064228202192</v>
      </c>
      <c r="H17" s="62"/>
      <c r="I17" s="34">
        <f t="shared" si="3"/>
        <v>-5.5156462986337544</v>
      </c>
      <c r="J17" s="29"/>
      <c r="K17" s="62">
        <v>5172.1761440000009</v>
      </c>
      <c r="L17" s="62"/>
      <c r="M17" s="62">
        <v>4856.8066059999992</v>
      </c>
      <c r="N17" s="29"/>
      <c r="O17" s="34">
        <f t="shared" si="4"/>
        <v>-6.0974245505124003</v>
      </c>
      <c r="P17" s="62"/>
      <c r="Q17" s="34">
        <f t="shared" si="5"/>
        <v>-4.3858217835377644</v>
      </c>
      <c r="R17" s="29"/>
      <c r="S17" s="62">
        <v>1681.7084899999993</v>
      </c>
      <c r="T17" s="62"/>
      <c r="U17" s="62">
        <v>1551.4311549999986</v>
      </c>
      <c r="V17" s="29"/>
      <c r="W17" s="34">
        <f t="shared" si="6"/>
        <v>-7.7467251770846843</v>
      </c>
      <c r="X17" s="62"/>
      <c r="Y17" s="34">
        <f t="shared" si="7"/>
        <v>-8.8861244716613896</v>
      </c>
      <c r="Z17" s="29"/>
      <c r="AA17" s="62">
        <v>4862.6983570000011</v>
      </c>
      <c r="AB17" s="62"/>
      <c r="AC17" s="62">
        <v>4572.912816</v>
      </c>
      <c r="AD17" s="29"/>
      <c r="AE17" s="34">
        <f t="shared" si="8"/>
        <v>-5.9593567136001013</v>
      </c>
      <c r="AF17" s="62"/>
      <c r="AG17" s="34">
        <f t="shared" si="9"/>
        <v>-4.652954533640596</v>
      </c>
      <c r="AH17" s="29"/>
      <c r="AI17" s="62">
        <v>1991.1862769999996</v>
      </c>
      <c r="AJ17" s="62"/>
      <c r="AK17" s="62">
        <v>1835.324944999998</v>
      </c>
      <c r="AL17" s="29"/>
      <c r="AM17" s="34">
        <f t="shared" si="10"/>
        <v>-7.8275615797648186</v>
      </c>
      <c r="AN17" s="62"/>
      <c r="AO17" s="34">
        <f t="shared" si="11"/>
        <v>-7.5987280578193861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6964.9695580000025</v>
      </c>
      <c r="F18" s="29"/>
      <c r="G18" s="34">
        <f t="shared" si="2"/>
        <v>1.9474697050412004</v>
      </c>
      <c r="H18" s="62"/>
      <c r="I18" s="34">
        <f t="shared" si="3"/>
        <v>8.6877518869263639</v>
      </c>
      <c r="J18" s="29"/>
      <c r="K18" s="62">
        <v>5179.7367449999974</v>
      </c>
      <c r="L18" s="62"/>
      <c r="M18" s="62">
        <v>5328.8480470000013</v>
      </c>
      <c r="N18" s="29"/>
      <c r="O18" s="34">
        <f t="shared" si="4"/>
        <v>2.8787428655315637</v>
      </c>
      <c r="P18" s="62"/>
      <c r="Q18" s="34">
        <f t="shared" si="5"/>
        <v>9.7191730965126624</v>
      </c>
      <c r="R18" s="29"/>
      <c r="S18" s="62">
        <v>1652.1832410000002</v>
      </c>
      <c r="T18" s="62"/>
      <c r="U18" s="62">
        <v>1636.121511000001</v>
      </c>
      <c r="V18" s="29"/>
      <c r="W18" s="34">
        <f t="shared" si="6"/>
        <v>-0.97215185346377098</v>
      </c>
      <c r="X18" s="62"/>
      <c r="Y18" s="34">
        <f t="shared" si="7"/>
        <v>5.4588536350491381</v>
      </c>
      <c r="Z18" s="29"/>
      <c r="AA18" s="62">
        <v>4852.3192099999978</v>
      </c>
      <c r="AB18" s="62"/>
      <c r="AC18" s="62">
        <v>5034.2279610000005</v>
      </c>
      <c r="AD18" s="29"/>
      <c r="AE18" s="34">
        <f t="shared" si="8"/>
        <v>3.7489032177667241</v>
      </c>
      <c r="AF18" s="62"/>
      <c r="AG18" s="34">
        <f t="shared" si="9"/>
        <v>10.087993442296167</v>
      </c>
      <c r="AH18" s="29"/>
      <c r="AI18" s="62">
        <v>1979.6007759999995</v>
      </c>
      <c r="AJ18" s="62"/>
      <c r="AK18" s="62">
        <v>1930.7415970000013</v>
      </c>
      <c r="AL18" s="29"/>
      <c r="AM18" s="34">
        <f t="shared" si="10"/>
        <v>-2.4681329484383951</v>
      </c>
      <c r="AN18" s="62"/>
      <c r="AO18" s="34">
        <f t="shared" si="11"/>
        <v>5.1988969179516857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6542.6974879999989</v>
      </c>
      <c r="F19" s="29"/>
      <c r="G19" s="34">
        <f t="shared" si="2"/>
        <v>-0.1356059992221077</v>
      </c>
      <c r="H19" s="62"/>
      <c r="I19" s="34">
        <f t="shared" si="3"/>
        <v>-6.0627985016098052</v>
      </c>
      <c r="J19" s="29"/>
      <c r="K19" s="62">
        <v>4949.2849560000004</v>
      </c>
      <c r="L19" s="62"/>
      <c r="M19" s="62">
        <v>5113.6084269999992</v>
      </c>
      <c r="N19" s="29"/>
      <c r="O19" s="34">
        <f t="shared" si="4"/>
        <v>3.3201456869196733</v>
      </c>
      <c r="P19" s="62"/>
      <c r="Q19" s="34">
        <f t="shared" si="5"/>
        <v>-4.0391397559398712</v>
      </c>
      <c r="R19" s="29"/>
      <c r="S19" s="62">
        <v>1602.2968700000001</v>
      </c>
      <c r="T19" s="62"/>
      <c r="U19" s="62">
        <v>1429.0890609999997</v>
      </c>
      <c r="V19" s="29"/>
      <c r="W19" s="34">
        <f t="shared" si="6"/>
        <v>-10.809969877804264</v>
      </c>
      <c r="X19" s="62"/>
      <c r="Y19" s="34">
        <f t="shared" si="7"/>
        <v>-12.653855389595279</v>
      </c>
      <c r="Z19" s="29"/>
      <c r="AA19" s="62">
        <v>4679.7759079999996</v>
      </c>
      <c r="AB19" s="62"/>
      <c r="AC19" s="62">
        <v>4785.0732609999995</v>
      </c>
      <c r="AD19" s="29"/>
      <c r="AE19" s="34">
        <f t="shared" si="8"/>
        <v>2.2500511791600104</v>
      </c>
      <c r="AF19" s="62"/>
      <c r="AG19" s="34">
        <f t="shared" si="9"/>
        <v>-4.9492137012903328</v>
      </c>
      <c r="AH19" s="29"/>
      <c r="AI19" s="62">
        <v>1871.805918</v>
      </c>
      <c r="AJ19" s="62"/>
      <c r="AK19" s="62">
        <v>1757.6242269999993</v>
      </c>
      <c r="AL19" s="29"/>
      <c r="AM19" s="34">
        <f t="shared" si="10"/>
        <v>-6.1000817393505429</v>
      </c>
      <c r="AN19" s="62"/>
      <c r="AO19" s="34">
        <f t="shared" si="11"/>
        <v>-8.9663666162780515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7882.0410090000005</v>
      </c>
      <c r="D20" s="62"/>
      <c r="E20" s="62">
        <f t="shared" si="1"/>
        <v>6996.4430740000007</v>
      </c>
      <c r="F20" s="29"/>
      <c r="G20" s="34">
        <f t="shared" si="2"/>
        <v>-11.235642316359332</v>
      </c>
      <c r="H20" s="62"/>
      <c r="I20" s="34">
        <f t="shared" si="3"/>
        <v>6.9351454324797999</v>
      </c>
      <c r="J20" s="29"/>
      <c r="K20" s="62">
        <v>5906.461268</v>
      </c>
      <c r="L20" s="62"/>
      <c r="M20" s="62">
        <v>5329.8944030000011</v>
      </c>
      <c r="N20" s="29"/>
      <c r="O20" s="34">
        <f t="shared" si="4"/>
        <v>-9.7616294908039123</v>
      </c>
      <c r="P20" s="62"/>
      <c r="Q20" s="34">
        <f t="shared" si="5"/>
        <v>4.2296155266407567</v>
      </c>
      <c r="R20" s="29"/>
      <c r="S20" s="62">
        <v>1975.5797410000007</v>
      </c>
      <c r="T20" s="62"/>
      <c r="U20" s="62">
        <v>1666.5486709999996</v>
      </c>
      <c r="V20" s="29"/>
      <c r="W20" s="34">
        <f t="shared" si="6"/>
        <v>-15.642551074327955</v>
      </c>
      <c r="X20" s="62"/>
      <c r="Y20" s="34">
        <f t="shared" si="7"/>
        <v>16.616151958635683</v>
      </c>
      <c r="Z20" s="29"/>
      <c r="AA20" s="62">
        <v>5590.5860050000001</v>
      </c>
      <c r="AB20" s="62"/>
      <c r="AC20" s="62">
        <v>4970.7692660000012</v>
      </c>
      <c r="AD20" s="29"/>
      <c r="AE20" s="34">
        <f t="shared" si="8"/>
        <v>-11.086793735856304</v>
      </c>
      <c r="AF20" s="62"/>
      <c r="AG20" s="34">
        <f t="shared" si="9"/>
        <v>3.8807348366740371</v>
      </c>
      <c r="AH20" s="29"/>
      <c r="AI20" s="62">
        <v>2291.4550040000004</v>
      </c>
      <c r="AJ20" s="62"/>
      <c r="AK20" s="62">
        <v>2025.6738079999998</v>
      </c>
      <c r="AL20" s="29"/>
      <c r="AM20" s="34">
        <f t="shared" si="10"/>
        <v>-11.598796203113253</v>
      </c>
      <c r="AN20" s="62"/>
      <c r="AO20" s="34">
        <f t="shared" si="11"/>
        <v>15.250676275526814</v>
      </c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5164.2700170000007</v>
      </c>
      <c r="D21" s="62"/>
      <c r="E21" s="62">
        <f t="shared" si="1"/>
        <v>5083.4780729999993</v>
      </c>
      <c r="F21" s="29"/>
      <c r="G21" s="34">
        <f t="shared" si="2"/>
        <v>-1.564440738653218</v>
      </c>
      <c r="H21" s="62"/>
      <c r="I21" s="34">
        <f t="shared" si="3"/>
        <v>-27.341964777915678</v>
      </c>
      <c r="J21" s="29"/>
      <c r="K21" s="62">
        <v>3798.7039279999999</v>
      </c>
      <c r="L21" s="62"/>
      <c r="M21" s="62">
        <v>3588.4503820000004</v>
      </c>
      <c r="N21" s="29"/>
      <c r="O21" s="34">
        <f t="shared" si="4"/>
        <v>-5.53487584147409</v>
      </c>
      <c r="P21" s="62"/>
      <c r="Q21" s="34">
        <f t="shared" si="5"/>
        <v>-32.673143017989361</v>
      </c>
      <c r="R21" s="29"/>
      <c r="S21" s="62">
        <v>1365.5660890000006</v>
      </c>
      <c r="T21" s="62"/>
      <c r="U21" s="62">
        <v>1495.0276909999986</v>
      </c>
      <c r="V21" s="29"/>
      <c r="W21" s="34">
        <f t="shared" si="6"/>
        <v>9.4804347473803006</v>
      </c>
      <c r="X21" s="62"/>
      <c r="Y21" s="34">
        <f t="shared" si="7"/>
        <v>-10.29198744595206</v>
      </c>
      <c r="Z21" s="29"/>
      <c r="AA21" s="62">
        <v>3583.773604</v>
      </c>
      <c r="AB21" s="62"/>
      <c r="AC21" s="62">
        <v>3358.5914720000005</v>
      </c>
      <c r="AD21" s="29"/>
      <c r="AE21" s="34">
        <f t="shared" si="8"/>
        <v>-6.2833805056397551</v>
      </c>
      <c r="AF21" s="62"/>
      <c r="AG21" s="34">
        <f t="shared" si="9"/>
        <v>-32.433164923330409</v>
      </c>
      <c r="AH21" s="29"/>
      <c r="AI21" s="62">
        <v>1580.4964130000005</v>
      </c>
      <c r="AJ21" s="62"/>
      <c r="AK21" s="62">
        <v>1724.8866009999986</v>
      </c>
      <c r="AL21" s="29"/>
      <c r="AM21" s="34">
        <f t="shared" si="10"/>
        <v>9.135749174268966</v>
      </c>
      <c r="AN21" s="62"/>
      <c r="AO21" s="34">
        <f t="shared" si="11"/>
        <v>-14.848748392367099</v>
      </c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6333.358193</v>
      </c>
      <c r="D22" s="62"/>
      <c r="E22" s="62">
        <f t="shared" si="1"/>
        <v>7236.1813220000004</v>
      </c>
      <c r="F22" s="29"/>
      <c r="G22" s="34">
        <f t="shared" si="2"/>
        <v>14.255046082785185</v>
      </c>
      <c r="H22" s="62"/>
      <c r="I22" s="34">
        <f t="shared" si="3"/>
        <v>42.347054872405295</v>
      </c>
      <c r="J22" s="29"/>
      <c r="K22" s="62">
        <v>4935.841707999999</v>
      </c>
      <c r="L22" s="62"/>
      <c r="M22" s="62">
        <v>5704.4907720000001</v>
      </c>
      <c r="N22" s="29"/>
      <c r="O22" s="34">
        <f t="shared" si="4"/>
        <v>15.572806209611144</v>
      </c>
      <c r="P22" s="62"/>
      <c r="Q22" s="34">
        <f t="shared" si="5"/>
        <v>58.968082730480376</v>
      </c>
      <c r="R22" s="29"/>
      <c r="S22" s="62">
        <v>1397.5164850000012</v>
      </c>
      <c r="T22" s="62"/>
      <c r="U22" s="62">
        <v>1531.6905499999998</v>
      </c>
      <c r="V22" s="29"/>
      <c r="W22" s="34">
        <f t="shared" si="6"/>
        <v>9.600893187317098</v>
      </c>
      <c r="X22" s="62"/>
      <c r="Y22" s="34">
        <f t="shared" si="7"/>
        <v>2.4523197276351567</v>
      </c>
      <c r="Z22" s="29"/>
      <c r="AA22" s="62">
        <v>4632.275642999999</v>
      </c>
      <c r="AB22" s="62"/>
      <c r="AC22" s="62">
        <v>5440.7111139999997</v>
      </c>
      <c r="AD22" s="29"/>
      <c r="AE22" s="34">
        <f t="shared" si="8"/>
        <v>17.452231544589907</v>
      </c>
      <c r="AF22" s="62"/>
      <c r="AG22" s="34">
        <f t="shared" si="9"/>
        <v>61.993834598767762</v>
      </c>
      <c r="AH22" s="29"/>
      <c r="AI22" s="62">
        <v>1701.082550000001</v>
      </c>
      <c r="AJ22" s="62"/>
      <c r="AK22" s="62">
        <v>1795.4702080000002</v>
      </c>
      <c r="AL22" s="29"/>
      <c r="AM22" s="34">
        <f t="shared" si="10"/>
        <v>5.5486818085341554</v>
      </c>
      <c r="AN22" s="62"/>
      <c r="AO22" s="34">
        <f t="shared" si="11"/>
        <v>4.0920723112511297</v>
      </c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7245.7079819999981</v>
      </c>
      <c r="D23" s="62"/>
      <c r="E23" s="62"/>
      <c r="F23" s="29"/>
      <c r="G23" s="34"/>
      <c r="H23" s="62"/>
      <c r="I23" s="34"/>
      <c r="J23" s="29"/>
      <c r="K23" s="62">
        <v>5337.618027999999</v>
      </c>
      <c r="L23" s="62"/>
      <c r="M23" s="62"/>
      <c r="N23" s="29"/>
      <c r="O23" s="34"/>
      <c r="P23" s="62"/>
      <c r="Q23" s="34"/>
      <c r="R23" s="29"/>
      <c r="S23" s="62">
        <v>1908.0899539999991</v>
      </c>
      <c r="T23" s="62"/>
      <c r="U23" s="62"/>
      <c r="V23" s="29"/>
      <c r="W23" s="34"/>
      <c r="X23" s="62"/>
      <c r="Y23" s="34"/>
      <c r="Z23" s="29"/>
      <c r="AA23" s="62">
        <v>5043.3692729999993</v>
      </c>
      <c r="AB23" s="62"/>
      <c r="AC23" s="62"/>
      <c r="AD23" s="29"/>
      <c r="AE23" s="34"/>
      <c r="AF23" s="62"/>
      <c r="AG23" s="34"/>
      <c r="AH23" s="29"/>
      <c r="AI23" s="62">
        <v>2202.3387089999987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6781.7120500000001</v>
      </c>
      <c r="D24" s="62"/>
      <c r="E24" s="62"/>
      <c r="F24" s="29"/>
      <c r="G24" s="34"/>
      <c r="H24" s="62"/>
      <c r="I24" s="34"/>
      <c r="J24" s="29"/>
      <c r="K24" s="62">
        <v>5243.5567060000003</v>
      </c>
      <c r="L24" s="62"/>
      <c r="M24" s="62"/>
      <c r="N24" s="29"/>
      <c r="O24" s="34"/>
      <c r="P24" s="62"/>
      <c r="Q24" s="34"/>
      <c r="R24" s="29"/>
      <c r="S24" s="62">
        <v>1538.1553439999998</v>
      </c>
      <c r="T24" s="62"/>
      <c r="U24" s="62"/>
      <c r="V24" s="29"/>
      <c r="W24" s="34"/>
      <c r="X24" s="62"/>
      <c r="Y24" s="34"/>
      <c r="Z24" s="29"/>
      <c r="AA24" s="62">
        <v>4950.9364699999996</v>
      </c>
      <c r="AB24" s="62"/>
      <c r="AC24" s="62"/>
      <c r="AD24" s="29"/>
      <c r="AE24" s="34"/>
      <c r="AF24" s="62"/>
      <c r="AG24" s="34"/>
      <c r="AH24" s="29"/>
      <c r="AI24" s="62">
        <v>1830.7755799999993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5645.5945139999994</v>
      </c>
      <c r="D25" s="62"/>
      <c r="E25" s="62"/>
      <c r="F25" s="29"/>
      <c r="G25" s="34"/>
      <c r="H25" s="62"/>
      <c r="I25" s="34"/>
      <c r="J25" s="29"/>
      <c r="K25" s="62">
        <v>4245.7374419999987</v>
      </c>
      <c r="L25" s="62"/>
      <c r="M25" s="62"/>
      <c r="N25" s="29"/>
      <c r="O25" s="34"/>
      <c r="P25" s="62"/>
      <c r="Q25" s="34"/>
      <c r="R25" s="29"/>
      <c r="S25" s="62">
        <v>1399.8570720000007</v>
      </c>
      <c r="T25" s="62"/>
      <c r="U25" s="62"/>
      <c r="V25" s="29"/>
      <c r="W25" s="34"/>
      <c r="X25" s="62"/>
      <c r="Y25" s="34"/>
      <c r="Z25" s="29"/>
      <c r="AA25" s="62">
        <v>3940.1953570000001</v>
      </c>
      <c r="AB25" s="62"/>
      <c r="AC25" s="62"/>
      <c r="AD25" s="29"/>
      <c r="AE25" s="34"/>
      <c r="AF25" s="62"/>
      <c r="AG25" s="34"/>
      <c r="AH25" s="29"/>
      <c r="AI25" s="62">
        <v>1705.3991570000001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1"/>
  <sheetViews>
    <sheetView showGridLines="0" zoomScale="90" zoomScaleNormal="90" workbookViewId="0">
      <pane ySplit="8" topLeftCell="A42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8" t="s">
        <v>660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7">
        <v>2023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f>SUM(Q25:Q36)</f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7">
        <v>2024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7">
        <v>2025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7051.1228080000019</v>
      </c>
      <c r="F39" s="62"/>
      <c r="G39" s="77">
        <f t="shared" ref="G39:G47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7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7" si="8">E40/E39*100-100</f>
        <v>2.864936783838175</v>
      </c>
      <c r="J40" s="29"/>
      <c r="K40" s="62">
        <v>6843.2450999999974</v>
      </c>
      <c r="L40" s="62"/>
      <c r="M40" s="77">
        <f t="shared" si="7"/>
        <v>13.013288516668169</v>
      </c>
      <c r="N40" s="78"/>
      <c r="O40" s="77">
        <f t="shared" ref="O40:O47" si="9">K40/K39*100-100</f>
        <v>3.1217924156917718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7"/>
    </row>
    <row r="41" spans="1:27" ht="13.5" customHeight="1" x14ac:dyDescent="0.3">
      <c r="A41" s="197"/>
      <c r="B41" s="29"/>
      <c r="C41" s="61" t="s">
        <v>328</v>
      </c>
      <c r="D41" s="29"/>
      <c r="E41" s="62">
        <v>6782.3269250000012</v>
      </c>
      <c r="F41" s="62"/>
      <c r="G41" s="77">
        <f t="shared" si="6"/>
        <v>7.8024220451027304E-2</v>
      </c>
      <c r="H41" s="78"/>
      <c r="I41" s="77">
        <f t="shared" si="8"/>
        <v>-6.4910721031407093</v>
      </c>
      <c r="J41" s="29"/>
      <c r="K41" s="62">
        <v>6442.7835880000002</v>
      </c>
      <c r="L41" s="62"/>
      <c r="M41" s="77">
        <f t="shared" si="7"/>
        <v>0.30213606114004676</v>
      </c>
      <c r="N41" s="78"/>
      <c r="O41" s="77">
        <f t="shared" si="9"/>
        <v>-5.8519241404928977</v>
      </c>
      <c r="P41" s="68"/>
      <c r="Q41" s="62">
        <v>6386.4404230000009</v>
      </c>
      <c r="R41" s="78">
        <v>9138.2086800000034</v>
      </c>
      <c r="S41" s="77">
        <v>1.0432083085287758</v>
      </c>
      <c r="T41" s="78">
        <v>9.1400171465514148</v>
      </c>
      <c r="U41" s="77">
        <v>-0.21746962060372255</v>
      </c>
      <c r="V41" s="68"/>
      <c r="W41" s="77">
        <v>7.5571757850274111</v>
      </c>
      <c r="X41" s="29"/>
      <c r="Y41" s="61" t="s">
        <v>523</v>
      </c>
      <c r="Z41" s="29"/>
      <c r="AA41" s="197"/>
    </row>
    <row r="42" spans="1:27" ht="13.5" customHeight="1" x14ac:dyDescent="0.3">
      <c r="A42" s="197"/>
      <c r="B42" s="29"/>
      <c r="C42" s="61" t="s">
        <v>329</v>
      </c>
      <c r="D42" s="29"/>
      <c r="E42" s="62">
        <v>6408.2377609999976</v>
      </c>
      <c r="F42" s="62"/>
      <c r="G42" s="77">
        <f t="shared" si="6"/>
        <v>-6.5021064228202476</v>
      </c>
      <c r="H42" s="78"/>
      <c r="I42" s="77">
        <f t="shared" si="8"/>
        <v>-5.5156462986337544</v>
      </c>
      <c r="J42" s="29"/>
      <c r="K42" s="62">
        <v>5990.8246529999988</v>
      </c>
      <c r="L42" s="62"/>
      <c r="M42" s="77">
        <f t="shared" si="7"/>
        <v>-3.8398402899898798</v>
      </c>
      <c r="N42" s="78"/>
      <c r="O42" s="77">
        <f t="shared" si="9"/>
        <v>-7.0149637781066758</v>
      </c>
      <c r="P42" s="68"/>
      <c r="Q42" s="62">
        <v>6148.386333999998</v>
      </c>
      <c r="R42" s="78">
        <v>8799.8121800000008</v>
      </c>
      <c r="S42" s="77">
        <v>-8.2746387756795059</v>
      </c>
      <c r="T42" s="78">
        <v>-3.1621035476031807</v>
      </c>
      <c r="U42" s="77">
        <v>-3.7274925190357919</v>
      </c>
      <c r="V42" s="68"/>
      <c r="W42" s="77">
        <v>1.5295928051857004</v>
      </c>
      <c r="X42" s="29"/>
      <c r="Y42" s="61" t="s">
        <v>524</v>
      </c>
      <c r="Z42" s="29"/>
      <c r="AA42" s="197"/>
    </row>
    <row r="43" spans="1:27" ht="13.5" customHeight="1" x14ac:dyDescent="0.3">
      <c r="A43" s="197"/>
      <c r="B43" s="29"/>
      <c r="C43" s="61" t="s">
        <v>330</v>
      </c>
      <c r="D43" s="29"/>
      <c r="E43" s="62">
        <v>6964.9695580000025</v>
      </c>
      <c r="F43" s="62"/>
      <c r="G43" s="77">
        <f t="shared" si="6"/>
        <v>1.9474697050411862</v>
      </c>
      <c r="H43" s="78"/>
      <c r="I43" s="77">
        <f t="shared" si="8"/>
        <v>8.6877518869263639</v>
      </c>
      <c r="J43" s="29"/>
      <c r="K43" s="62">
        <v>6633.2780150000035</v>
      </c>
      <c r="L43" s="62"/>
      <c r="M43" s="77">
        <f t="shared" si="7"/>
        <v>4.5681768277267736</v>
      </c>
      <c r="N43" s="78"/>
      <c r="O43" s="77">
        <f t="shared" si="9"/>
        <v>10.723955368620011</v>
      </c>
      <c r="P43" s="68"/>
      <c r="Q43" s="62">
        <v>6693.2773910000024</v>
      </c>
      <c r="R43" s="78">
        <v>9379.7232299999996</v>
      </c>
      <c r="S43" s="77">
        <v>0.5722147105035873</v>
      </c>
      <c r="T43" s="78">
        <v>5.1418837962150121</v>
      </c>
      <c r="U43" s="77">
        <v>8.8623425302149457</v>
      </c>
      <c r="V43" s="68"/>
      <c r="W43" s="77">
        <v>-1.5017930636051773</v>
      </c>
      <c r="X43" s="29"/>
      <c r="Y43" s="61" t="s">
        <v>525</v>
      </c>
      <c r="Z43" s="29"/>
      <c r="AA43" s="197"/>
    </row>
    <row r="44" spans="1:27" ht="13.5" customHeight="1" x14ac:dyDescent="0.3">
      <c r="A44" s="197"/>
      <c r="B44" s="29"/>
      <c r="C44" s="61" t="s">
        <v>331</v>
      </c>
      <c r="D44" s="29"/>
      <c r="E44" s="62">
        <v>6542.6974879999998</v>
      </c>
      <c r="F44" s="62"/>
      <c r="G44" s="77">
        <f t="shared" si="6"/>
        <v>-0.13560599922209349</v>
      </c>
      <c r="H44" s="78"/>
      <c r="I44" s="77">
        <f t="shared" si="8"/>
        <v>-6.0627985016098052</v>
      </c>
      <c r="J44" s="29"/>
      <c r="K44" s="62">
        <v>6196.2225749999989</v>
      </c>
      <c r="L44" s="62"/>
      <c r="M44" s="77">
        <f t="shared" si="7"/>
        <v>1.9836725929973369</v>
      </c>
      <c r="N44" s="78"/>
      <c r="O44" s="77">
        <f t="shared" si="9"/>
        <v>-6.5888304245906681</v>
      </c>
      <c r="P44" s="68"/>
      <c r="Q44" s="62">
        <v>6326.1528879999996</v>
      </c>
      <c r="R44" s="78">
        <v>8835.2594779999999</v>
      </c>
      <c r="S44" s="77">
        <v>1.9080887189560229</v>
      </c>
      <c r="T44" s="78">
        <v>5.8977767322200521</v>
      </c>
      <c r="U44" s="77">
        <v>-5.4849736766273907</v>
      </c>
      <c r="V44" s="68"/>
      <c r="W44" s="77">
        <v>-1.5885531457227273</v>
      </c>
      <c r="X44" s="29"/>
      <c r="Y44" s="61" t="s">
        <v>526</v>
      </c>
      <c r="Z44" s="29"/>
      <c r="AA44" s="197"/>
    </row>
    <row r="45" spans="1:27" ht="13.5" customHeight="1" x14ac:dyDescent="0.3">
      <c r="A45" s="197"/>
      <c r="B45" s="29"/>
      <c r="C45" s="61" t="s">
        <v>332</v>
      </c>
      <c r="D45" s="29"/>
      <c r="E45" s="62">
        <v>6996.4430740000007</v>
      </c>
      <c r="F45" s="62"/>
      <c r="G45" s="77">
        <f t="shared" si="6"/>
        <v>-11.235642316359332</v>
      </c>
      <c r="H45" s="78"/>
      <c r="I45" s="77">
        <f t="shared" si="8"/>
        <v>6.9351454324797714</v>
      </c>
      <c r="J45" s="29"/>
      <c r="K45" s="62">
        <v>6606.0048080000015</v>
      </c>
      <c r="L45" s="62"/>
      <c r="M45" s="77">
        <f t="shared" si="7"/>
        <v>-10.097776555478575</v>
      </c>
      <c r="N45" s="78"/>
      <c r="O45" s="77">
        <f t="shared" si="9"/>
        <v>6.6134201610729377</v>
      </c>
      <c r="P45" s="68"/>
      <c r="Q45" s="62">
        <v>6790.7256850000003</v>
      </c>
      <c r="R45" s="78">
        <v>9707.1719499999999</v>
      </c>
      <c r="S45" s="77">
        <v>0.25168097655023303</v>
      </c>
      <c r="T45" s="78">
        <v>0.92561824819831884</v>
      </c>
      <c r="U45" s="77">
        <v>7.3436858897489401</v>
      </c>
      <c r="V45" s="68"/>
      <c r="W45" s="77">
        <v>-3.5805937680935642</v>
      </c>
      <c r="X45" s="29"/>
      <c r="Y45" s="61" t="s">
        <v>527</v>
      </c>
      <c r="Z45" s="29"/>
      <c r="AA45" s="197"/>
    </row>
    <row r="46" spans="1:27" ht="13.5" customHeight="1" x14ac:dyDescent="0.3">
      <c r="A46" s="197"/>
      <c r="B46" s="29"/>
      <c r="C46" s="61" t="s">
        <v>333</v>
      </c>
      <c r="D46" s="29"/>
      <c r="E46" s="62">
        <v>5083.4780729999984</v>
      </c>
      <c r="F46" s="62"/>
      <c r="G46" s="77">
        <f t="shared" si="6"/>
        <v>-1.5644407386532322</v>
      </c>
      <c r="H46" s="78"/>
      <c r="I46" s="77">
        <f t="shared" si="8"/>
        <v>-27.341964777915692</v>
      </c>
      <c r="J46" s="29"/>
      <c r="K46" s="62">
        <v>4742.981491999999</v>
      </c>
      <c r="L46" s="62"/>
      <c r="M46" s="77">
        <f t="shared" si="7"/>
        <v>0.7853251013181648</v>
      </c>
      <c r="N46" s="78"/>
      <c r="O46" s="77">
        <f t="shared" si="9"/>
        <v>-28.201967303200334</v>
      </c>
      <c r="P46" s="68"/>
      <c r="Q46" s="62">
        <v>4740.4145209999988</v>
      </c>
      <c r="R46" s="78">
        <v>7599.388611999997</v>
      </c>
      <c r="S46" s="77">
        <v>-5.904367244263625</v>
      </c>
      <c r="T46" s="78">
        <v>-1.9910789764079055</v>
      </c>
      <c r="U46" s="77">
        <v>-30.192813833268559</v>
      </c>
      <c r="V46" s="68"/>
      <c r="W46" s="77">
        <v>-4.9764238653875168</v>
      </c>
      <c r="X46" s="29"/>
      <c r="Y46" s="61" t="s">
        <v>528</v>
      </c>
      <c r="Z46" s="29"/>
      <c r="AA46" s="197"/>
    </row>
    <row r="47" spans="1:27" ht="13.5" customHeight="1" x14ac:dyDescent="0.3">
      <c r="A47" s="197"/>
      <c r="B47" s="29"/>
      <c r="C47" s="61" t="s">
        <v>334</v>
      </c>
      <c r="D47" s="29"/>
      <c r="E47" s="62">
        <v>7236.1813220000004</v>
      </c>
      <c r="F47" s="62"/>
      <c r="G47" s="77">
        <f t="shared" si="6"/>
        <v>14.255046082785185</v>
      </c>
      <c r="H47" s="78"/>
      <c r="I47" s="77">
        <f t="shared" si="8"/>
        <v>42.347054872405323</v>
      </c>
      <c r="J47" s="29"/>
      <c r="K47" s="62">
        <v>6866.2963559999998</v>
      </c>
      <c r="L47" s="62"/>
      <c r="M47" s="77">
        <f t="shared" si="7"/>
        <v>15.389288829165665</v>
      </c>
      <c r="N47" s="78"/>
      <c r="O47" s="77">
        <f t="shared" si="9"/>
        <v>44.767513168276167</v>
      </c>
      <c r="P47" s="68"/>
      <c r="Q47" s="62">
        <v>6433.7180430000008</v>
      </c>
      <c r="R47" s="78">
        <v>9447.4686560000009</v>
      </c>
      <c r="S47" s="77">
        <v>3.6195141313017274</v>
      </c>
      <c r="T47" s="78">
        <v>10.134113018837155</v>
      </c>
      <c r="U47" s="77">
        <v>35.720579170844246</v>
      </c>
      <c r="V47" s="68"/>
      <c r="W47" s="77">
        <v>-0.32800740446944587</v>
      </c>
      <c r="X47" s="29"/>
      <c r="Y47" s="61" t="s">
        <v>529</v>
      </c>
      <c r="Z47" s="29"/>
      <c r="AA47" s="197"/>
    </row>
    <row r="48" spans="1:27" ht="6.75" customHeight="1" thickBot="1" x14ac:dyDescent="0.35">
      <c r="A48" s="63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1"/>
      <c r="Q48" s="80"/>
      <c r="R48" s="80"/>
      <c r="S48" s="80"/>
      <c r="T48" s="80"/>
      <c r="U48" s="80"/>
      <c r="V48" s="81"/>
      <c r="W48" s="80"/>
      <c r="X48" s="80"/>
      <c r="Y48" s="80"/>
      <c r="Z48" s="80"/>
      <c r="AA48" s="63"/>
    </row>
    <row r="49" spans="3:3" ht="14.4" thickTop="1" x14ac:dyDescent="0.3"/>
    <row r="50" spans="3:3" x14ac:dyDescent="0.3">
      <c r="C50" s="7" t="s">
        <v>713</v>
      </c>
    </row>
    <row r="51" spans="3:3" x14ac:dyDescent="0.3">
      <c r="C51" s="7" t="s">
        <v>712</v>
      </c>
    </row>
  </sheetData>
  <mergeCells count="21">
    <mergeCell ref="AE10:AF10"/>
    <mergeCell ref="E4:I4"/>
    <mergeCell ref="K4:O4"/>
    <mergeCell ref="E6:E8"/>
    <mergeCell ref="G6:I6"/>
    <mergeCell ref="K6:K8"/>
    <mergeCell ref="M6:O6"/>
    <mergeCell ref="A4:A8"/>
    <mergeCell ref="C4:C8"/>
    <mergeCell ref="A1:AA1"/>
    <mergeCell ref="Y4:Y8"/>
    <mergeCell ref="AA4:AA8"/>
    <mergeCell ref="Q4:U4"/>
    <mergeCell ref="Q6:Q8"/>
    <mergeCell ref="S6:U6"/>
    <mergeCell ref="AA24:AA36"/>
    <mergeCell ref="AA38:AA47"/>
    <mergeCell ref="A38:A47"/>
    <mergeCell ref="A10:A22"/>
    <mergeCell ref="A24:A36"/>
    <mergeCell ref="AA10:AA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5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31.664062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201" t="s">
        <v>661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702</v>
      </c>
      <c r="H6" s="195"/>
      <c r="I6" s="195"/>
      <c r="J6" s="66"/>
      <c r="K6" s="194" t="s">
        <v>643</v>
      </c>
      <c r="L6" s="66"/>
      <c r="M6" s="194" t="s">
        <v>702</v>
      </c>
      <c r="N6" s="195"/>
      <c r="O6" s="195"/>
      <c r="P6" s="67"/>
      <c r="Q6" s="194" t="s">
        <v>643</v>
      </c>
      <c r="R6" s="66"/>
      <c r="S6" s="194" t="s">
        <v>702</v>
      </c>
      <c r="T6" s="195"/>
      <c r="U6" s="195"/>
      <c r="V6" s="67"/>
      <c r="W6" s="27" t="s">
        <v>703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7">
        <v>2023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f>SUM(Q25:Q36)</f>
        <v>-28765.506577000004</v>
      </c>
      <c r="R24" s="72"/>
      <c r="S24" s="82">
        <f>SUM(S25:S36)</f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7">
        <v>2024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7">
        <v>2025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-1474.3339200000037</v>
      </c>
      <c r="L40" s="62"/>
      <c r="M40" s="78">
        <v>488.01548899999671</v>
      </c>
      <c r="N40" s="78"/>
      <c r="O40" s="78">
        <v>-85.513132000006408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7"/>
    </row>
    <row r="41" spans="1:27" ht="13.5" customHeight="1" x14ac:dyDescent="0.3">
      <c r="A41" s="197"/>
      <c r="B41" s="29"/>
      <c r="C41" s="61" t="s">
        <v>328</v>
      </c>
      <c r="D41" s="29"/>
      <c r="E41" s="62">
        <v>-2506.9206760000015</v>
      </c>
      <c r="F41" s="62"/>
      <c r="G41" s="78">
        <v>-811.96038000000408</v>
      </c>
      <c r="H41" s="78"/>
      <c r="I41" s="78">
        <v>-450.17043399999602</v>
      </c>
      <c r="J41" s="29"/>
      <c r="K41" s="62">
        <v>-1993.2461380000022</v>
      </c>
      <c r="L41" s="62"/>
      <c r="M41" s="78">
        <v>-724.0527620000039</v>
      </c>
      <c r="N41" s="78"/>
      <c r="O41" s="78">
        <v>-518.91221799999857</v>
      </c>
      <c r="P41" s="68"/>
      <c r="Q41" s="62">
        <v>-2751.7682570000024</v>
      </c>
      <c r="R41" s="62"/>
      <c r="S41" s="78">
        <v>-699.3504940000048</v>
      </c>
      <c r="T41" s="78"/>
      <c r="U41" s="78">
        <v>-179.66355199999725</v>
      </c>
      <c r="V41" s="68"/>
      <c r="W41" s="78">
        <v>-388.17276700000366</v>
      </c>
      <c r="X41" s="29"/>
      <c r="Y41" s="61" t="s">
        <v>523</v>
      </c>
      <c r="Z41" s="29"/>
      <c r="AA41" s="197"/>
    </row>
    <row r="42" spans="1:27" ht="13.5" customHeight="1" x14ac:dyDescent="0.3">
      <c r="A42" s="197"/>
      <c r="B42" s="29"/>
      <c r="C42" s="61" t="s">
        <v>329</v>
      </c>
      <c r="D42" s="29"/>
      <c r="E42" s="62">
        <v>-3031.5106100000039</v>
      </c>
      <c r="F42" s="62"/>
      <c r="G42" s="78">
        <v>-663.4050570000054</v>
      </c>
      <c r="H42" s="78"/>
      <c r="I42" s="78">
        <v>-524.58993400000236</v>
      </c>
      <c r="J42" s="29"/>
      <c r="K42" s="62">
        <v>-2646.5155590000022</v>
      </c>
      <c r="L42" s="62"/>
      <c r="M42" s="78">
        <v>-694.53160100000423</v>
      </c>
      <c r="N42" s="78"/>
      <c r="O42" s="78">
        <v>-653.26942099999997</v>
      </c>
      <c r="P42" s="68"/>
      <c r="Q42" s="62">
        <v>-2651.4258460000028</v>
      </c>
      <c r="R42" s="62"/>
      <c r="S42" s="78">
        <v>-267.30689800000437</v>
      </c>
      <c r="T42" s="78"/>
      <c r="U42" s="78">
        <v>100.34241099999963</v>
      </c>
      <c r="V42" s="68"/>
      <c r="W42" s="78">
        <v>-1087.4548850000137</v>
      </c>
      <c r="X42" s="29"/>
      <c r="Y42" s="61" t="s">
        <v>524</v>
      </c>
      <c r="Z42" s="29"/>
      <c r="AA42" s="197"/>
    </row>
    <row r="43" spans="1:27" ht="13.5" customHeight="1" x14ac:dyDescent="0.3">
      <c r="A43" s="197"/>
      <c r="B43" s="29"/>
      <c r="C43" s="61" t="s">
        <v>330</v>
      </c>
      <c r="D43" s="29"/>
      <c r="E43" s="62">
        <v>-3324.5612599999968</v>
      </c>
      <c r="F43" s="62"/>
      <c r="G43" s="78">
        <v>-1109.9462249999988</v>
      </c>
      <c r="H43" s="78"/>
      <c r="I43" s="78">
        <v>-293.05064999999286</v>
      </c>
      <c r="J43" s="29"/>
      <c r="K43" s="62">
        <v>-2912.1781839999967</v>
      </c>
      <c r="L43" s="62"/>
      <c r="M43" s="78">
        <v>-1242.9677339999962</v>
      </c>
      <c r="N43" s="78"/>
      <c r="O43" s="78">
        <v>-265.66262499999448</v>
      </c>
      <c r="P43" s="68"/>
      <c r="Q43" s="62">
        <v>-2686.4458389999972</v>
      </c>
      <c r="R43" s="62"/>
      <c r="S43" s="78">
        <v>-420.62621799999943</v>
      </c>
      <c r="T43" s="78"/>
      <c r="U43" s="78">
        <v>-35.019992999994429</v>
      </c>
      <c r="V43" s="68"/>
      <c r="W43" s="78">
        <v>-2585.3116620000073</v>
      </c>
      <c r="X43" s="29"/>
      <c r="Y43" s="61" t="s">
        <v>525</v>
      </c>
      <c r="Z43" s="29"/>
      <c r="AA43" s="197"/>
    </row>
    <row r="44" spans="1:27" ht="13.5" customHeight="1" x14ac:dyDescent="0.3">
      <c r="A44" s="197"/>
      <c r="B44" s="29"/>
      <c r="C44" s="61" t="s">
        <v>331</v>
      </c>
      <c r="D44" s="29"/>
      <c r="E44" s="62">
        <v>-2406.311439000001</v>
      </c>
      <c r="F44" s="62"/>
      <c r="G44" s="78">
        <v>-394.94246200000089</v>
      </c>
      <c r="H44" s="78"/>
      <c r="I44" s="78">
        <v>918.24982099999579</v>
      </c>
      <c r="J44" s="29"/>
      <c r="K44" s="62">
        <v>-1935.8118970000023</v>
      </c>
      <c r="L44" s="62"/>
      <c r="M44" s="78">
        <v>-263.6269340000008</v>
      </c>
      <c r="N44" s="78"/>
      <c r="O44" s="78">
        <v>976.36628699999437</v>
      </c>
      <c r="P44" s="68"/>
      <c r="Q44" s="62">
        <v>-2509.1065900000003</v>
      </c>
      <c r="R44" s="62"/>
      <c r="S44" s="78">
        <v>-373.61458799999946</v>
      </c>
      <c r="T44" s="78"/>
      <c r="U44" s="78">
        <v>177.33924899999693</v>
      </c>
      <c r="V44" s="68"/>
      <c r="W44" s="78">
        <v>-2168.2937440000042</v>
      </c>
      <c r="X44" s="29"/>
      <c r="Y44" s="61" t="s">
        <v>526</v>
      </c>
      <c r="Z44" s="29"/>
      <c r="AA44" s="197"/>
    </row>
    <row r="45" spans="1:27" ht="13.5" customHeight="1" x14ac:dyDescent="0.3">
      <c r="A45" s="197"/>
      <c r="B45" s="29"/>
      <c r="C45" s="61" t="s">
        <v>332</v>
      </c>
      <c r="D45" s="29"/>
      <c r="E45" s="62">
        <v>-3362.5048439999991</v>
      </c>
      <c r="F45" s="62"/>
      <c r="G45" s="78">
        <v>-1242.3406479999976</v>
      </c>
      <c r="H45" s="78"/>
      <c r="I45" s="78">
        <v>-956.19340499999817</v>
      </c>
      <c r="J45" s="29"/>
      <c r="K45" s="62">
        <v>-2905.039632</v>
      </c>
      <c r="L45" s="62"/>
      <c r="M45" s="78">
        <v>-1457.0637669999987</v>
      </c>
      <c r="N45" s="78"/>
      <c r="O45" s="78">
        <v>-969.22773499999766</v>
      </c>
      <c r="P45" s="68"/>
      <c r="Q45" s="62">
        <v>-2916.4462649999996</v>
      </c>
      <c r="R45" s="62"/>
      <c r="S45" s="78">
        <v>-71.979243999999198</v>
      </c>
      <c r="T45" s="78"/>
      <c r="U45" s="78">
        <v>-407.33967499999926</v>
      </c>
      <c r="V45" s="68"/>
      <c r="W45" s="78">
        <v>-2747.2293349999973</v>
      </c>
      <c r="X45" s="29"/>
      <c r="Y45" s="61" t="s">
        <v>527</v>
      </c>
      <c r="Z45" s="29"/>
      <c r="AA45" s="197"/>
    </row>
    <row r="46" spans="1:27" ht="13.5" customHeight="1" x14ac:dyDescent="0.3">
      <c r="A46" s="197"/>
      <c r="B46" s="29"/>
      <c r="C46" s="61" t="s">
        <v>333</v>
      </c>
      <c r="D46" s="29"/>
      <c r="E46" s="62">
        <v>-2989.0202369999988</v>
      </c>
      <c r="F46" s="62"/>
      <c r="G46" s="78">
        <v>-318.54155299999911</v>
      </c>
      <c r="H46" s="78"/>
      <c r="I46" s="78">
        <v>373.48460700000032</v>
      </c>
      <c r="J46" s="29"/>
      <c r="K46" s="62">
        <v>-2515.4618029999983</v>
      </c>
      <c r="L46" s="62"/>
      <c r="M46" s="78">
        <v>-526.79569499999889</v>
      </c>
      <c r="N46" s="78"/>
      <c r="O46" s="78">
        <v>389.57782900000166</v>
      </c>
      <c r="P46" s="68"/>
      <c r="Q46" s="62">
        <v>-2858.9740909999982</v>
      </c>
      <c r="R46" s="62"/>
      <c r="S46" s="78">
        <v>-143.07054399999834</v>
      </c>
      <c r="T46" s="78"/>
      <c r="U46" s="78">
        <v>57.47217400000136</v>
      </c>
      <c r="V46" s="68"/>
      <c r="W46" s="78">
        <v>-1955.8246629999976</v>
      </c>
      <c r="X46" s="29"/>
      <c r="Y46" s="61" t="s">
        <v>528</v>
      </c>
      <c r="Z46" s="29"/>
      <c r="AA46" s="197"/>
    </row>
    <row r="47" spans="1:27" ht="13.5" customHeight="1" x14ac:dyDescent="0.3">
      <c r="A47" s="197"/>
      <c r="B47" s="29"/>
      <c r="C47" s="61" t="s">
        <v>334</v>
      </c>
      <c r="D47" s="29"/>
      <c r="E47" s="62">
        <v>-2588.1822709999997</v>
      </c>
      <c r="F47" s="62"/>
      <c r="G47" s="78">
        <v>59.228746000000683</v>
      </c>
      <c r="H47" s="78"/>
      <c r="I47" s="78">
        <v>400.83796599999914</v>
      </c>
      <c r="J47" s="29"/>
      <c r="K47" s="62">
        <v>-1972.5391140000002</v>
      </c>
      <c r="L47" s="62"/>
      <c r="M47" s="78">
        <v>355.97179799999867</v>
      </c>
      <c r="N47" s="78"/>
      <c r="O47" s="78">
        <v>542.92268899999817</v>
      </c>
      <c r="P47" s="68"/>
      <c r="Q47" s="62">
        <v>-3013.7506130000002</v>
      </c>
      <c r="R47" s="62"/>
      <c r="S47" s="78">
        <v>-644.58432799999991</v>
      </c>
      <c r="T47" s="78"/>
      <c r="U47" s="78">
        <v>-154.77652200000193</v>
      </c>
      <c r="V47" s="68"/>
      <c r="W47" s="78">
        <v>-1501.653454999996</v>
      </c>
      <c r="X47" s="29"/>
      <c r="Y47" s="61" t="s">
        <v>529</v>
      </c>
      <c r="Z47" s="29"/>
      <c r="AA47" s="197"/>
    </row>
    <row r="48" spans="1:27" ht="6.75" customHeight="1" thickBot="1" x14ac:dyDescent="0.35">
      <c r="A48" s="63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1"/>
      <c r="Q48" s="80"/>
      <c r="R48" s="80"/>
      <c r="S48" s="80"/>
      <c r="T48" s="80"/>
      <c r="U48" s="80"/>
      <c r="V48" s="81"/>
      <c r="W48" s="80"/>
      <c r="X48" s="80"/>
      <c r="Y48" s="80"/>
      <c r="Z48" s="80"/>
      <c r="AA48" s="63"/>
    </row>
    <row r="49" spans="3:3" ht="14.4" thickTop="1" x14ac:dyDescent="0.3"/>
    <row r="50" spans="3:3" x14ac:dyDescent="0.3">
      <c r="C50" s="7" t="s">
        <v>713</v>
      </c>
    </row>
    <row r="51" spans="3:3" x14ac:dyDescent="0.3">
      <c r="C51" s="7" t="s">
        <v>712</v>
      </c>
    </row>
  </sheetData>
  <mergeCells count="21"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38:A47"/>
    <mergeCell ref="A10:A22"/>
    <mergeCell ref="A24:A36"/>
    <mergeCell ref="A4:A8"/>
    <mergeCell ref="C4:C8"/>
    <mergeCell ref="AA24:AA36"/>
    <mergeCell ref="AA38:AA47"/>
    <mergeCell ref="AA4:AA8"/>
    <mergeCell ref="AA10:AA22"/>
    <mergeCell ref="AE10:AF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2" t="s">
        <v>662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8"/>
    </row>
    <row r="3" spans="1:21" s="85" customFormat="1" ht="6.75" customHeight="1" thickBot="1" x14ac:dyDescent="0.3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1:21" ht="12" customHeight="1" thickBot="1" x14ac:dyDescent="0.35">
      <c r="A4" s="204" t="s">
        <v>162</v>
      </c>
      <c r="B4" s="204" t="s">
        <v>163</v>
      </c>
      <c r="C4" s="208" t="s">
        <v>714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04" t="s">
        <v>533</v>
      </c>
      <c r="S4" s="204" t="s">
        <v>520</v>
      </c>
      <c r="U4" s="28"/>
    </row>
    <row r="5" spans="1:21" ht="21.75" customHeight="1" thickBot="1" x14ac:dyDescent="0.25">
      <c r="A5" s="205"/>
      <c r="B5" s="205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5"/>
      <c r="S5" s="205"/>
    </row>
    <row r="6" spans="1:21" ht="13.8" x14ac:dyDescent="0.3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5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5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5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5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5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5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5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5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5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5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5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5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5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5">
      <c r="A21" s="167"/>
      <c r="B21" s="79" t="s">
        <v>340</v>
      </c>
      <c r="C21" s="168">
        <v>1190.015412</v>
      </c>
      <c r="D21" s="168">
        <v>52.126863999999998</v>
      </c>
      <c r="E21" s="168">
        <v>337.11246999999997</v>
      </c>
      <c r="F21" s="168">
        <v>9.5853009999999994</v>
      </c>
      <c r="G21" s="168">
        <v>0.640602</v>
      </c>
      <c r="H21" s="168">
        <v>7.0622920000000002</v>
      </c>
      <c r="I21" s="168">
        <v>54.838954000000001</v>
      </c>
      <c r="J21" s="168">
        <v>36.395147999999999</v>
      </c>
      <c r="K21" s="168">
        <v>16.479384</v>
      </c>
      <c r="L21" s="168">
        <v>3068.5426600000001</v>
      </c>
      <c r="M21" s="168">
        <v>2.8368030000000002</v>
      </c>
      <c r="N21" s="168">
        <v>28.640725</v>
      </c>
      <c r="O21" s="168">
        <v>744.53424399999994</v>
      </c>
      <c r="P21" s="168">
        <v>16.409258999999999</v>
      </c>
      <c r="Q21" s="168">
        <v>94.673051999999998</v>
      </c>
      <c r="R21" s="167"/>
      <c r="S21" s="84" t="s">
        <v>538</v>
      </c>
    </row>
    <row r="22" spans="1:19" ht="12" x14ac:dyDescent="0.25">
      <c r="A22" s="167"/>
      <c r="B22" s="79" t="s">
        <v>341</v>
      </c>
      <c r="C22" s="168">
        <v>1078.6670280000001</v>
      </c>
      <c r="D22" s="168">
        <v>51.094821000000003</v>
      </c>
      <c r="E22" s="168">
        <v>288.44407699999999</v>
      </c>
      <c r="F22" s="168">
        <v>11.698373999999999</v>
      </c>
      <c r="G22" s="168">
        <v>0.94626299999999997</v>
      </c>
      <c r="H22" s="168">
        <v>7.1261380000000001</v>
      </c>
      <c r="I22" s="168">
        <v>44.799264000000001</v>
      </c>
      <c r="J22" s="168">
        <v>44.118437</v>
      </c>
      <c r="K22" s="168">
        <v>15.930323</v>
      </c>
      <c r="L22" s="168">
        <v>2877.3068880000001</v>
      </c>
      <c r="M22" s="168">
        <v>10.115710999999999</v>
      </c>
      <c r="N22" s="168">
        <v>25.584949999999999</v>
      </c>
      <c r="O22" s="168">
        <v>691.31608600000004</v>
      </c>
      <c r="P22" s="168">
        <v>16.974675000000001</v>
      </c>
      <c r="Q22" s="168">
        <v>74.450012000000001</v>
      </c>
      <c r="R22" s="167"/>
      <c r="S22" s="84" t="s">
        <v>539</v>
      </c>
    </row>
    <row r="23" spans="1:19" ht="12" x14ac:dyDescent="0.25">
      <c r="A23" s="167"/>
      <c r="B23" s="79" t="s">
        <v>342</v>
      </c>
      <c r="C23" s="168">
        <v>1168.1399799999999</v>
      </c>
      <c r="D23" s="168">
        <v>50.89593</v>
      </c>
      <c r="E23" s="168">
        <v>330.82703800000002</v>
      </c>
      <c r="F23" s="168">
        <v>11.102195999999999</v>
      </c>
      <c r="G23" s="168">
        <v>1.0966670000000001</v>
      </c>
      <c r="H23" s="168">
        <v>5.1192830000000002</v>
      </c>
      <c r="I23" s="168">
        <v>50.439028</v>
      </c>
      <c r="J23" s="168">
        <v>35.985182000000002</v>
      </c>
      <c r="K23" s="168">
        <v>14.524967</v>
      </c>
      <c r="L23" s="168">
        <v>3092.2255709999999</v>
      </c>
      <c r="M23" s="168">
        <v>2.880779</v>
      </c>
      <c r="N23" s="168">
        <v>22.667966</v>
      </c>
      <c r="O23" s="168">
        <v>747.93478300000004</v>
      </c>
      <c r="P23" s="168">
        <v>23.868780999999998</v>
      </c>
      <c r="Q23" s="168">
        <v>93.658646000000005</v>
      </c>
      <c r="R23" s="167"/>
      <c r="S23" s="84" t="s">
        <v>540</v>
      </c>
    </row>
    <row r="24" spans="1:19" ht="12" x14ac:dyDescent="0.25">
      <c r="A24" s="167"/>
      <c r="B24" s="79" t="s">
        <v>343</v>
      </c>
      <c r="C24" s="168">
        <v>1045.8739250000001</v>
      </c>
      <c r="D24" s="168">
        <v>50.262107</v>
      </c>
      <c r="E24" s="168">
        <v>340.460308</v>
      </c>
      <c r="F24" s="168">
        <v>10.620504</v>
      </c>
      <c r="G24" s="168">
        <v>1.4560070000000001</v>
      </c>
      <c r="H24" s="168">
        <v>4.4123279999999996</v>
      </c>
      <c r="I24" s="168">
        <v>46.982605999999997</v>
      </c>
      <c r="J24" s="168">
        <v>37.031288000000004</v>
      </c>
      <c r="K24" s="168">
        <v>14.494491999999999</v>
      </c>
      <c r="L24" s="168">
        <v>3026.5635480000001</v>
      </c>
      <c r="M24" s="168">
        <v>3.3353959999999998</v>
      </c>
      <c r="N24" s="168">
        <v>23.359840999999999</v>
      </c>
      <c r="O24" s="168">
        <v>620.002928</v>
      </c>
      <c r="P24" s="168">
        <v>16.538716000000001</v>
      </c>
      <c r="Q24" s="168">
        <v>91.502584999999996</v>
      </c>
      <c r="R24" s="167"/>
      <c r="S24" s="84" t="s">
        <v>541</v>
      </c>
    </row>
    <row r="25" spans="1:19" ht="12" x14ac:dyDescent="0.25">
      <c r="A25" s="167"/>
      <c r="B25" s="79" t="s">
        <v>344</v>
      </c>
      <c r="C25" s="168">
        <v>1171.7923579999999</v>
      </c>
      <c r="D25" s="168">
        <v>52.866461000000001</v>
      </c>
      <c r="E25" s="168">
        <v>312.99363799999998</v>
      </c>
      <c r="F25" s="168">
        <v>16.057068999999998</v>
      </c>
      <c r="G25" s="168">
        <v>2.7960690000000001</v>
      </c>
      <c r="H25" s="168">
        <v>4.8291449999999996</v>
      </c>
      <c r="I25" s="168">
        <v>72.332041000000004</v>
      </c>
      <c r="J25" s="168">
        <v>30.697496000000001</v>
      </c>
      <c r="K25" s="168">
        <v>15.808918</v>
      </c>
      <c r="L25" s="168">
        <v>3388.6270159999999</v>
      </c>
      <c r="M25" s="168">
        <v>3.2254510000000001</v>
      </c>
      <c r="N25" s="168">
        <v>23.640253000000001</v>
      </c>
      <c r="O25" s="168">
        <v>713.22229000000004</v>
      </c>
      <c r="P25" s="168">
        <v>15.792215000000001</v>
      </c>
      <c r="Q25" s="168">
        <v>75.290411000000006</v>
      </c>
      <c r="R25" s="167"/>
      <c r="S25" s="84" t="s">
        <v>542</v>
      </c>
    </row>
    <row r="26" spans="1:19" ht="12" x14ac:dyDescent="0.25">
      <c r="A26" s="167"/>
      <c r="B26" s="79" t="s">
        <v>345</v>
      </c>
      <c r="C26" s="168">
        <v>1019.748696</v>
      </c>
      <c r="D26" s="168">
        <v>34.531557999999997</v>
      </c>
      <c r="E26" s="168">
        <v>236.91763900000001</v>
      </c>
      <c r="F26" s="168">
        <v>8.7829990000000002</v>
      </c>
      <c r="G26" s="168">
        <v>0.71801700000000002</v>
      </c>
      <c r="H26" s="168">
        <v>2.6902370000000002</v>
      </c>
      <c r="I26" s="168">
        <v>40.665889</v>
      </c>
      <c r="J26" s="168">
        <v>23.119824999999999</v>
      </c>
      <c r="K26" s="168">
        <v>14.400257</v>
      </c>
      <c r="L26" s="168">
        <v>2651.0446299999999</v>
      </c>
      <c r="M26" s="168">
        <v>2.5310190000000001</v>
      </c>
      <c r="N26" s="168">
        <v>18.427465999999999</v>
      </c>
      <c r="O26" s="168">
        <v>525.23848599999997</v>
      </c>
      <c r="P26" s="168">
        <v>17.487983</v>
      </c>
      <c r="Q26" s="168">
        <v>53.579830000000001</v>
      </c>
      <c r="R26" s="167"/>
      <c r="S26" s="84" t="s">
        <v>543</v>
      </c>
    </row>
    <row r="27" spans="1:19" ht="12" x14ac:dyDescent="0.25">
      <c r="A27" s="167"/>
      <c r="B27" s="79" t="s">
        <v>346</v>
      </c>
      <c r="C27" s="168">
        <v>1164.986762</v>
      </c>
      <c r="D27" s="168">
        <v>59.534649000000002</v>
      </c>
      <c r="E27" s="168">
        <v>328.33874400000002</v>
      </c>
      <c r="F27" s="168">
        <v>16.478618000000001</v>
      </c>
      <c r="G27" s="168">
        <v>1.1626559999999999</v>
      </c>
      <c r="H27" s="168">
        <v>5.2276470000000002</v>
      </c>
      <c r="I27" s="168">
        <v>63.313392</v>
      </c>
      <c r="J27" s="168">
        <v>31.213076999999998</v>
      </c>
      <c r="K27" s="168">
        <v>17.846147999999999</v>
      </c>
      <c r="L27" s="168">
        <v>3104.9743560000002</v>
      </c>
      <c r="M27" s="168">
        <v>3.7115800000000001</v>
      </c>
      <c r="N27" s="168">
        <v>28.682099000000001</v>
      </c>
      <c r="O27" s="168">
        <v>733.75097100000005</v>
      </c>
      <c r="P27" s="168">
        <v>15.288157999999999</v>
      </c>
      <c r="Q27" s="168">
        <v>59.894917</v>
      </c>
      <c r="R27" s="167"/>
      <c r="S27" s="84" t="s">
        <v>544</v>
      </c>
    </row>
    <row r="28" spans="1:19" ht="12" x14ac:dyDescent="0.25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84" t="s">
        <v>545</v>
      </c>
    </row>
    <row r="29" spans="1:19" ht="12" x14ac:dyDescent="0.25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546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547</v>
      </c>
    </row>
    <row r="31" spans="1:19" ht="21.75" customHeight="1" thickBot="1" x14ac:dyDescent="0.25">
      <c r="A31" s="204" t="s">
        <v>162</v>
      </c>
      <c r="B31" s="204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4" t="s">
        <v>533</v>
      </c>
      <c r="S31" s="204" t="s">
        <v>520</v>
      </c>
    </row>
    <row r="32" spans="1:19" ht="12" customHeight="1" thickBot="1" x14ac:dyDescent="0.3">
      <c r="A32" s="205"/>
      <c r="B32" s="205"/>
      <c r="C32" s="211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3"/>
      <c r="R32" s="205"/>
      <c r="S32" s="205"/>
    </row>
    <row r="33" spans="1:19" ht="19.5" customHeight="1" x14ac:dyDescent="0.25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3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79"/>
    </row>
    <row r="35" spans="1:19" ht="12" customHeight="1" thickBot="1" x14ac:dyDescent="0.3">
      <c r="A35" s="204" t="s">
        <v>162</v>
      </c>
      <c r="B35" s="204" t="s">
        <v>163</v>
      </c>
      <c r="C35" s="208" t="s">
        <v>714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  <c r="R35" s="204" t="s">
        <v>533</v>
      </c>
      <c r="S35" s="206" t="s">
        <v>520</v>
      </c>
    </row>
    <row r="36" spans="1:19" ht="21.75" customHeight="1" thickBot="1" x14ac:dyDescent="0.25">
      <c r="A36" s="205"/>
      <c r="B36" s="205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5"/>
      <c r="S36" s="207"/>
    </row>
    <row r="37" spans="1:19" ht="12" x14ac:dyDescent="0.25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5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5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5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5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5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5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5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5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5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5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5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5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5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5">
      <c r="A52" s="167"/>
      <c r="B52" s="79" t="s">
        <v>340</v>
      </c>
      <c r="C52" s="168">
        <v>54.903841999999997</v>
      </c>
      <c r="D52" s="168">
        <v>528.75968699999999</v>
      </c>
      <c r="E52" s="168">
        <v>4.515784</v>
      </c>
      <c r="F52" s="168">
        <v>7.1720819999999996</v>
      </c>
      <c r="G52" s="168">
        <v>7.7086870000000003</v>
      </c>
      <c r="H52" s="168">
        <v>6.0015000000000001</v>
      </c>
      <c r="I52" s="168">
        <v>520.24012100000004</v>
      </c>
      <c r="J52" s="168">
        <v>167.89990499999999</v>
      </c>
      <c r="K52" s="168">
        <v>118.13332200000018</v>
      </c>
      <c r="L52" s="168">
        <v>75.941004000000007</v>
      </c>
      <c r="M52" s="168">
        <v>42.064822999999997</v>
      </c>
      <c r="N52" s="168">
        <v>81.281924000000004</v>
      </c>
      <c r="O52" s="168">
        <v>3.326E-3</v>
      </c>
      <c r="P52" s="169">
        <v>2132.8617460000005</v>
      </c>
      <c r="Q52" s="169">
        <v>2014.7284240000001</v>
      </c>
      <c r="R52" s="167"/>
      <c r="S52" s="84" t="s">
        <v>538</v>
      </c>
    </row>
    <row r="53" spans="1:21" ht="12" x14ac:dyDescent="0.25">
      <c r="A53" s="167"/>
      <c r="B53" s="79" t="s">
        <v>341</v>
      </c>
      <c r="C53" s="168">
        <v>548.25286800000003</v>
      </c>
      <c r="D53" s="168">
        <v>474.94618800000001</v>
      </c>
      <c r="E53" s="168">
        <v>2.5597850000000002</v>
      </c>
      <c r="F53" s="168">
        <v>8.2400450000000003</v>
      </c>
      <c r="G53" s="168">
        <v>8.8553540000000002</v>
      </c>
      <c r="H53" s="168">
        <v>6.4452990000000003</v>
      </c>
      <c r="I53" s="168">
        <v>538.53034400000001</v>
      </c>
      <c r="J53" s="168">
        <v>150.797977</v>
      </c>
      <c r="K53" s="168">
        <v>97.53238599999996</v>
      </c>
      <c r="L53" s="168">
        <v>82.664573000000004</v>
      </c>
      <c r="M53" s="168">
        <v>31.335834999999999</v>
      </c>
      <c r="N53" s="168">
        <v>83.540066999999993</v>
      </c>
      <c r="O53" s="168">
        <v>1.5193E-2</v>
      </c>
      <c r="P53" s="169">
        <v>2264.9917959999998</v>
      </c>
      <c r="Q53" s="169">
        <v>2167.4594099999999</v>
      </c>
      <c r="R53" s="167"/>
      <c r="S53" s="84" t="s">
        <v>539</v>
      </c>
    </row>
    <row r="54" spans="1:21" ht="12" x14ac:dyDescent="0.25">
      <c r="A54" s="167"/>
      <c r="B54" s="79" t="s">
        <v>342</v>
      </c>
      <c r="C54" s="168">
        <v>465.88747100000001</v>
      </c>
      <c r="D54" s="168">
        <v>501.76178499999997</v>
      </c>
      <c r="E54" s="168">
        <v>3.04209</v>
      </c>
      <c r="F54" s="168">
        <v>9.5780740000000009</v>
      </c>
      <c r="G54" s="168">
        <v>9.2465089999999996</v>
      </c>
      <c r="H54" s="168">
        <v>6.1023480000000001</v>
      </c>
      <c r="I54" s="168">
        <v>891.126169</v>
      </c>
      <c r="J54" s="168">
        <v>174.38749300000001</v>
      </c>
      <c r="K54" s="168">
        <v>80.722333999999876</v>
      </c>
      <c r="L54" s="168">
        <v>83.797552999999994</v>
      </c>
      <c r="M54" s="168">
        <v>41.513634000000003</v>
      </c>
      <c r="N54" s="168">
        <v>77.023240999999999</v>
      </c>
      <c r="O54" s="168">
        <v>0</v>
      </c>
      <c r="P54" s="169">
        <v>2374.6976540000005</v>
      </c>
      <c r="Q54" s="169">
        <v>2293.9753200000005</v>
      </c>
      <c r="R54" s="167"/>
      <c r="S54" s="84" t="s">
        <v>540</v>
      </c>
    </row>
    <row r="55" spans="1:21" ht="12" x14ac:dyDescent="0.25">
      <c r="A55" s="167"/>
      <c r="B55" s="79" t="s">
        <v>343</v>
      </c>
      <c r="C55" s="168">
        <v>64.009062</v>
      </c>
      <c r="D55" s="168">
        <v>477.33779199999998</v>
      </c>
      <c r="E55" s="168">
        <v>2.5082420000000001</v>
      </c>
      <c r="F55" s="168">
        <v>5.426787</v>
      </c>
      <c r="G55" s="168">
        <v>8.9692249999999998</v>
      </c>
      <c r="H55" s="168">
        <v>4.6585549999999998</v>
      </c>
      <c r="I55" s="168">
        <v>445.54683999999997</v>
      </c>
      <c r="J55" s="168">
        <v>167.368077</v>
      </c>
      <c r="K55" s="168">
        <v>82.906432000000066</v>
      </c>
      <c r="L55" s="168">
        <v>83.862511999999995</v>
      </c>
      <c r="M55" s="168">
        <v>32.799725000000002</v>
      </c>
      <c r="N55" s="168">
        <v>103.733816</v>
      </c>
      <c r="O55" s="168">
        <v>0</v>
      </c>
      <c r="P55" s="169">
        <v>2219.8917150000007</v>
      </c>
      <c r="Q55" s="169">
        <v>2136.9852830000004</v>
      </c>
      <c r="R55" s="167"/>
      <c r="S55" s="84" t="s">
        <v>541</v>
      </c>
    </row>
    <row r="56" spans="1:21" ht="12" x14ac:dyDescent="0.25">
      <c r="A56" s="167"/>
      <c r="B56" s="79" t="s">
        <v>344</v>
      </c>
      <c r="C56" s="168">
        <v>575.77432499999998</v>
      </c>
      <c r="D56" s="168">
        <v>515.91439500000001</v>
      </c>
      <c r="E56" s="168">
        <v>2.2794180000000002</v>
      </c>
      <c r="F56" s="168">
        <v>9.4561259999999994</v>
      </c>
      <c r="G56" s="168">
        <v>7.2694460000000003</v>
      </c>
      <c r="H56" s="168">
        <v>6.1331860000000002</v>
      </c>
      <c r="I56" s="168">
        <v>504.96036199999998</v>
      </c>
      <c r="J56" s="168">
        <v>165.92824100000001</v>
      </c>
      <c r="K56" s="168">
        <v>111.64408499999985</v>
      </c>
      <c r="L56" s="168">
        <v>71.534220000000005</v>
      </c>
      <c r="M56" s="168">
        <v>40.594445</v>
      </c>
      <c r="N56" s="168">
        <v>84.329719999999995</v>
      </c>
      <c r="O56" s="168">
        <v>0</v>
      </c>
      <c r="P56" s="169">
        <v>2474.8032030000004</v>
      </c>
      <c r="Q56" s="169">
        <v>2363.1591180000005</v>
      </c>
      <c r="R56" s="167"/>
      <c r="S56" s="84" t="s">
        <v>542</v>
      </c>
    </row>
    <row r="57" spans="1:21" ht="12" x14ac:dyDescent="0.25">
      <c r="A57" s="167"/>
      <c r="B57" s="79" t="s">
        <v>345</v>
      </c>
      <c r="C57" s="168">
        <v>407.43323199999998</v>
      </c>
      <c r="D57" s="168">
        <v>286.88308000000001</v>
      </c>
      <c r="E57" s="168">
        <v>1.8799140000000001</v>
      </c>
      <c r="F57" s="168">
        <v>6.364611</v>
      </c>
      <c r="G57" s="168">
        <v>5.8116019999999997</v>
      </c>
      <c r="H57" s="168">
        <v>2.8523269999999998</v>
      </c>
      <c r="I57" s="168">
        <v>450.68823300000003</v>
      </c>
      <c r="J57" s="168">
        <v>132.024227</v>
      </c>
      <c r="K57" s="168">
        <v>94.355764999999735</v>
      </c>
      <c r="L57" s="168">
        <v>66.961764000000002</v>
      </c>
      <c r="M57" s="168">
        <v>20.814359</v>
      </c>
      <c r="N57" s="168">
        <v>56.107824000000001</v>
      </c>
      <c r="O57" s="168">
        <v>0</v>
      </c>
      <c r="P57" s="169">
        <v>1984.7926059999993</v>
      </c>
      <c r="Q57" s="169">
        <v>1890.4368409999995</v>
      </c>
      <c r="R57" s="167"/>
      <c r="S57" s="84" t="s">
        <v>543</v>
      </c>
    </row>
    <row r="58" spans="1:21" ht="12" x14ac:dyDescent="0.25">
      <c r="A58" s="167"/>
      <c r="B58" s="79" t="s">
        <v>346</v>
      </c>
      <c r="C58" s="168">
        <v>229.12124900000001</v>
      </c>
      <c r="D58" s="168">
        <v>451.04624999999999</v>
      </c>
      <c r="E58" s="168">
        <v>2.3115039999999998</v>
      </c>
      <c r="F58" s="168">
        <v>19.221325</v>
      </c>
      <c r="G58" s="168">
        <v>9.8249110000000002</v>
      </c>
      <c r="H58" s="168">
        <v>4.8294629999999996</v>
      </c>
      <c r="I58" s="168">
        <v>516.12819500000001</v>
      </c>
      <c r="J58" s="168">
        <v>160.77686199999999</v>
      </c>
      <c r="K58" s="168">
        <v>95.431948999999889</v>
      </c>
      <c r="L58" s="168">
        <v>78.569378999999998</v>
      </c>
      <c r="M58" s="168">
        <v>38.926791000000001</v>
      </c>
      <c r="N58" s="168">
        <v>127.645956</v>
      </c>
      <c r="O58" s="168">
        <v>0</v>
      </c>
      <c r="P58" s="169">
        <v>2551.5579339999995</v>
      </c>
      <c r="Q58" s="169">
        <v>2456.1259849999997</v>
      </c>
      <c r="R58" s="167"/>
      <c r="S58" s="84" t="s">
        <v>544</v>
      </c>
    </row>
    <row r="59" spans="1:21" ht="12" x14ac:dyDescent="0.25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84" t="s">
        <v>545</v>
      </c>
    </row>
    <row r="60" spans="1:21" ht="12" x14ac:dyDescent="0.25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546</v>
      </c>
    </row>
    <row r="61" spans="1:21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547</v>
      </c>
    </row>
    <row r="62" spans="1:21" ht="21" customHeight="1" thickBot="1" x14ac:dyDescent="0.25">
      <c r="A62" s="204" t="s">
        <v>162</v>
      </c>
      <c r="B62" s="204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4" t="s">
        <v>533</v>
      </c>
      <c r="S62" s="206" t="s">
        <v>520</v>
      </c>
    </row>
    <row r="63" spans="1:21" ht="12" customHeight="1" thickBot="1" x14ac:dyDescent="0.3">
      <c r="A63" s="205"/>
      <c r="B63" s="205"/>
      <c r="C63" s="211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/>
      <c r="R63" s="205"/>
      <c r="S63" s="207"/>
    </row>
    <row r="64" spans="1:21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5">
      <c r="A67" s="215" t="s">
        <v>635</v>
      </c>
      <c r="B67" s="216"/>
      <c r="C67" s="217" t="s">
        <v>636</v>
      </c>
      <c r="D67" s="217"/>
      <c r="E67" s="79"/>
      <c r="F67" s="79"/>
      <c r="G67" s="219" t="s">
        <v>699</v>
      </c>
      <c r="H67" s="219"/>
      <c r="I67" s="219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5">
      <c r="A68" s="215" t="s">
        <v>637</v>
      </c>
      <c r="B68" s="216"/>
      <c r="C68" s="217" t="s">
        <v>638</v>
      </c>
      <c r="D68" s="217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2025-11-04T10:25:50Z</dcterms:modified>
</cp:coreProperties>
</file>