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124226"/>
  <mc:AlternateContent xmlns:mc="http://schemas.openxmlformats.org/markup-compatibility/2006">
    <mc:Choice Requires="x15">
      <x15ac:absPath xmlns:x15ac="http://schemas.microsoft.com/office/spreadsheetml/2010/11/ac" url="\\netfiles\areas\lsb\DEE_CII\DESTAQUES\Destaques_FichBase\LINK_FIR\"/>
    </mc:Choice>
  </mc:AlternateContent>
  <xr:revisionPtr revIDLastSave="0" documentId="13_ncr:1_{AB3F15AE-EED7-414A-BF82-902D5D9E5C10}" xr6:coauthVersionLast="47" xr6:coauthVersionMax="47" xr10:uidLastSave="{00000000-0000-0000-0000-000000000000}"/>
  <bookViews>
    <workbookView xWindow="-108" yWindow="-108" windowWidth="23256" windowHeight="12456" tabRatio="948" xr2:uid="{00000000-000D-0000-FFFF-FFFF00000000}"/>
  </bookViews>
  <sheets>
    <sheet name="Indice" sheetId="1" r:id="rId1"/>
    <sheet name="Contents" sheetId="32" r:id="rId2"/>
    <sheet name="Q001" sheetId="16" r:id="rId3"/>
    <sheet name="Q002" sheetId="25" r:id="rId4"/>
    <sheet name="Q003" sheetId="27" r:id="rId5"/>
    <sheet name="Q004" sheetId="24" r:id="rId6"/>
    <sheet name="Q005" sheetId="26" r:id="rId7"/>
    <sheet name="Q006" sheetId="28" r:id="rId8"/>
    <sheet name="Q007" sheetId="2" r:id="rId9"/>
    <sheet name="Q008" sheetId="29" r:id="rId10"/>
    <sheet name="Q009" sheetId="4" r:id="rId11"/>
    <sheet name="Q010" sheetId="30" r:id="rId12"/>
    <sheet name="Q011" sheetId="5" r:id="rId13"/>
    <sheet name="Q012" sheetId="6" r:id="rId14"/>
    <sheet name="Q013" sheetId="7" r:id="rId15"/>
    <sheet name="Q014" sheetId="8" r:id="rId16"/>
    <sheet name="Q015" sheetId="17" r:id="rId17"/>
    <sheet name="Q016" sheetId="18" r:id="rId18"/>
    <sheet name="Nomenclatura Combinada" sheetId="14" r:id="rId19"/>
    <sheet name="Combined Nomenclature" sheetId="33" r:id="rId20"/>
  </sheets>
  <definedNames>
    <definedName name="AAA" localSheetId="1">#REF!</definedName>
    <definedName name="AAA">#REF!</definedName>
    <definedName name="AAAA" localSheetId="1">#REF!</definedName>
    <definedName name="AAAA">#REF!</definedName>
    <definedName name="marco_1digito" localSheetId="1">#REF!</definedName>
    <definedName name="marco_1digito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5" i="27" l="1"/>
  <c r="I21" i="27"/>
  <c r="I16" i="27"/>
  <c r="I22" i="27"/>
  <c r="I18" i="27"/>
  <c r="I19" i="27"/>
  <c r="I13" i="27"/>
  <c r="I12" i="27"/>
  <c r="I17" i="27"/>
  <c r="I20" i="27"/>
  <c r="I14" i="27"/>
  <c r="O14" i="18" l="1"/>
  <c r="O13" i="18"/>
  <c r="O9" i="18"/>
  <c r="O8" i="18"/>
  <c r="I12" i="26" l="1"/>
  <c r="O13" i="27" l="1"/>
  <c r="O14" i="27"/>
  <c r="O15" i="27"/>
  <c r="O16" i="27"/>
  <c r="O17" i="27"/>
  <c r="O18" i="27"/>
  <c r="O19" i="27"/>
  <c r="O20" i="27"/>
  <c r="O21" i="27"/>
  <c r="O22" i="27"/>
  <c r="O12" i="27" l="1"/>
  <c r="K25" i="17" l="1"/>
  <c r="F25" i="17"/>
  <c r="K24" i="17"/>
  <c r="F24" i="17"/>
  <c r="K23" i="17"/>
  <c r="F23" i="17"/>
  <c r="K22" i="17" l="1"/>
  <c r="F22" i="17"/>
  <c r="K21" i="17"/>
  <c r="F21" i="17"/>
  <c r="K20" i="17"/>
  <c r="F20" i="17"/>
  <c r="K19" i="17"/>
  <c r="F19" i="17"/>
  <c r="K18" i="17"/>
  <c r="F18" i="17"/>
  <c r="K17" i="17"/>
  <c r="F17" i="17"/>
  <c r="K16" i="17"/>
  <c r="F16" i="17"/>
  <c r="K15" i="17"/>
  <c r="F15" i="17"/>
  <c r="K14" i="17"/>
  <c r="F14" i="17"/>
  <c r="K13" i="17"/>
  <c r="F13" i="17"/>
  <c r="K12" i="17"/>
  <c r="F12" i="17"/>
  <c r="K11" i="17"/>
  <c r="F11" i="17"/>
  <c r="K10" i="17"/>
  <c r="F10" i="17"/>
  <c r="K9" i="17"/>
  <c r="F9" i="17"/>
  <c r="I7" i="17"/>
  <c r="J10" i="17" l="1"/>
  <c r="J12" i="17"/>
  <c r="J14" i="17"/>
  <c r="J16" i="17"/>
  <c r="J18" i="17"/>
  <c r="J20" i="17"/>
  <c r="J22" i="17"/>
  <c r="J24" i="17"/>
  <c r="J19" i="17"/>
  <c r="J23" i="17"/>
  <c r="J25" i="17"/>
  <c r="J9" i="17"/>
  <c r="J11" i="17"/>
  <c r="J13" i="17"/>
  <c r="J15" i="17"/>
  <c r="J17" i="17"/>
  <c r="J21" i="17"/>
  <c r="G7" i="17"/>
  <c r="H25" i="17" l="1"/>
  <c r="H24" i="17"/>
  <c r="H23" i="17"/>
  <c r="H22" i="17"/>
  <c r="H21" i="17"/>
  <c r="H20" i="17"/>
  <c r="H19" i="17"/>
  <c r="H18" i="17"/>
  <c r="H17" i="17"/>
  <c r="H16" i="17"/>
  <c r="H11" i="17"/>
  <c r="H10" i="17"/>
  <c r="H9" i="17"/>
  <c r="H15" i="17"/>
  <c r="H14" i="17"/>
  <c r="H13" i="17"/>
  <c r="H12" i="17"/>
  <c r="J7" i="17"/>
  <c r="D7" i="17"/>
  <c r="E25" i="17" s="1"/>
  <c r="B7" i="17"/>
  <c r="L23" i="30"/>
  <c r="J23" i="30"/>
  <c r="T21" i="30"/>
  <c r="R21" i="30"/>
  <c r="L21" i="30"/>
  <c r="J21" i="30"/>
  <c r="T20" i="30"/>
  <c r="R20" i="30"/>
  <c r="L20" i="30"/>
  <c r="J20" i="30"/>
  <c r="T19" i="30"/>
  <c r="R19" i="30"/>
  <c r="L19" i="30"/>
  <c r="J19" i="30"/>
  <c r="T18" i="30"/>
  <c r="R18" i="30"/>
  <c r="L18" i="30"/>
  <c r="J18" i="30"/>
  <c r="T17" i="30"/>
  <c r="R17" i="30"/>
  <c r="L17" i="30"/>
  <c r="J17" i="30"/>
  <c r="T16" i="30"/>
  <c r="R16" i="30"/>
  <c r="L16" i="30"/>
  <c r="J16" i="30"/>
  <c r="T15" i="30"/>
  <c r="R15" i="30"/>
  <c r="L15" i="30"/>
  <c r="J15" i="30"/>
  <c r="T14" i="30"/>
  <c r="R14" i="30"/>
  <c r="L14" i="30"/>
  <c r="J14" i="30"/>
  <c r="T13" i="30"/>
  <c r="R13" i="30"/>
  <c r="L13" i="30"/>
  <c r="J13" i="30"/>
  <c r="T12" i="30"/>
  <c r="R12" i="30"/>
  <c r="L12" i="30"/>
  <c r="J12" i="30"/>
  <c r="E10" i="17" l="1"/>
  <c r="E12" i="17"/>
  <c r="E14" i="17"/>
  <c r="E16" i="17"/>
  <c r="E18" i="17"/>
  <c r="E20" i="17"/>
  <c r="E22" i="17"/>
  <c r="E24" i="17"/>
  <c r="E9" i="17"/>
  <c r="E11" i="17"/>
  <c r="E13" i="17"/>
  <c r="E15" i="17"/>
  <c r="E17" i="17"/>
  <c r="E19" i="17"/>
  <c r="E21" i="17"/>
  <c r="E23" i="17"/>
  <c r="H7" i="17"/>
  <c r="C25" i="17"/>
  <c r="C24" i="17"/>
  <c r="C15" i="17"/>
  <c r="C14" i="17"/>
  <c r="C13" i="17"/>
  <c r="C23" i="17"/>
  <c r="C22" i="17"/>
  <c r="C21" i="17"/>
  <c r="C20" i="17"/>
  <c r="C19" i="17"/>
  <c r="C18" i="17"/>
  <c r="C17" i="17"/>
  <c r="C16" i="17"/>
  <c r="C11" i="17"/>
  <c r="C10" i="17"/>
  <c r="C9" i="17"/>
  <c r="C12" i="17"/>
  <c r="F7" i="17"/>
  <c r="L23" i="29"/>
  <c r="J23" i="29"/>
  <c r="T21" i="29"/>
  <c r="R21" i="29"/>
  <c r="L21" i="29"/>
  <c r="J21" i="29"/>
  <c r="T20" i="29"/>
  <c r="R20" i="29"/>
  <c r="L20" i="29"/>
  <c r="J20" i="29"/>
  <c r="T19" i="29"/>
  <c r="R19" i="29"/>
  <c r="L19" i="29"/>
  <c r="J19" i="29"/>
  <c r="T18" i="29"/>
  <c r="K7" i="17" l="1"/>
  <c r="C7" i="17"/>
  <c r="E7" i="17"/>
  <c r="R18" i="29"/>
  <c r="L18" i="29"/>
  <c r="J18" i="29"/>
  <c r="T17" i="29"/>
  <c r="R17" i="29"/>
  <c r="L17" i="29"/>
  <c r="J17" i="29"/>
  <c r="T16" i="29"/>
  <c r="R16" i="29"/>
  <c r="L16" i="29"/>
  <c r="J16" i="29"/>
  <c r="T15" i="29"/>
  <c r="R15" i="29"/>
  <c r="L15" i="29"/>
  <c r="J15" i="29"/>
  <c r="T14" i="29"/>
  <c r="R14" i="29"/>
  <c r="L14" i="29"/>
  <c r="J14" i="29"/>
  <c r="T13" i="29"/>
  <c r="R13" i="29"/>
  <c r="L13" i="29"/>
  <c r="J13" i="29"/>
  <c r="T12" i="29"/>
  <c r="R12" i="29" l="1"/>
  <c r="L12" i="29"/>
  <c r="J12" i="29"/>
  <c r="O22" i="26" l="1"/>
  <c r="I22" i="26"/>
  <c r="O21" i="26"/>
  <c r="I21" i="26"/>
  <c r="O20" i="26"/>
  <c r="I20" i="26"/>
  <c r="O19" i="26"/>
  <c r="I19" i="26"/>
  <c r="O18" i="26"/>
  <c r="I18" i="26"/>
  <c r="O17" i="26"/>
  <c r="I17" i="26"/>
  <c r="O16" i="26"/>
  <c r="I16" i="26"/>
  <c r="O15" i="26"/>
  <c r="I15" i="26"/>
  <c r="O14" i="26"/>
  <c r="I14" i="26"/>
  <c r="O13" i="26"/>
  <c r="I13" i="26"/>
  <c r="O12" i="26"/>
  <c r="K10" i="26"/>
  <c r="E10" i="26"/>
  <c r="K10" i="27" l="1"/>
  <c r="E10" i="27"/>
  <c r="K11" i="18" l="1"/>
  <c r="E151" i="18" l="1"/>
  <c r="E222" i="18"/>
  <c r="J11" i="18"/>
  <c r="C142" i="18" l="1"/>
  <c r="C167" i="18"/>
  <c r="G222" i="18"/>
  <c r="C222" i="18"/>
  <c r="C150" i="18"/>
  <c r="L27" i="29"/>
  <c r="J27" i="29"/>
  <c r="J27" i="30" l="1"/>
  <c r="L27" i="30"/>
  <c r="K8" i="18" l="1"/>
  <c r="O25" i="26" l="1"/>
  <c r="M25" i="26"/>
  <c r="M27" i="26"/>
  <c r="O27" i="26"/>
  <c r="M30" i="26"/>
  <c r="O30" i="26"/>
  <c r="O33" i="26"/>
  <c r="M33" i="26"/>
  <c r="G30" i="27"/>
  <c r="I30" i="27"/>
  <c r="I28" i="27"/>
  <c r="G28" i="27"/>
  <c r="G31" i="27"/>
  <c r="I31" i="27"/>
  <c r="G26" i="27"/>
  <c r="I26" i="27"/>
  <c r="I33" i="27"/>
  <c r="G33" i="27"/>
  <c r="G27" i="27"/>
  <c r="I27" i="27"/>
  <c r="I25" i="26"/>
  <c r="G25" i="26"/>
  <c r="G25" i="27"/>
  <c r="I25" i="27"/>
  <c r="G32" i="26"/>
  <c r="I32" i="26"/>
  <c r="O26" i="27"/>
  <c r="M26" i="27"/>
  <c r="M26" i="26"/>
  <c r="O26" i="26"/>
  <c r="G29" i="26"/>
  <c r="I29" i="26"/>
  <c r="G26" i="26"/>
  <c r="I26" i="26"/>
  <c r="G31" i="26"/>
  <c r="I31" i="26"/>
  <c r="G29" i="27"/>
  <c r="I29" i="27"/>
  <c r="G32" i="27"/>
  <c r="I32" i="27"/>
  <c r="O28" i="27"/>
  <c r="M28" i="27"/>
  <c r="O29" i="27"/>
  <c r="M29" i="27"/>
  <c r="O31" i="27"/>
  <c r="M31" i="27"/>
  <c r="O32" i="27"/>
  <c r="M32" i="27"/>
  <c r="O25" i="27"/>
  <c r="M25" i="27"/>
  <c r="M28" i="26"/>
  <c r="O28" i="26"/>
  <c r="O29" i="26"/>
  <c r="M29" i="26"/>
  <c r="M31" i="26"/>
  <c r="O31" i="26"/>
  <c r="O32" i="26"/>
  <c r="M32" i="26"/>
  <c r="G28" i="26"/>
  <c r="I28" i="26"/>
  <c r="I30" i="26"/>
  <c r="G30" i="26"/>
  <c r="G27" i="26"/>
  <c r="I27" i="26"/>
  <c r="I33" i="26"/>
  <c r="G33" i="26"/>
  <c r="M27" i="27"/>
  <c r="O27" i="27"/>
  <c r="M30" i="27"/>
  <c r="O30" i="27"/>
  <c r="M33" i="27"/>
  <c r="O33" i="27"/>
  <c r="J26" i="30" l="1"/>
  <c r="L26" i="30"/>
  <c r="J26" i="29"/>
  <c r="L26" i="29"/>
  <c r="C234" i="18" l="1"/>
  <c r="C81" i="18"/>
  <c r="C225" i="18"/>
  <c r="C151" i="18"/>
  <c r="C114" i="18"/>
  <c r="C87" i="18"/>
  <c r="C85" i="18"/>
  <c r="C105" i="18"/>
  <c r="G228" i="18"/>
  <c r="G230" i="18"/>
  <c r="E234" i="18"/>
  <c r="E101" i="18"/>
  <c r="E142" i="18"/>
  <c r="E230" i="18"/>
  <c r="E123" i="18"/>
  <c r="E176" i="18"/>
  <c r="E85" i="18"/>
  <c r="E225" i="18"/>
  <c r="E114" i="18"/>
  <c r="E83" i="18"/>
  <c r="E137" i="18"/>
  <c r="E105" i="18"/>
  <c r="E149" i="18"/>
  <c r="E87" i="18"/>
  <c r="E109" i="18"/>
  <c r="I230" i="18"/>
  <c r="I141" i="18"/>
  <c r="I222" i="18"/>
  <c r="E143" i="18"/>
  <c r="E220" i="18"/>
  <c r="E165" i="18"/>
  <c r="E121" i="18"/>
  <c r="E152" i="18"/>
  <c r="E226" i="18"/>
  <c r="E102" i="18"/>
  <c r="E168" i="18"/>
  <c r="E106" i="18"/>
  <c r="E190" i="18"/>
  <c r="E177" i="18"/>
  <c r="E115" i="18"/>
  <c r="E158" i="18"/>
  <c r="E97" i="18"/>
  <c r="E138" i="18"/>
  <c r="E228" i="18"/>
  <c r="E75" i="18"/>
  <c r="E63" i="18"/>
  <c r="E161" i="18"/>
  <c r="I224" i="18"/>
  <c r="I220" i="18"/>
  <c r="I233" i="18"/>
  <c r="I177" i="18"/>
  <c r="I142" i="18"/>
  <c r="I152" i="18"/>
  <c r="I212" i="18"/>
  <c r="I190" i="18"/>
  <c r="I228" i="18"/>
  <c r="I87" i="18"/>
  <c r="I234" i="18"/>
  <c r="I131" i="18"/>
  <c r="I102" i="18"/>
  <c r="I83" i="18"/>
  <c r="C83" i="18"/>
  <c r="C152" i="18"/>
  <c r="C102" i="18"/>
  <c r="C230" i="18"/>
  <c r="C106" i="18"/>
  <c r="C23" i="18"/>
  <c r="C161" i="18"/>
  <c r="C75" i="18"/>
  <c r="C220" i="18"/>
  <c r="C128" i="18"/>
  <c r="C228" i="18"/>
  <c r="C143" i="18"/>
  <c r="C226" i="18"/>
  <c r="C190" i="18"/>
  <c r="C121" i="18"/>
  <c r="C165" i="18"/>
  <c r="C115" i="18"/>
  <c r="G152" i="18"/>
  <c r="G190" i="18"/>
  <c r="G149" i="18"/>
  <c r="G83" i="18"/>
  <c r="G224" i="18"/>
  <c r="G87" i="18"/>
  <c r="G57" i="18"/>
  <c r="L25" i="29" l="1"/>
  <c r="J25" i="29"/>
  <c r="J25" i="30"/>
  <c r="L25" i="30"/>
  <c r="J24" i="30" l="1"/>
  <c r="L24" i="30"/>
  <c r="G40" i="26" l="1"/>
  <c r="I40" i="26"/>
  <c r="L24" i="29"/>
  <c r="J24" i="29"/>
  <c r="E24" i="27"/>
  <c r="G24" i="27" s="1"/>
  <c r="I34" i="27"/>
  <c r="G34" i="27"/>
  <c r="I35" i="27"/>
  <c r="G35" i="27"/>
  <c r="G40" i="27"/>
  <c r="I40" i="27"/>
  <c r="G36" i="27"/>
  <c r="I36" i="27"/>
  <c r="I35" i="26"/>
  <c r="G35" i="26"/>
  <c r="I34" i="26"/>
  <c r="E24" i="26"/>
  <c r="G24" i="26" s="1"/>
  <c r="G34" i="26"/>
  <c r="G36" i="26"/>
  <c r="I36" i="26"/>
  <c r="I39" i="26"/>
  <c r="G39" i="26"/>
  <c r="G39" i="27"/>
  <c r="I39" i="27"/>
  <c r="M39" i="27"/>
  <c r="K9" i="18"/>
  <c r="M40" i="26" l="1"/>
  <c r="O40" i="26"/>
  <c r="O35" i="26"/>
  <c r="M35" i="26"/>
  <c r="M39" i="26"/>
  <c r="O39" i="26"/>
  <c r="O40" i="27"/>
  <c r="M40" i="27"/>
  <c r="K24" i="27"/>
  <c r="M24" i="27" s="1"/>
  <c r="O34" i="27"/>
  <c r="M34" i="27"/>
  <c r="M35" i="27"/>
  <c r="O35" i="27"/>
  <c r="O36" i="27"/>
  <c r="M36" i="27"/>
  <c r="O39" i="27"/>
  <c r="M34" i="26"/>
  <c r="O34" i="26"/>
  <c r="K24" i="26"/>
  <c r="M24" i="26" s="1"/>
  <c r="M36" i="26"/>
  <c r="O36" i="26"/>
  <c r="G231" i="18" l="1"/>
  <c r="G229" i="18"/>
  <c r="G76" i="18"/>
  <c r="G137" i="18"/>
  <c r="G219" i="18"/>
  <c r="G166" i="18"/>
  <c r="G140" i="18"/>
  <c r="G211" i="18"/>
  <c r="G213" i="18"/>
  <c r="G160" i="18"/>
  <c r="G189" i="18"/>
  <c r="G151" i="18"/>
  <c r="G130" i="18"/>
  <c r="G170" i="18"/>
  <c r="G148" i="18"/>
  <c r="G150" i="18"/>
  <c r="G101" i="18"/>
  <c r="G225" i="18"/>
  <c r="G126" i="18"/>
  <c r="G187" i="18"/>
  <c r="G173" i="18"/>
  <c r="J12" i="18"/>
  <c r="G111" i="18"/>
  <c r="G29" i="18"/>
  <c r="G94" i="18"/>
  <c r="G67" i="18"/>
  <c r="G16" i="18"/>
  <c r="G96" i="18"/>
  <c r="G14" i="18"/>
  <c r="G51" i="18"/>
  <c r="G176" i="18"/>
  <c r="G116" i="18"/>
  <c r="G184" i="18"/>
  <c r="G167" i="18"/>
  <c r="G71" i="18"/>
  <c r="G23" i="18"/>
  <c r="G64" i="18"/>
  <c r="G17" i="18"/>
  <c r="G75" i="18"/>
  <c r="G215" i="18"/>
  <c r="G18" i="18"/>
  <c r="G172" i="18"/>
  <c r="G115" i="18"/>
  <c r="G197" i="18"/>
  <c r="G81" i="18"/>
  <c r="G204" i="18"/>
  <c r="G121" i="18"/>
  <c r="G136" i="18"/>
  <c r="G65" i="18"/>
  <c r="G100" i="18"/>
  <c r="G80" i="18"/>
  <c r="G218" i="18"/>
  <c r="G153" i="18"/>
  <c r="G70" i="18"/>
  <c r="G43" i="18"/>
  <c r="G74" i="18"/>
  <c r="G163" i="18"/>
  <c r="G46" i="18"/>
  <c r="G78" i="18"/>
  <c r="G201" i="18"/>
  <c r="G139" i="18"/>
  <c r="G131" i="18"/>
  <c r="G186" i="18"/>
  <c r="G174" i="18"/>
  <c r="G180" i="18"/>
  <c r="G92" i="18"/>
  <c r="G85" i="18"/>
  <c r="G38" i="18"/>
  <c r="G206" i="18"/>
  <c r="G49" i="18"/>
  <c r="G210" i="18"/>
  <c r="G62" i="18"/>
  <c r="G177" i="18"/>
  <c r="G233" i="18"/>
  <c r="G68" i="18"/>
  <c r="G156" i="18"/>
  <c r="G214" i="18"/>
  <c r="G207" i="18"/>
  <c r="G31" i="18"/>
  <c r="G195" i="18"/>
  <c r="G28" i="18"/>
  <c r="G196" i="18"/>
  <c r="G146" i="18"/>
  <c r="G93" i="18"/>
  <c r="G122" i="18"/>
  <c r="G89" i="18"/>
  <c r="G179" i="18"/>
  <c r="G157" i="18"/>
  <c r="G135" i="18"/>
  <c r="G25" i="18"/>
  <c r="G120" i="18"/>
  <c r="G105" i="18"/>
  <c r="G48" i="18"/>
  <c r="G185" i="18"/>
  <c r="G145" i="18"/>
  <c r="G103" i="18"/>
  <c r="G91" i="18"/>
  <c r="G142" i="18"/>
  <c r="G34" i="18"/>
  <c r="G54" i="18"/>
  <c r="G220" i="18"/>
  <c r="G143" i="18"/>
  <c r="G192" i="18"/>
  <c r="G22" i="18"/>
  <c r="G134" i="18"/>
  <c r="G20" i="18"/>
  <c r="G133" i="18"/>
  <c r="G106" i="18"/>
  <c r="G77" i="18"/>
  <c r="G109" i="18"/>
  <c r="G191" i="18"/>
  <c r="G19" i="18"/>
  <c r="G60" i="18"/>
  <c r="G24" i="18"/>
  <c r="G125" i="18"/>
  <c r="G99" i="18"/>
  <c r="G98" i="18"/>
  <c r="G232" i="18"/>
  <c r="G107" i="18"/>
  <c r="G188" i="18"/>
  <c r="G119" i="18"/>
  <c r="G112" i="18"/>
  <c r="G164" i="18"/>
  <c r="G42" i="18"/>
  <c r="G202" i="18"/>
  <c r="G198" i="18"/>
  <c r="G95" i="18"/>
  <c r="G128" i="18"/>
  <c r="G113" i="18"/>
  <c r="G169" i="18"/>
  <c r="G52" i="18"/>
  <c r="G50" i="18"/>
  <c r="G129" i="18"/>
  <c r="G79" i="18"/>
  <c r="G53" i="18"/>
  <c r="G55" i="18"/>
  <c r="G13" i="18"/>
  <c r="G124" i="18"/>
  <c r="G66" i="18"/>
  <c r="G205" i="18"/>
  <c r="G102" i="18"/>
  <c r="G33" i="18"/>
  <c r="G127" i="18"/>
  <c r="G200" i="18"/>
  <c r="G158" i="18"/>
  <c r="G141" i="18"/>
  <c r="G159" i="18"/>
  <c r="G216" i="18"/>
  <c r="G144" i="18"/>
  <c r="G171" i="18"/>
  <c r="G56" i="18"/>
  <c r="G72" i="18"/>
  <c r="G35" i="18"/>
  <c r="G227" i="18"/>
  <c r="G155" i="18"/>
  <c r="G36" i="18"/>
  <c r="G203" i="18"/>
  <c r="G132" i="18"/>
  <c r="G117" i="18"/>
  <c r="G181" i="18"/>
  <c r="G108" i="18"/>
  <c r="G199" i="18"/>
  <c r="G110" i="18"/>
  <c r="G193" i="18"/>
  <c r="G63" i="18"/>
  <c r="G61" i="18"/>
  <c r="G234" i="18"/>
  <c r="G226" i="18"/>
  <c r="G15" i="18"/>
  <c r="G217" i="18"/>
  <c r="G178" i="18"/>
  <c r="G73" i="18"/>
  <c r="G40" i="18"/>
  <c r="G21" i="18"/>
  <c r="G147" i="18"/>
  <c r="G82" i="18"/>
  <c r="G39" i="18"/>
  <c r="G182" i="18"/>
  <c r="G90" i="18"/>
  <c r="G26" i="18"/>
  <c r="G209" i="18"/>
  <c r="G45" i="18"/>
  <c r="G114" i="18"/>
  <c r="G138" i="18"/>
  <c r="G69" i="18"/>
  <c r="G118" i="18"/>
  <c r="G208" i="18"/>
  <c r="G37" i="18"/>
  <c r="G47" i="18"/>
  <c r="G168" i="18"/>
  <c r="G59" i="18"/>
  <c r="G58" i="18"/>
  <c r="G30" i="18"/>
  <c r="G221" i="18"/>
  <c r="G44" i="18"/>
  <c r="G84" i="18"/>
  <c r="G86" i="18"/>
  <c r="G88" i="18"/>
  <c r="G165" i="18"/>
  <c r="G32" i="18"/>
  <c r="G97" i="18"/>
  <c r="G154" i="18"/>
  <c r="G212" i="18"/>
  <c r="G194" i="18"/>
  <c r="G223" i="18"/>
  <c r="G123" i="18"/>
  <c r="G175" i="18"/>
  <c r="G161" i="18"/>
  <c r="G162" i="18"/>
  <c r="G104" i="18"/>
  <c r="G183" i="18"/>
  <c r="G41" i="18"/>
  <c r="G27" i="18"/>
  <c r="I58" i="18"/>
  <c r="I229" i="18"/>
  <c r="I64" i="18"/>
  <c r="I151" i="18"/>
  <c r="I140" i="18"/>
  <c r="I227" i="18"/>
  <c r="I53" i="18"/>
  <c r="I206" i="18"/>
  <c r="I13" i="18"/>
  <c r="I41" i="18"/>
  <c r="I135" i="18"/>
  <c r="I16" i="18"/>
  <c r="I163" i="18"/>
  <c r="I109" i="18"/>
  <c r="I103" i="18"/>
  <c r="I24" i="18"/>
  <c r="I144" i="18"/>
  <c r="I111" i="18"/>
  <c r="I88" i="18"/>
  <c r="I79" i="18"/>
  <c r="I39" i="18"/>
  <c r="I168" i="18"/>
  <c r="I47" i="18"/>
  <c r="I231" i="18"/>
  <c r="I171" i="18"/>
  <c r="I121" i="18"/>
  <c r="I35" i="18"/>
  <c r="I50" i="18"/>
  <c r="I120" i="18"/>
  <c r="I25" i="18"/>
  <c r="I178" i="18"/>
  <c r="I137" i="18"/>
  <c r="I196" i="18"/>
  <c r="I101" i="18"/>
  <c r="I166" i="18"/>
  <c r="I139" i="18"/>
  <c r="I193" i="18"/>
  <c r="I68" i="18"/>
  <c r="I149" i="18"/>
  <c r="I133" i="18"/>
  <c r="I205" i="18"/>
  <c r="K12" i="18"/>
  <c r="I71" i="18"/>
  <c r="I202" i="18"/>
  <c r="I56" i="18"/>
  <c r="I191" i="18"/>
  <c r="I161" i="18"/>
  <c r="I36" i="18"/>
  <c r="I221" i="18"/>
  <c r="I150" i="18"/>
  <c r="I115" i="18"/>
  <c r="I138" i="18"/>
  <c r="I179" i="18"/>
  <c r="I127" i="18"/>
  <c r="I165" i="18"/>
  <c r="I74" i="18"/>
  <c r="I108" i="18"/>
  <c r="I156" i="18"/>
  <c r="I40" i="18"/>
  <c r="I81" i="18"/>
  <c r="I181" i="18"/>
  <c r="I126" i="18"/>
  <c r="I45" i="18"/>
  <c r="I77" i="18"/>
  <c r="I29" i="18"/>
  <c r="I136" i="18"/>
  <c r="I145" i="18"/>
  <c r="I158" i="18"/>
  <c r="I48" i="18"/>
  <c r="I116" i="18"/>
  <c r="I123" i="18"/>
  <c r="I189" i="18"/>
  <c r="I42" i="18"/>
  <c r="I26" i="18"/>
  <c r="I30" i="18"/>
  <c r="I119" i="18"/>
  <c r="I110" i="18"/>
  <c r="I216" i="18"/>
  <c r="I31" i="18"/>
  <c r="I218" i="18"/>
  <c r="I89" i="18"/>
  <c r="I32" i="18"/>
  <c r="I46" i="18"/>
  <c r="I37" i="18"/>
  <c r="I21" i="18"/>
  <c r="I153" i="18"/>
  <c r="I174" i="18"/>
  <c r="I51" i="18"/>
  <c r="I49" i="18"/>
  <c r="I173" i="18"/>
  <c r="I86" i="18"/>
  <c r="I28" i="18"/>
  <c r="I93" i="18"/>
  <c r="I114" i="18"/>
  <c r="I183" i="18"/>
  <c r="I157" i="18"/>
  <c r="I104" i="18"/>
  <c r="I91" i="18"/>
  <c r="I125" i="18"/>
  <c r="I95" i="18"/>
  <c r="I66" i="18"/>
  <c r="I128" i="18"/>
  <c r="I15" i="18"/>
  <c r="I225" i="18"/>
  <c r="I70" i="18"/>
  <c r="I211" i="18"/>
  <c r="I232" i="18"/>
  <c r="I176" i="18"/>
  <c r="I132" i="18"/>
  <c r="I207" i="18"/>
  <c r="I118" i="18"/>
  <c r="I33" i="18"/>
  <c r="I209" i="18"/>
  <c r="I147" i="18"/>
  <c r="I17" i="18"/>
  <c r="I122" i="18"/>
  <c r="I62" i="18"/>
  <c r="I52" i="18"/>
  <c r="I169" i="18"/>
  <c r="I14" i="18"/>
  <c r="I192" i="18"/>
  <c r="I170" i="18"/>
  <c r="I217" i="18"/>
  <c r="I67" i="18"/>
  <c r="I154" i="18"/>
  <c r="I105" i="18"/>
  <c r="I97" i="18"/>
  <c r="I199" i="18"/>
  <c r="I219" i="18"/>
  <c r="I82" i="18"/>
  <c r="I198" i="18"/>
  <c r="I182" i="18"/>
  <c r="I22" i="18"/>
  <c r="I23" i="18"/>
  <c r="I204" i="18"/>
  <c r="I38" i="18"/>
  <c r="I59" i="18"/>
  <c r="I84" i="18"/>
  <c r="I148" i="18"/>
  <c r="I57" i="18"/>
  <c r="I130" i="18"/>
  <c r="I61" i="18"/>
  <c r="I73" i="18"/>
  <c r="I172" i="18"/>
  <c r="I43" i="18"/>
  <c r="I112" i="18"/>
  <c r="I106" i="18"/>
  <c r="I129" i="18"/>
  <c r="I90" i="18"/>
  <c r="I200" i="18"/>
  <c r="I113" i="18"/>
  <c r="I54" i="18"/>
  <c r="I124" i="18"/>
  <c r="I214" i="18"/>
  <c r="I180" i="18"/>
  <c r="I146" i="18"/>
  <c r="I69" i="18"/>
  <c r="I195" i="18"/>
  <c r="I34" i="18"/>
  <c r="I208" i="18"/>
  <c r="I85" i="18"/>
  <c r="I98" i="18"/>
  <c r="I213" i="18"/>
  <c r="I94" i="18"/>
  <c r="I92" i="18"/>
  <c r="I184" i="18"/>
  <c r="I27" i="18"/>
  <c r="I175" i="18"/>
  <c r="I159" i="18"/>
  <c r="I194" i="18"/>
  <c r="I65" i="18"/>
  <c r="I80" i="18"/>
  <c r="I188" i="18"/>
  <c r="I63" i="18"/>
  <c r="I160" i="18"/>
  <c r="I20" i="18"/>
  <c r="I75" i="18"/>
  <c r="I100" i="18"/>
  <c r="I223" i="18"/>
  <c r="I226" i="18"/>
  <c r="I134" i="18"/>
  <c r="I143" i="18"/>
  <c r="I155" i="18"/>
  <c r="I162" i="18"/>
  <c r="I19" i="18"/>
  <c r="I197" i="18"/>
  <c r="I78" i="18"/>
  <c r="I18" i="18"/>
  <c r="I60" i="18"/>
  <c r="I167" i="18"/>
  <c r="I215" i="18"/>
  <c r="I76" i="18"/>
  <c r="I203" i="18"/>
  <c r="I117" i="18"/>
  <c r="I164" i="18"/>
  <c r="I107" i="18"/>
  <c r="I55" i="18"/>
  <c r="I72" i="18"/>
  <c r="I186" i="18"/>
  <c r="I99" i="18"/>
  <c r="I185" i="18"/>
  <c r="I210" i="18"/>
  <c r="I201" i="18"/>
  <c r="I187" i="18"/>
  <c r="I44" i="18"/>
  <c r="I96" i="18"/>
  <c r="J8" i="18"/>
  <c r="C28" i="18"/>
  <c r="C76" i="18"/>
  <c r="C82" i="18"/>
  <c r="C64" i="18"/>
  <c r="C101" i="18"/>
  <c r="C231" i="18"/>
  <c r="C227" i="18"/>
  <c r="C125" i="18"/>
  <c r="C66" i="18"/>
  <c r="C24" i="18"/>
  <c r="C122" i="18"/>
  <c r="C137" i="18"/>
  <c r="C205" i="18"/>
  <c r="C160" i="18"/>
  <c r="C140" i="18"/>
  <c r="C148" i="18"/>
  <c r="C149" i="18"/>
  <c r="C58" i="18"/>
  <c r="C59" i="18"/>
  <c r="C170" i="18"/>
  <c r="C185" i="18"/>
  <c r="C145" i="18"/>
  <c r="C131" i="18"/>
  <c r="C195" i="18"/>
  <c r="C181" i="18"/>
  <c r="C130" i="18"/>
  <c r="C36" i="18"/>
  <c r="C78" i="18"/>
  <c r="C219" i="18"/>
  <c r="C63" i="18"/>
  <c r="C108" i="18"/>
  <c r="C45" i="18"/>
  <c r="C211" i="18"/>
  <c r="C158" i="18"/>
  <c r="C96" i="18"/>
  <c r="C127" i="18"/>
  <c r="C70" i="18"/>
  <c r="C183" i="18"/>
  <c r="C186" i="18"/>
  <c r="C42" i="18"/>
  <c r="C77" i="18"/>
  <c r="C153" i="18"/>
  <c r="C93" i="18"/>
  <c r="C39" i="18"/>
  <c r="C100" i="18"/>
  <c r="C208" i="18"/>
  <c r="C120" i="18"/>
  <c r="C113" i="18"/>
  <c r="C104" i="18"/>
  <c r="C46" i="18"/>
  <c r="C212" i="18"/>
  <c r="C48" i="18"/>
  <c r="C193" i="18"/>
  <c r="C210" i="18"/>
  <c r="C98" i="18"/>
  <c r="C214" i="18"/>
  <c r="C221" i="18"/>
  <c r="C159" i="18"/>
  <c r="C141" i="18"/>
  <c r="C164" i="18"/>
  <c r="C99" i="18"/>
  <c r="C232" i="18"/>
  <c r="C206" i="18"/>
  <c r="C216" i="18"/>
  <c r="C26" i="18"/>
  <c r="C52" i="18"/>
  <c r="C198" i="18"/>
  <c r="C103" i="18"/>
  <c r="C169" i="18"/>
  <c r="C25" i="18"/>
  <c r="C40" i="18"/>
  <c r="C175" i="18"/>
  <c r="C223" i="18"/>
  <c r="C166" i="18"/>
  <c r="C157" i="18"/>
  <c r="C189" i="18"/>
  <c r="C38" i="18"/>
  <c r="C200" i="18"/>
  <c r="C68" i="18"/>
  <c r="C31" i="18"/>
  <c r="C37" i="18"/>
  <c r="C172" i="18"/>
  <c r="C73" i="18"/>
  <c r="C116" i="18"/>
  <c r="C33" i="18"/>
  <c r="C126" i="18"/>
  <c r="C197" i="18"/>
  <c r="C218" i="18"/>
  <c r="C201" i="18"/>
  <c r="C134" i="18"/>
  <c r="C112" i="18"/>
  <c r="C49" i="18"/>
  <c r="C13" i="18"/>
  <c r="C88" i="18"/>
  <c r="C86" i="18"/>
  <c r="C117" i="18"/>
  <c r="C55" i="18"/>
  <c r="C180" i="18"/>
  <c r="C229" i="18"/>
  <c r="C196" i="18"/>
  <c r="C92" i="18"/>
  <c r="C44" i="18"/>
  <c r="C133" i="18"/>
  <c r="C16" i="18"/>
  <c r="C107" i="18"/>
  <c r="C17" i="18"/>
  <c r="C162" i="18"/>
  <c r="C155" i="18"/>
  <c r="C90" i="18"/>
  <c r="C182" i="18"/>
  <c r="C69" i="18"/>
  <c r="C111" i="18"/>
  <c r="C188" i="18"/>
  <c r="C124" i="18"/>
  <c r="C21" i="18"/>
  <c r="C118" i="18"/>
  <c r="C27" i="18"/>
  <c r="C62" i="18"/>
  <c r="C213" i="18"/>
  <c r="C233" i="18"/>
  <c r="C19" i="18"/>
  <c r="C123" i="18"/>
  <c r="C136" i="18"/>
  <c r="C176" i="18"/>
  <c r="C199" i="18"/>
  <c r="C22" i="18"/>
  <c r="C89" i="18"/>
  <c r="C146" i="18"/>
  <c r="C15" i="18"/>
  <c r="C32" i="18"/>
  <c r="C132" i="18"/>
  <c r="C54" i="18"/>
  <c r="C119" i="18"/>
  <c r="C67" i="18"/>
  <c r="C110" i="18"/>
  <c r="C139" i="18"/>
  <c r="C147" i="18"/>
  <c r="C51" i="18"/>
  <c r="C35" i="18"/>
  <c r="C144" i="18"/>
  <c r="C47" i="18"/>
  <c r="C203" i="18"/>
  <c r="C173" i="18"/>
  <c r="C191" i="18"/>
  <c r="C224" i="18"/>
  <c r="C194" i="18"/>
  <c r="C95" i="18"/>
  <c r="C57" i="18"/>
  <c r="C14" i="18"/>
  <c r="C71" i="18"/>
  <c r="C178" i="18"/>
  <c r="C179" i="18"/>
  <c r="C61" i="18"/>
  <c r="C84" i="18"/>
  <c r="C91" i="18"/>
  <c r="C168" i="18"/>
  <c r="C50" i="18"/>
  <c r="C129" i="18"/>
  <c r="C202" i="18"/>
  <c r="C65" i="18"/>
  <c r="C18" i="18"/>
  <c r="C30" i="18"/>
  <c r="C207" i="18"/>
  <c r="C74" i="18"/>
  <c r="C187" i="18"/>
  <c r="C20" i="18"/>
  <c r="C171" i="18"/>
  <c r="C109" i="18"/>
  <c r="C215" i="18"/>
  <c r="C34" i="18"/>
  <c r="C163" i="18"/>
  <c r="C72" i="18"/>
  <c r="C154" i="18"/>
  <c r="C184" i="18"/>
  <c r="C209" i="18"/>
  <c r="C177" i="18"/>
  <c r="C138" i="18"/>
  <c r="C135" i="18"/>
  <c r="C43" i="18"/>
  <c r="C53" i="18"/>
  <c r="C192" i="18"/>
  <c r="C97" i="18"/>
  <c r="C204" i="18"/>
  <c r="C41" i="18"/>
  <c r="C79" i="18"/>
  <c r="C60" i="18"/>
  <c r="C217" i="18"/>
  <c r="C156" i="18"/>
  <c r="C80" i="18"/>
  <c r="C56" i="18"/>
  <c r="C94" i="18"/>
  <c r="C174" i="18"/>
  <c r="C29" i="18"/>
  <c r="E64" i="18"/>
  <c r="E24" i="18"/>
  <c r="E76" i="18"/>
  <c r="E229" i="18"/>
  <c r="E167" i="18"/>
  <c r="E82" i="18"/>
  <c r="E223" i="18"/>
  <c r="E28" i="18"/>
  <c r="E164" i="18"/>
  <c r="E35" i="18"/>
  <c r="E45" i="18"/>
  <c r="E54" i="18"/>
  <c r="E233" i="18"/>
  <c r="E216" i="18"/>
  <c r="E111" i="18"/>
  <c r="E193" i="18"/>
  <c r="E84" i="18"/>
  <c r="E79" i="18"/>
  <c r="E211" i="18"/>
  <c r="E185" i="18"/>
  <c r="E224" i="18"/>
  <c r="E69" i="18"/>
  <c r="E204" i="18"/>
  <c r="E14" i="18"/>
  <c r="E44" i="18"/>
  <c r="E144" i="18"/>
  <c r="E218" i="18"/>
  <c r="E95" i="18"/>
  <c r="E155" i="18"/>
  <c r="E48" i="18"/>
  <c r="E32" i="18"/>
  <c r="E60" i="18"/>
  <c r="E173" i="18"/>
  <c r="E192" i="18"/>
  <c r="E94" i="18"/>
  <c r="E108" i="18"/>
  <c r="E212" i="18"/>
  <c r="E81" i="18"/>
  <c r="E231" i="18"/>
  <c r="E100" i="18"/>
  <c r="E215" i="18"/>
  <c r="E80" i="18"/>
  <c r="E118" i="18"/>
  <c r="E129" i="18"/>
  <c r="E180" i="18"/>
  <c r="E73" i="18"/>
  <c r="E156" i="18"/>
  <c r="E162" i="18"/>
  <c r="E77" i="18"/>
  <c r="E206" i="18"/>
  <c r="E200" i="18"/>
  <c r="E184" i="18"/>
  <c r="E39" i="18"/>
  <c r="E208" i="18"/>
  <c r="E42" i="18"/>
  <c r="E122" i="18"/>
  <c r="E197" i="18"/>
  <c r="E57" i="18"/>
  <c r="E15" i="18"/>
  <c r="E89" i="18"/>
  <c r="E36" i="18"/>
  <c r="E56" i="18"/>
  <c r="E199" i="18"/>
  <c r="E68" i="18"/>
  <c r="E148" i="18"/>
  <c r="E70" i="18"/>
  <c r="E98" i="18"/>
  <c r="E187" i="18"/>
  <c r="E120" i="18"/>
  <c r="E189" i="18"/>
  <c r="E65" i="18"/>
  <c r="E178" i="18"/>
  <c r="E55" i="18"/>
  <c r="E91" i="18"/>
  <c r="E27" i="18"/>
  <c r="E31" i="18"/>
  <c r="E130" i="18"/>
  <c r="E78" i="18"/>
  <c r="E207" i="18"/>
  <c r="E191" i="18"/>
  <c r="E163" i="18"/>
  <c r="E145" i="18"/>
  <c r="E19" i="18"/>
  <c r="E71" i="18"/>
  <c r="E40" i="18"/>
  <c r="E117" i="18"/>
  <c r="E169" i="18"/>
  <c r="E201" i="18"/>
  <c r="E33" i="18"/>
  <c r="E221" i="18"/>
  <c r="E18" i="18"/>
  <c r="E37" i="18"/>
  <c r="E183" i="18"/>
  <c r="E50" i="18"/>
  <c r="E66" i="18"/>
  <c r="E110" i="18"/>
  <c r="E232" i="18"/>
  <c r="E124" i="18"/>
  <c r="E166" i="18"/>
  <c r="E160" i="18"/>
  <c r="E113" i="18"/>
  <c r="E132" i="18"/>
  <c r="E131" i="18"/>
  <c r="E88" i="18"/>
  <c r="E43" i="18"/>
  <c r="E182" i="18"/>
  <c r="E107" i="18"/>
  <c r="E20" i="18"/>
  <c r="E217" i="18"/>
  <c r="E139" i="18"/>
  <c r="E46" i="18"/>
  <c r="E196" i="18"/>
  <c r="E126" i="18"/>
  <c r="E140" i="18"/>
  <c r="E51" i="18"/>
  <c r="E29" i="18"/>
  <c r="E86" i="18"/>
  <c r="E195" i="18"/>
  <c r="E59" i="18"/>
  <c r="E128" i="18"/>
  <c r="E214" i="18"/>
  <c r="E41" i="18"/>
  <c r="E112" i="18"/>
  <c r="E23" i="18"/>
  <c r="E49" i="18"/>
  <c r="E170" i="18"/>
  <c r="E202" i="18"/>
  <c r="E147" i="18"/>
  <c r="E181" i="18"/>
  <c r="E141" i="18"/>
  <c r="E205" i="18"/>
  <c r="E175" i="18"/>
  <c r="E127" i="18"/>
  <c r="E125" i="18"/>
  <c r="E210" i="18"/>
  <c r="E90" i="18"/>
  <c r="E21" i="18"/>
  <c r="E74" i="18"/>
  <c r="E13" i="18"/>
  <c r="E213" i="18"/>
  <c r="E30" i="18"/>
  <c r="E209" i="18"/>
  <c r="E47" i="18"/>
  <c r="E119" i="18"/>
  <c r="E92" i="18"/>
  <c r="E25" i="18"/>
  <c r="E58" i="18"/>
  <c r="E96" i="18"/>
  <c r="E22" i="18"/>
  <c r="E135" i="18"/>
  <c r="E198" i="18"/>
  <c r="E188" i="18"/>
  <c r="E174" i="18"/>
  <c r="E99" i="18"/>
  <c r="E146" i="18"/>
  <c r="E171" i="18"/>
  <c r="E153" i="18"/>
  <c r="E103" i="18"/>
  <c r="E62" i="18"/>
  <c r="E227" i="18"/>
  <c r="E17" i="18"/>
  <c r="E116" i="18"/>
  <c r="E72" i="18"/>
  <c r="E134" i="18"/>
  <c r="E53" i="18"/>
  <c r="E133" i="18"/>
  <c r="E16" i="18"/>
  <c r="E93" i="18"/>
  <c r="E104" i="18"/>
  <c r="E219" i="18"/>
  <c r="E172" i="18"/>
  <c r="E52" i="18"/>
  <c r="E157" i="18"/>
  <c r="E186" i="18"/>
  <c r="E154" i="18"/>
  <c r="E203" i="18"/>
  <c r="E179" i="18"/>
  <c r="E61" i="18"/>
  <c r="E150" i="18"/>
  <c r="E38" i="18"/>
  <c r="E34" i="18"/>
  <c r="E136" i="18"/>
  <c r="E159" i="18"/>
  <c r="E194" i="18"/>
  <c r="E26" i="18"/>
  <c r="E67" i="18"/>
  <c r="J9" i="18" l="1"/>
  <c r="G34" i="16" l="1"/>
  <c r="G35" i="16"/>
  <c r="K33" i="16"/>
  <c r="K32" i="16" l="1"/>
  <c r="I34" i="16"/>
  <c r="I35" i="16"/>
  <c r="T23" i="30" l="1"/>
  <c r="R23" i="30"/>
  <c r="R23" i="29"/>
  <c r="T23" i="29"/>
  <c r="K22" i="16" l="1"/>
  <c r="G30" i="16"/>
  <c r="G29" i="16"/>
  <c r="G18" i="16"/>
  <c r="G9" i="16"/>
  <c r="G17" i="16"/>
  <c r="I9" i="16"/>
  <c r="I18" i="16"/>
  <c r="I17" i="16"/>
  <c r="K15" i="16"/>
  <c r="G23" i="16"/>
  <c r="G24" i="16"/>
  <c r="K21" i="16"/>
  <c r="I23" i="16"/>
  <c r="I24" i="16"/>
  <c r="G10" i="16"/>
  <c r="K16" i="16"/>
  <c r="I10" i="16"/>
  <c r="K28" i="16"/>
  <c r="I30" i="16"/>
  <c r="I29" i="16"/>
  <c r="K27" i="16"/>
  <c r="K10" i="16" l="1"/>
  <c r="I12" i="16"/>
  <c r="K9" i="16"/>
  <c r="I11" i="16"/>
  <c r="G11" i="16"/>
  <c r="G12" i="16"/>
  <c r="AE15" i="25" l="1"/>
  <c r="O15" i="25" l="1"/>
  <c r="O15" i="24"/>
  <c r="E10" i="28"/>
  <c r="AE15" i="24"/>
  <c r="G10" i="28"/>
  <c r="E24" i="28"/>
  <c r="C24" i="24"/>
  <c r="C24" i="25"/>
  <c r="C23" i="24"/>
  <c r="C23" i="25"/>
  <c r="C22" i="25"/>
  <c r="C22" i="24"/>
  <c r="C21" i="25"/>
  <c r="C21" i="24"/>
  <c r="C20" i="24"/>
  <c r="C20" i="25"/>
  <c r="C19" i="24"/>
  <c r="C19" i="25"/>
  <c r="C18" i="25"/>
  <c r="C18" i="24"/>
  <c r="C17" i="24"/>
  <c r="C17" i="25"/>
  <c r="AI13" i="24" l="1"/>
  <c r="AA13" i="25"/>
  <c r="C25" i="25"/>
  <c r="Q14" i="24"/>
  <c r="M13" i="24"/>
  <c r="O14" i="24"/>
  <c r="E14" i="24"/>
  <c r="AG15" i="25"/>
  <c r="AE14" i="25"/>
  <c r="AC13" i="25"/>
  <c r="AG14" i="25"/>
  <c r="AG14" i="24"/>
  <c r="AE14" i="24"/>
  <c r="AC13" i="24"/>
  <c r="AM15" i="25"/>
  <c r="AO15" i="25"/>
  <c r="Y14" i="24"/>
  <c r="AG15" i="24"/>
  <c r="AO15" i="24"/>
  <c r="AM15" i="24"/>
  <c r="Y14" i="25"/>
  <c r="Y15" i="25"/>
  <c r="AI13" i="25"/>
  <c r="AO14" i="25"/>
  <c r="AK13" i="25"/>
  <c r="AM14" i="25"/>
  <c r="Q15" i="24"/>
  <c r="K13" i="25"/>
  <c r="E15" i="25"/>
  <c r="AO14" i="24"/>
  <c r="AM14" i="24"/>
  <c r="AK13" i="24"/>
  <c r="C25" i="24"/>
  <c r="Q15" i="25"/>
  <c r="M13" i="25"/>
  <c r="Q14" i="25"/>
  <c r="E14" i="25"/>
  <c r="O14" i="25"/>
  <c r="K13" i="24"/>
  <c r="C16" i="25"/>
  <c r="C15" i="24"/>
  <c r="K10" i="28"/>
  <c r="C15" i="25"/>
  <c r="C16" i="24"/>
  <c r="AA13" i="24"/>
  <c r="G24" i="28"/>
  <c r="I14" i="24" l="1"/>
  <c r="R25" i="30"/>
  <c r="T25" i="30"/>
  <c r="U13" i="24"/>
  <c r="S13" i="25"/>
  <c r="C14" i="25"/>
  <c r="C13" i="25" s="1"/>
  <c r="W14" i="25"/>
  <c r="W15" i="24"/>
  <c r="Y15" i="24"/>
  <c r="E15" i="24"/>
  <c r="R25" i="29"/>
  <c r="T25" i="29"/>
  <c r="I14" i="25"/>
  <c r="U13" i="25"/>
  <c r="R27" i="29"/>
  <c r="T27" i="29"/>
  <c r="R27" i="30"/>
  <c r="T27" i="30"/>
  <c r="I15" i="25"/>
  <c r="G15" i="25"/>
  <c r="W15" i="25"/>
  <c r="K24" i="28"/>
  <c r="M10" i="28" l="1"/>
  <c r="R26" i="29"/>
  <c r="T26" i="29"/>
  <c r="T24" i="29"/>
  <c r="R24" i="29"/>
  <c r="T24" i="30"/>
  <c r="R24" i="30"/>
  <c r="G14" i="25"/>
  <c r="G15" i="24"/>
  <c r="I15" i="24"/>
  <c r="T26" i="30"/>
  <c r="R26" i="30"/>
  <c r="S13" i="24"/>
  <c r="C14" i="24"/>
  <c r="W14" i="24"/>
  <c r="E13" i="25"/>
  <c r="M24" i="28"/>
  <c r="C13" i="24" l="1"/>
  <c r="G14" i="24"/>
  <c r="E13" i="24"/>
</calcChain>
</file>

<file path=xl/sharedStrings.xml><?xml version="1.0" encoding="utf-8"?>
<sst xmlns="http://schemas.openxmlformats.org/spreadsheetml/2006/main" count="2888" uniqueCount="1119">
  <si>
    <t>Nomenclatura Combinada - Descritivo dos Capítulos da NC</t>
  </si>
  <si>
    <t>DESCRITIVO DOS CAPÍTULOS DA NC</t>
  </si>
  <si>
    <t>NOMENCLATURA COMBINADA</t>
  </si>
  <si>
    <t>CAP.</t>
  </si>
  <si>
    <t>DESCRIÇÃO</t>
  </si>
  <si>
    <t>01</t>
  </si>
  <si>
    <t>ANIMAIS VIVOS</t>
  </si>
  <si>
    <t>PENAS E SUAS OBRAS; FLORES ARTIFI-</t>
  </si>
  <si>
    <t>02</t>
  </si>
  <si>
    <t>CARNES E MIUDEZAS, COMESTÍVEIS</t>
  </si>
  <si>
    <t>BASE DE AMIDOS; COLAS; ETC</t>
  </si>
  <si>
    <t>CIAIS; OBRAS DE CABELO</t>
  </si>
  <si>
    <t>03</t>
  </si>
  <si>
    <t>PEIXES, CRUSTÁCEOS E MOLUSCOS</t>
  </si>
  <si>
    <t>PÓLVORAS E EXPLOSIVOS; ARTIGOS DE</t>
  </si>
  <si>
    <t>OBRAS DE PEDRA, GESSO, CIMENTO,</t>
  </si>
  <si>
    <t>04</t>
  </si>
  <si>
    <t>LEITE, LACTICÍNIOS, OVOS DE AVES,</t>
  </si>
  <si>
    <t>PIROTECNIA; FÓSFOROS; ETC</t>
  </si>
  <si>
    <t>AMIANTO, MICA, ETC</t>
  </si>
  <si>
    <t>MEL NATURAL, ETC</t>
  </si>
  <si>
    <t>PRODUTOS PARA FOTOGRAFIA E CINEMA-</t>
  </si>
  <si>
    <t>PRODUTOS CERÂMICOS</t>
  </si>
  <si>
    <t>05</t>
  </si>
  <si>
    <t>PRODUTOS DE ORIGEM ANIMAL, NE</t>
  </si>
  <si>
    <t>TOGRAFIA</t>
  </si>
  <si>
    <t>VIDRO E SUAS OBRAS</t>
  </si>
  <si>
    <t>06</t>
  </si>
  <si>
    <t>PLANTAS VIVAS E PRODUTOS DE FLORI-</t>
  </si>
  <si>
    <t>PRODUTOS DIVER. DAS IND. QUÍMICAS</t>
  </si>
  <si>
    <t>PÉROLAS, PEDRAS E MET. PRECIOSOS,</t>
  </si>
  <si>
    <t>CULTURA</t>
  </si>
  <si>
    <t>PLÁSTICOS E SUAS OBRAS</t>
  </si>
  <si>
    <t>SUAS OBRAS; BIJUTARIAS; MOEDAS</t>
  </si>
  <si>
    <t>07</t>
  </si>
  <si>
    <t>PRODUTOS HORTÍCOLAS, PLANTAS, RA-</t>
  </si>
  <si>
    <t>BORRACHA E SUAS OBRAS</t>
  </si>
  <si>
    <t>FERRO FUNDIDO, FERRO E AÇO</t>
  </si>
  <si>
    <t>ÍZES E TUBÉRCULOS COMESTÍVEIS</t>
  </si>
  <si>
    <t>OBRAS DE FERRO FUNDIDO, FERRO OU</t>
  </si>
  <si>
    <t>08</t>
  </si>
  <si>
    <t>FRUTAS; CASCAS DE CITRINOS E DE</t>
  </si>
  <si>
    <t>E COUROS</t>
  </si>
  <si>
    <t>AÇO</t>
  </si>
  <si>
    <t>MELÕES</t>
  </si>
  <si>
    <t>OBRAS DE COURO, DE SELEIRO, DE VI-</t>
  </si>
  <si>
    <t>COBRE E SUAS OBRAS</t>
  </si>
  <si>
    <t>09</t>
  </si>
  <si>
    <t>CAFÉ, CHÁ, MATE E ESPECIARIAS</t>
  </si>
  <si>
    <t>AGEM, ETC; OBRAS DE TRIPA</t>
  </si>
  <si>
    <t>NÍQUEL E SUAS OBRAS</t>
  </si>
  <si>
    <t>CEREAIS</t>
  </si>
  <si>
    <t>PELES COM PELO E SUAS OBRAS; PELES</t>
  </si>
  <si>
    <t>ALUMÍNIO E SUAS OBRAS</t>
  </si>
  <si>
    <t>PRODUTOS DA INDUSTRIA DE MOAGEM;</t>
  </si>
  <si>
    <t>COM PELO, ARTIFICIAIS</t>
  </si>
  <si>
    <t>CHUMBO E SUAS OBRAS</t>
  </si>
  <si>
    <t>MALTE; AMIDOS E FÉCULAS, ETC</t>
  </si>
  <si>
    <t>MADEIRA E CARVÃO VEGETAL; OBRAS</t>
  </si>
  <si>
    <t>ZINCO E SUAS OBRAS</t>
  </si>
  <si>
    <t>SEMENTES E FRUTOS OLEAGINOSOS;</t>
  </si>
  <si>
    <t>DE MADEIRA</t>
  </si>
  <si>
    <t>ESTANHO E SUAS OBRAS</t>
  </si>
  <si>
    <t>GRÃOS, SEMENTES, ETC</t>
  </si>
  <si>
    <t>CORTIÇA E SUAS OBRAS</t>
  </si>
  <si>
    <t>OUTROS METAIS COMUNS E CERAMAIS,</t>
  </si>
  <si>
    <t>GOMAS, RESINAS E OUTROS SUCOS E</t>
  </si>
  <si>
    <t>OBRAS DE ESPARTARIA OU DE CESTARIA</t>
  </si>
  <si>
    <t>E SUAS OBRAS</t>
  </si>
  <si>
    <t>PASTAS DE MADEIRA, ETC; DESPERDÍ-</t>
  </si>
  <si>
    <t>FERRAMENTAS, CUTELARIAS, E SUAS</t>
  </si>
  <si>
    <t>MATÉRIAS PARA ENTRANÇAMENTO; PRO-</t>
  </si>
  <si>
    <t>CIOS DE PAPEL OU CARTÃO</t>
  </si>
  <si>
    <t>PARTES DE METAIS COMUNS</t>
  </si>
  <si>
    <t>DUTOS ORIGEM VEGETAL, NE</t>
  </si>
  <si>
    <t>PAPEL E CARTÃO, E SUAS OBRAS;</t>
  </si>
  <si>
    <t>OBRAS DIVERSAS DE METAIS COMUNS</t>
  </si>
  <si>
    <t>GORDURAS E ÓLEOS, ANIMAIS OU VE-</t>
  </si>
  <si>
    <t>OBRAS DE PASTA CELULOSE</t>
  </si>
  <si>
    <t>GETAIS, CERAS, ETC</t>
  </si>
  <si>
    <t>LIVROS, JORNAIS, PRODUTOS DAS IND.</t>
  </si>
  <si>
    <t>APARELHOS ETC, MECÂNICOS</t>
  </si>
  <si>
    <t>PREPARAÇÕES DE CARNES, PEIXES,</t>
  </si>
  <si>
    <t>GRÁFICAS; ETC</t>
  </si>
  <si>
    <t>MÁQUINAS, APARELHOS E MATERIAIS,</t>
  </si>
  <si>
    <t>CRUSTÁCEOS E MOLUSCOS</t>
  </si>
  <si>
    <t>SEDA</t>
  </si>
  <si>
    <t>AÇUCARES E PRODUTOS DE CONFEITARIA</t>
  </si>
  <si>
    <t>LÂ, PELOS FINOS OU GROSSEIROS;</t>
  </si>
  <si>
    <t>VEÍCULOS E MATERIAL PARA VIAS FÉR-</t>
  </si>
  <si>
    <t>CACAU E SUAS PREPARAÇÕES</t>
  </si>
  <si>
    <t>FIOS E TECIDOS DE CRINA</t>
  </si>
  <si>
    <t>REAS, OU SEMELHANTES, ETC</t>
  </si>
  <si>
    <t>PREPARAÇÕES A BASE DE CEREAIS,</t>
  </si>
  <si>
    <t>ALGODÃO</t>
  </si>
  <si>
    <t>AMIDOS, OU DE LEITE, ETC</t>
  </si>
  <si>
    <t>OUTRAS FIBRAS TÊXTEIS VEGETAIS;</t>
  </si>
  <si>
    <t>VEÍCULOS TERRESTRES</t>
  </si>
  <si>
    <t>PREPARAÇÕES DE PRODUTOS HORTÍCO-</t>
  </si>
  <si>
    <t>FIOS E TECIDOS, DE PAPEL</t>
  </si>
  <si>
    <t>AERONAVES E OUTROS APARELHOS AÉ-</t>
  </si>
  <si>
    <t>LAS, DE FRUTAS, ETC</t>
  </si>
  <si>
    <t>FILAMENTOS SINTÉTICOS OU ARTIFICI.</t>
  </si>
  <si>
    <t>REOS OU ESPACIAIS</t>
  </si>
  <si>
    <t>PREPARAÇÕES ALIMENTÍCIAS DIVERSAS</t>
  </si>
  <si>
    <t>FIBRAS SINTÉTICAS OU ARTIFICIAIS,</t>
  </si>
  <si>
    <t>EMBARCAÇÕES E ESTRUTU. FLUTUANTES</t>
  </si>
  <si>
    <t>BEBIDAS, LÍQUIDOS ALCOÓLICOS E</t>
  </si>
  <si>
    <t>DESCONTÍNUAS</t>
  </si>
  <si>
    <t>VINAGRES</t>
  </si>
  <si>
    <t>PASTAS (OUATES), FELTROS, ETC;</t>
  </si>
  <si>
    <t>CINEMA, MEDIDA, CONTROLE, ETC</t>
  </si>
  <si>
    <t>RESÍDUOS DAS IND. ALIMENTARES;</t>
  </si>
  <si>
    <t>ARTIGOS DE CORDOARIA, ETC</t>
  </si>
  <si>
    <t>RELÓGIOS E APARELHOS SEMELHANTES;</t>
  </si>
  <si>
    <t>ALIMENTOS PARA ANIMAIS</t>
  </si>
  <si>
    <t>TAPETES E OUTROS REVESTIMENTOS</t>
  </si>
  <si>
    <t>SUAS PARTES</t>
  </si>
  <si>
    <t>TABACO E SEUS SUCEDÂNEOS MANU-</t>
  </si>
  <si>
    <t>PARA PAVIMENTOS</t>
  </si>
  <si>
    <t>INSTRUMENTOS MUSICAIS, SUAS PARTES</t>
  </si>
  <si>
    <t>TECIDOS ESPECIAIS E TUFADOS; REN-</t>
  </si>
  <si>
    <t>E ACESSÓRIOS</t>
  </si>
  <si>
    <t>SAL; ENXOFRE; TERRAS E PEDRAS;</t>
  </si>
  <si>
    <t>DAS; TAPEÇARIAS; BORDADOS</t>
  </si>
  <si>
    <t>ARMAS E MUNIÇÕES, SUAS PARTES E</t>
  </si>
  <si>
    <t>GESSO CAL E CIMENTO</t>
  </si>
  <si>
    <t>TECIDOS IMPREGNADOS REVESTIDOS,</t>
  </si>
  <si>
    <t>ACESSÓRIOS</t>
  </si>
  <si>
    <t>MINÉRIOS, ESCÓRIAS E CINZAS</t>
  </si>
  <si>
    <t>ETC; ARTIGOS USOS TÉCNICOS</t>
  </si>
  <si>
    <t>MÓVEIS; MOBILIÁRIO MÉDICO-CIRÚRGI-</t>
  </si>
  <si>
    <t>COMBUSTÍVEIS E ÓLEOS MINERAIS;</t>
  </si>
  <si>
    <t>TECIDOS DE MALHA</t>
  </si>
  <si>
    <t>CO; ANÚNCIOS, CARTAZES</t>
  </si>
  <si>
    <t>MATÉRIAS BETUMINOSAS</t>
  </si>
  <si>
    <t>VESTUÁRIO E SEUS ACESSÓRIOS, DE</t>
  </si>
  <si>
    <t>BRINQUEDOS, JOGOS E ARTIGOS PARA</t>
  </si>
  <si>
    <t>PRODUTOS QUÍMICOS INORGÂNICOS, ETC</t>
  </si>
  <si>
    <t>MALHA</t>
  </si>
  <si>
    <t>DESPORTO</t>
  </si>
  <si>
    <t>PRODUTOS QUÍMICOS ORGÂNICOS</t>
  </si>
  <si>
    <t>VESTUÁRIO E SEUS ACESSÓRIOS,</t>
  </si>
  <si>
    <t>OBRAS DIVERSAS</t>
  </si>
  <si>
    <t>PRODUTOS FARMACÊUTICOS</t>
  </si>
  <si>
    <t>ADUBOS OU FERTILIZANTES</t>
  </si>
  <si>
    <t>OUTROS ARTEFACTOS TÊXTEIS, CALÇA-</t>
  </si>
  <si>
    <t>ANTIGUIDADES</t>
  </si>
  <si>
    <t>DO, CHAPÉUS; TRAPOS</t>
  </si>
  <si>
    <t>CONJUNTOS INDUSTRIAIS EXPORTADOS AO</t>
  </si>
  <si>
    <t>TINTAS E VERNIZES; ETC</t>
  </si>
  <si>
    <t>CALÇADO, POLAINAS E ARTEFACTOS</t>
  </si>
  <si>
    <t>ABRIGO DO REG. CEE 518/79</t>
  </si>
  <si>
    <t>ÓLEOS ESSENCIAIS E RESINÓIDES;</t>
  </si>
  <si>
    <t>CHAPÉUS E ARTEFACTOS DE USO SEME-</t>
  </si>
  <si>
    <t>MERCADO. REAGRUPADAS POR CAPÍTULOS</t>
  </si>
  <si>
    <t>PRODUTOS PERFUMARIA, ETC</t>
  </si>
  <si>
    <t>LHANTE, E SUAS PARTES</t>
  </si>
  <si>
    <t>SABÕES, CERAS, PRODUTOS DE CONSER-</t>
  </si>
  <si>
    <t>GUARDA-CHUVAS, SOMBRINHAS, BENGA-</t>
  </si>
  <si>
    <t>VAÇÃO E LIMPEZA, VELAS, ETC</t>
  </si>
  <si>
    <t>LAS, ETC, E SUAS PARTES</t>
  </si>
  <si>
    <t>ANO</t>
  </si>
  <si>
    <t>MÊS</t>
  </si>
  <si>
    <t>ALEMANHA</t>
  </si>
  <si>
    <t>AUSTRIA</t>
  </si>
  <si>
    <t>BELGICA</t>
  </si>
  <si>
    <t>BULGARIA</t>
  </si>
  <si>
    <t>CHIPRE</t>
  </si>
  <si>
    <t>DINAMARCA</t>
  </si>
  <si>
    <t>ESLOVAQUIA</t>
  </si>
  <si>
    <t>ESLOVENIA</t>
  </si>
  <si>
    <t>ESPANHA</t>
  </si>
  <si>
    <t>ESTONIA</t>
  </si>
  <si>
    <t>FINLANDIA</t>
  </si>
  <si>
    <t>FRANCA</t>
  </si>
  <si>
    <t>GRECIA</t>
  </si>
  <si>
    <t>HUNGRIA</t>
  </si>
  <si>
    <t>IRLANDA</t>
  </si>
  <si>
    <t>ITALIA</t>
  </si>
  <si>
    <t>LETONIA</t>
  </si>
  <si>
    <t>LITUANIA</t>
  </si>
  <si>
    <t>LUXEMBURGO</t>
  </si>
  <si>
    <t>MALTA</t>
  </si>
  <si>
    <t>PAISES BAIXOS</t>
  </si>
  <si>
    <t>POLONIA</t>
  </si>
  <si>
    <t>ROMENIA</t>
  </si>
  <si>
    <t>SUECIA</t>
  </si>
  <si>
    <t>DIVERSOS</t>
  </si>
  <si>
    <t>Voltar ao Indice</t>
  </si>
  <si>
    <t>21</t>
  </si>
  <si>
    <t>22</t>
  </si>
  <si>
    <t>31</t>
  </si>
  <si>
    <t>41</t>
  </si>
  <si>
    <t>42</t>
  </si>
  <si>
    <t>51</t>
  </si>
  <si>
    <t>53</t>
  </si>
  <si>
    <t>61</t>
  </si>
  <si>
    <t>62</t>
  </si>
  <si>
    <t>63</t>
  </si>
  <si>
    <t>CGCE</t>
  </si>
  <si>
    <t>PRODUTOS ALIMENTARES E BEBIDAS</t>
  </si>
  <si>
    <t>11</t>
  </si>
  <si>
    <t>PRODUTOS PRIMARIOS</t>
  </si>
  <si>
    <t>DESTINADOS PRINCIPALMENTE A INDUSTRIA</t>
  </si>
  <si>
    <t>PARTES, PECAS SEPARADAS E ACESSORIOS</t>
  </si>
  <si>
    <t>MATERIAL DE TRANSPORTE E ACESSORIOS</t>
  </si>
  <si>
    <t>12</t>
  </si>
  <si>
    <t>PRODUTOS TRANSFORMADOS</t>
  </si>
  <si>
    <t>AUTOMOVEIS PARA TRANSPORTE  DE PASSAGEIROS</t>
  </si>
  <si>
    <t>52</t>
  </si>
  <si>
    <t>OUTRO MATERIAL DE TRANSPORTE</t>
  </si>
  <si>
    <t>DESTINADO A INDUSTRIA</t>
  </si>
  <si>
    <t>NAO DESTINADO A INDUSTRIA</t>
  </si>
  <si>
    <t>BENS DE CONSUMO NE NOUTRA CATEGORIA</t>
  </si>
  <si>
    <t>COMBUSTIVEIS E LUBRIFICANTES</t>
  </si>
  <si>
    <t>BENS DE CONSUMO DURADOUROS</t>
  </si>
  <si>
    <t>BENS DE CONSUMO SEMI-DURADOUROS</t>
  </si>
  <si>
    <t>32</t>
  </si>
  <si>
    <t>BENS DE CONSUMO NAO DURADOUROS</t>
  </si>
  <si>
    <t>CARBURANTES PARA MOTORES</t>
  </si>
  <si>
    <t>BENS NE NOUTRA CATEGORIA</t>
  </si>
  <si>
    <t>OUTROS PRODUTOS TRANSFORMADOS</t>
  </si>
  <si>
    <t>10</t>
  </si>
  <si>
    <t>13</t>
  </si>
  <si>
    <t>14</t>
  </si>
  <si>
    <t>15</t>
  </si>
  <si>
    <t>16</t>
  </si>
  <si>
    <t>17</t>
  </si>
  <si>
    <t>18</t>
  </si>
  <si>
    <t>19</t>
  </si>
  <si>
    <t>20</t>
  </si>
  <si>
    <t>23</t>
  </si>
  <si>
    <t>24</t>
  </si>
  <si>
    <t>25</t>
  </si>
  <si>
    <t>26</t>
  </si>
  <si>
    <t>27</t>
  </si>
  <si>
    <t>28</t>
  </si>
  <si>
    <t>29</t>
  </si>
  <si>
    <t>30</t>
  </si>
  <si>
    <t>33</t>
  </si>
  <si>
    <t>34</t>
  </si>
  <si>
    <t>35</t>
  </si>
  <si>
    <t>36</t>
  </si>
  <si>
    <t>37</t>
  </si>
  <si>
    <t>38</t>
  </si>
  <si>
    <t>39</t>
  </si>
  <si>
    <t>40</t>
  </si>
  <si>
    <t>43</t>
  </si>
  <si>
    <t>44</t>
  </si>
  <si>
    <t>45</t>
  </si>
  <si>
    <t>46</t>
  </si>
  <si>
    <t>47</t>
  </si>
  <si>
    <t>48</t>
  </si>
  <si>
    <t>49</t>
  </si>
  <si>
    <t>50</t>
  </si>
  <si>
    <t>54</t>
  </si>
  <si>
    <t>55</t>
  </si>
  <si>
    <t>56</t>
  </si>
  <si>
    <t>57</t>
  </si>
  <si>
    <t>58</t>
  </si>
  <si>
    <t>59</t>
  </si>
  <si>
    <t>60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</si>
  <si>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</si>
  <si>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</si>
  <si>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</si>
  <si>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</si>
  <si>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</si>
  <si>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</si>
  <si>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</si>
  <si>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</si>
  <si>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</si>
  <si>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</si>
  <si>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</si>
  <si>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</si>
  <si>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</si>
  <si>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</si>
  <si>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</si>
  <si>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</si>
  <si>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</si>
  <si>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</si>
  <si>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</si>
  <si>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</si>
  <si>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</si>
  <si>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</si>
  <si>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</si>
  <si>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</si>
  <si>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</si>
  <si>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</si>
  <si>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</si>
  <si>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</si>
  <si>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</si>
  <si>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</si>
  <si>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</si>
  <si>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</si>
  <si>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%</t>
  </si>
  <si>
    <t>TOTAL</t>
  </si>
  <si>
    <t>1 – AGRÍCOLAS</t>
  </si>
  <si>
    <t>2 – ALIMENTARES</t>
  </si>
  <si>
    <t>3 – COMBUSTÍVEIS MINERAIS</t>
  </si>
  <si>
    <t>4 – QUÍMICOS</t>
  </si>
  <si>
    <t>9 – MATÉRIAS TÊXTEIS</t>
  </si>
  <si>
    <t>10 – VESTUÁRIO</t>
  </si>
  <si>
    <t>11 – CALÇADO</t>
  </si>
  <si>
    <t>13 – METAIS COMUNS</t>
  </si>
  <si>
    <t>17 – OUTROS PRODUTOS</t>
  </si>
  <si>
    <t>ZONAS ECONÓMICAS E PAÍSES OU TERRITÓRIOS ESTATÍSTICOS</t>
  </si>
  <si>
    <t>GRUPOS DE PRODUTOS</t>
  </si>
  <si>
    <t>DESTINADOS PRINCIPALMENTE AO CONSUMO DOS PARTICULARES</t>
  </si>
  <si>
    <t>FORNECIMENTOS INDUSTRIAIS NE NOUTRA CATEGORIA</t>
  </si>
  <si>
    <t>MAQUINAS, OUTROS BENS DE CAPITAL E SEUS ACESSORIOS *</t>
  </si>
  <si>
    <t>EXTRATOS, VEGETAIS</t>
  </si>
  <si>
    <t>MATÉRIAS ALBUMINOIDES; PRODUTOS A</t>
  </si>
  <si>
    <t>PELES, EXCETO AS PELES COM PELO,</t>
  </si>
  <si>
    <t>FATURADOS</t>
  </si>
  <si>
    <t>REATORES NUCLEARES, MÁQUINAS,</t>
  </si>
  <si>
    <t>ELÉTRICOS</t>
  </si>
  <si>
    <t>AUTOMÓVEIS, TRATORES E OUTROS</t>
  </si>
  <si>
    <t>APARELHOS DE ÓTICA, FOTOGRAFIA,</t>
  </si>
  <si>
    <t>EXCETO DE MALHA</t>
  </si>
  <si>
    <t>EXTRATOS TANANTES E TINTORIAIS;</t>
  </si>
  <si>
    <t>OBJETOS DE ARTE, DE COLEÇÃO OU</t>
  </si>
  <si>
    <t>MAQUINAS E  OUTROS BENS DE CAPITAL (EXCETO O MAT.TRANSPORTE)</t>
  </si>
  <si>
    <t>Nota: A nomenclatura CGCE não inclui os produtos 71082000 – “Ouro para uso monetário” e 71189000 - “Moedas, incluídas as moedas com curso legal (exceto medalhas, moedas montadas em objetos de adorno pessoal, moedas com caráter de objetos de coleção, com valor numismático, desperdícios e resíduos)”. O somatório das várias categorias da CGCE pode não corresponder ao total do comércio, por questões de confidencialidade.</t>
  </si>
  <si>
    <t>* (EXCETO  O MATERIAL DE TRANSPORTE)</t>
  </si>
  <si>
    <t>16 – ÓTICA E PRECISÃO</t>
  </si>
  <si>
    <t xml:space="preserve">  JANEIRO</t>
  </si>
  <si>
    <t xml:space="preserve">  FEVEREIRO</t>
  </si>
  <si>
    <t xml:space="preserve">  MARÇO</t>
  </si>
  <si>
    <t xml:space="preserve">  ABRIL</t>
  </si>
  <si>
    <t xml:space="preserve">  MAIO</t>
  </si>
  <si>
    <t xml:space="preserve">  JUNHO</t>
  </si>
  <si>
    <t xml:space="preserve">  JULHO</t>
  </si>
  <si>
    <t xml:space="preserve">  AGOSTO</t>
  </si>
  <si>
    <t xml:space="preserve">  SETEMBRO</t>
  </si>
  <si>
    <t xml:space="preserve">  OUTUBRO</t>
  </si>
  <si>
    <t xml:space="preserve">  NOVEMBRO</t>
  </si>
  <si>
    <t xml:space="preserve">  DEZEMBRO</t>
  </si>
  <si>
    <t>Janeiro</t>
  </si>
  <si>
    <t>Fevereiro</t>
  </si>
  <si>
    <t>Março</t>
  </si>
  <si>
    <t>Abril</t>
  </si>
  <si>
    <t>Maio</t>
  </si>
  <si>
    <t>Junho</t>
  </si>
  <si>
    <t>Julho</t>
  </si>
  <si>
    <t>Agosto</t>
  </si>
  <si>
    <t>Setembro</t>
  </si>
  <si>
    <t>Outubro</t>
  </si>
  <si>
    <t>Novembro</t>
  </si>
  <si>
    <t>Dezembro</t>
  </si>
  <si>
    <t>IMPORTAÇÕES - COMÉRCIO INTERNACIONAL POR CGCE</t>
  </si>
  <si>
    <t>EXPORTAÇÕES - COMÉRCIO INTERNACIONAL POR CGCE</t>
  </si>
  <si>
    <t>CROÁCIA</t>
  </si>
  <si>
    <t xml:space="preserve">        </t>
  </si>
  <si>
    <t>SEM COMBUST. E LUBRIFICANTES</t>
  </si>
  <si>
    <t>RESULTADOS MENSAIS - IMPORTAÇÕES</t>
  </si>
  <si>
    <t>RESULTADOS MENSAIS - EXPORTAÇÕES</t>
  </si>
  <si>
    <t>5 – PLÁSTICOS E BORRACHAS</t>
  </si>
  <si>
    <t>6 – PELES E COUROS</t>
  </si>
  <si>
    <t>7 – MADEIRA E CORTIÇA</t>
  </si>
  <si>
    <t>8 – PASTAS CELULÓSICAS E PAPEL</t>
  </si>
  <si>
    <t>12 – MINERAIS E MINÉRIOS</t>
  </si>
  <si>
    <t>14 – MÁQUINAS E APARELHOS</t>
  </si>
  <si>
    <t>15 – VEÍCULOS E OUTRO MATERIAL DE TRANSPORTE (1)</t>
  </si>
  <si>
    <t>(1) - Veículos e material para vias férreas, automóveis, tratores, aeronaves e embarcações</t>
  </si>
  <si>
    <t>ES</t>
  </si>
  <si>
    <t>DE</t>
  </si>
  <si>
    <t>FR</t>
  </si>
  <si>
    <t>IT</t>
  </si>
  <si>
    <t>NL</t>
  </si>
  <si>
    <t>CN</t>
  </si>
  <si>
    <t>BE</t>
  </si>
  <si>
    <t>GB</t>
  </si>
  <si>
    <t>US</t>
  </si>
  <si>
    <t>Q014_SAI_CAP - EXPORTAÇÕES - COMÉRCIO INTERNACIONAL POR CAPÍTULOS DA NC</t>
  </si>
  <si>
    <t>Q013_ENT_CAP - IMPORTAÇÕES - COMÉRCIO INTERNACIONAL POR CAPÍTULOS DA NC</t>
  </si>
  <si>
    <t>Q012_SAI_CGCE - EXPORTAÇÕES - COMÉRCIO INTERNACIONAL POR CGCE</t>
  </si>
  <si>
    <t>Q011_ENT_CGCE - IMPORTAÇÕES - COMÉRCIO INTERNACIONAL POR CGCE</t>
  </si>
  <si>
    <t>Q009_SAI_PAISES - EXPORTAÇÕES COMÉRCIO INTERNACIONAL POR PAÍSES</t>
  </si>
  <si>
    <t>Q007_ENT_PAISES - IMPORTAÇÕES COMÉRCIO INTERNACIONAL POR PAÍSES</t>
  </si>
  <si>
    <t>Q006_SALDO - SALDO DA BALANÇA COMERCIAL COM E SEM COMBUSTÍVEIS</t>
  </si>
  <si>
    <t>Q005_EXP_RESULT_MES - EXPORTAÇÕES COMÉRCIO INTERNACIONAL POR MÊS COM E SEM COMBUSTÍVEIS</t>
  </si>
  <si>
    <t>Q008_IMP_PRINC_PAISES - IMPORTAÇÕES COMÉRCIO INTERNACIONAL POR PRINCIPAIS PAÍSES E ZONAS ECONÓMICAS</t>
  </si>
  <si>
    <t>Q010_EXP_PRINC_PAISES - EXPORTAÇÕES COMÉRCIO INTERNACIONAL POR PRINCIPAIS PAÍSES E ZONAS ECONÓMICAS</t>
  </si>
  <si>
    <t>Q004_SAI_MES - EXPORTAÇÕES COMÉRCIO INTERNACIONAL POR MÊS</t>
  </si>
  <si>
    <t>Comércio Internacional de Bens</t>
  </si>
  <si>
    <t>Índice</t>
  </si>
  <si>
    <t>Q001_RESUL_GLOBAIS - RESULTADOS GLOBAIS</t>
  </si>
  <si>
    <t>Q002_ENT_MES - IMPORTAÇÕES COMÉRCIO INTERNACIONAL POR MÊS</t>
  </si>
  <si>
    <t>Q003_IMP_RESULT_MES - IMPORTAÇÕES COMÉRCIO INTERNACIONAL POR MÊS COM E SEM COMBUSTÍVEIS</t>
  </si>
  <si>
    <t>Q015_IMP_EXP_GRP_PROD - IMPORTAÇÕES E EXPORTAÇÕES DO COMÉRCIO INTERNACIONAL POR GRUPOS DE PRODUTOS</t>
  </si>
  <si>
    <t>Q016_ZN_ECON - REPARTIÇÃO POR ZONAS ECONÓMICAS E PAÍSES DO COMÉRCIO INTERNACIONAL - TOTAL DO PAÍS</t>
  </si>
  <si>
    <t>International Trade of Goods</t>
  </si>
  <si>
    <t>Contents</t>
  </si>
  <si>
    <t>Q001_GLOBAL_DATA - GLOBAL DATA</t>
  </si>
  <si>
    <t>Q002_IMP_MONTH - IMPORTS INTERNATIONAL DATA BY MONTHS</t>
  </si>
  <si>
    <t>Q003_IMP_MONTH_DATA - IMPORTS INTERNATIONAL DATA BY MONTHS WITH AND WITHOUT FUELS AND LUBRICANTS</t>
  </si>
  <si>
    <t>Q004_EXP_MONTH - EXPORTS INTERNATIONAL DATA BY MONTHS</t>
  </si>
  <si>
    <t>Q005_EXP_MONTH_DATA - EXPORTS INTERNATIONAL DATA BY MONTHS WITH AND WITHOUT FUELS AND LUBRICANTS</t>
  </si>
  <si>
    <t>Q006_TRADE_BALANCE - TRADE BALANCE WITH AND WITHOUT FUELS AND LUBRICANTS</t>
  </si>
  <si>
    <t>Q007_IMP_COUNTRY - IMPORTS INTERNATIONAL TRADE BY COUNTRIES</t>
  </si>
  <si>
    <t>Q008_IMP_MAIN_PARTNERS - IMPORTS INTERNATIONAL TRADE BY MAIN COUNTRIES AND ECONOMIC ZONES</t>
  </si>
  <si>
    <t>Q009_EXP_COUNTRY - EXPORTS INTERNATIONAL TRADE BY COUNTRIES</t>
  </si>
  <si>
    <t>Q010_EXP_MAIN_PARTNERS - EXPORTS INTERNATIONAL TRADE BY MAIN COUNTRIES AND ECONOMIC ZONES</t>
  </si>
  <si>
    <t>Q011_IMP_BEC - IMPORTS - INTERNATIONAL TRADE BY BEC</t>
  </si>
  <si>
    <t>Q012_EXP_BEC - EXPORTS - INTERNATIONAL TRADE BY BEC</t>
  </si>
  <si>
    <t>Q013_IMP_CHAP - IMPORTS - INTERNATIONAL TRADE BY CHAPTERS OF CN</t>
  </si>
  <si>
    <t>Q014_EXP_CHAP - EXPORTS - INTERNATIONAL TRADE BY CHAPTERS OF CN</t>
  </si>
  <si>
    <t>Q015_IMP_EXP_GRP_PROD - IMPORTS AND EXPORTS OF INTERNATIONAL TRADE BY PRODUCT GROUPS</t>
  </si>
  <si>
    <t>Q016_ZN_ECON - BREAKDOWN BY ECONOMIC ZONES AND COUNTRIES OF INTERNATIONAL TRADE - TOTAL COUNTRY</t>
  </si>
  <si>
    <t>Combined Nomenclature - CN Chapter descriptive</t>
  </si>
  <si>
    <t>CN CHAPTERS DESCRIPTIVE</t>
  </si>
  <si>
    <t>COMBINED NOMENCLATURE</t>
  </si>
  <si>
    <t>CHAP.</t>
  </si>
  <si>
    <t>DESCRIPTION</t>
  </si>
  <si>
    <t>LIVE ANIMALS</t>
  </si>
  <si>
    <t>ALBUMINOIDAL SUBSTANCES; MODIFIED STARCHES; GLUES; ENZYMES</t>
  </si>
  <si>
    <t>CERAMIC PRODUCTS</t>
  </si>
  <si>
    <t>MEAT AND EDIBLE MEAT OFFAL</t>
  </si>
  <si>
    <t>EXPLOSIVES; PYROTECHNIC PRODUCTS; MATCHES; PYROPHORIC ALLOYS; CERTAIN COMBUSTIBLE PREPARATIONS</t>
  </si>
  <si>
    <t>GLASS AND GLASSWARE</t>
  </si>
  <si>
    <t>FISH AND CRUSTACEANS, MOLLUSCS AND OTHER AQUATIC INVERTEBRATES</t>
  </si>
  <si>
    <t>PHOTOGRAPHIC OR CINEMATOGRAPHIC GOODS</t>
  </si>
  <si>
    <t>NATURAL OR CULTURED PEARLS, PRECIOUS OR SEMI-PRECIOUS STONES, PRECIOUS METALS, METALS CLAD WITH PRECIOUS METAL, AND ARTICLES THEREOF; IMITATION JEWELLERY; COIN</t>
  </si>
  <si>
    <t xml:space="preserve"> </t>
  </si>
  <si>
    <t>DAIRY PRODUCE; BIRDS'' EGGS; NATURAL HONEY; EDIBLE PRODUCTS OF ANIMAL ORIGIN, NOT ELSEWHERE SPECIFIED OR INCLUDED</t>
  </si>
  <si>
    <t>MISCELLANEOUS CHEMICAL PRODUCTS</t>
  </si>
  <si>
    <t>IRON AND STEEL</t>
  </si>
  <si>
    <t>PRODUCTS OF ANIMAL ORIGIN, NOT ELSEWHERE SPECIFIED OR INCLUDED</t>
  </si>
  <si>
    <t>PLASTICS AND ARTICLES THEREOF</t>
  </si>
  <si>
    <t>ARTICLES OF IRON OR STEEL</t>
  </si>
  <si>
    <t>LIVE TREES AND OTHER PLANTS; BULBS, ROOTS AND THE LIKE; CUT FLOWERS AND ORNAMENTAL FOLIAGE</t>
  </si>
  <si>
    <t>RUBBER AND ARTICLES THEREOF</t>
  </si>
  <si>
    <t>COPPER AND ARTICLES THEREOF</t>
  </si>
  <si>
    <t>EDIBLE VEGETABLES AND CERTAIN ROOTS AND TUBERS</t>
  </si>
  <si>
    <t>RAW HIDES AND SKINS (OTHER THAN FURSKINS) AND LEATHER</t>
  </si>
  <si>
    <t>NICKEL AND ARTICLES THEREOF</t>
  </si>
  <si>
    <t>EDIBLE FRUIT AND NUTS; PEEL OF CITRUS FRUIT OR MELONS</t>
  </si>
  <si>
    <t>ARTICLES OF LEATHER; SADDLERY AND HARNESS; TRAVEL GOODS, HANDBAGS AND SIMILAR CONTAINERS; ARTICLES OF ANIMAL GUT (OTHER THAN SILKWORM GUT)</t>
  </si>
  <si>
    <t>ALUMINIUM AND ARTICLES THEREOF</t>
  </si>
  <si>
    <t>COFFEE, TEA, MATÉ AND SPICES</t>
  </si>
  <si>
    <t>FURSKINS AND ARTIFICIAL FUR; MANUFACTURES THEREOF</t>
  </si>
  <si>
    <t>LEAD AND ARTICLES THEREOF</t>
  </si>
  <si>
    <t>CEREALS</t>
  </si>
  <si>
    <t>WOOD AND ARTICLES OF WOOD; WOOD CHARCOAL</t>
  </si>
  <si>
    <t>ZINC AND ARTICLES THEREOF</t>
  </si>
  <si>
    <t>PRODUCTS OF THE MILLING INDUSTRY; MALT; STARCHES; INULIN; WHEAT GLUTEN</t>
  </si>
  <si>
    <t>CORK AND ARTICLES OF CORK</t>
  </si>
  <si>
    <t>TIN AND ARTICLES THEREOF</t>
  </si>
  <si>
    <t>OIL SEEDS AND OLEAGINOUS FRUITS; MISCELLANEOUS GRAINS, SEEDS AND FRUIT; INDUSTRIAL OR MEDICINAL PLANTS; STRAW AND FODDER</t>
  </si>
  <si>
    <t>MANUFACTURES OF STRAW, OF ESPARTO OR OF OTHER PLAITING MATERIALS; BASKETWARE AND WICKERWORK</t>
  </si>
  <si>
    <t>OTHER BASE METALS; CERMETS; ARTICLES THEREOF</t>
  </si>
  <si>
    <t>LAC; GUMS, RESINS AND OTHER VEGETABLE SAPS AND EXTRACTS</t>
  </si>
  <si>
    <t>PULP OF WOOD OR OF OTHER FIBROUS CELLULOSIC MATERIAL; RECOVERED (WASTE AND SCRAP) PAPER OR PAPERBOARD</t>
  </si>
  <si>
    <t>TOOLS, IMPLEMENTS, CUTLERY, SPOONS AND FORKS, OF BASE METAL; PARTS THEREOF OF BASE METAL</t>
  </si>
  <si>
    <t>VEGETABLE PLAITING MATERIALS; VEGETABLE PRODUCTS NOT ELSEWHERE SPECIFIED OR INCLUDED</t>
  </si>
  <si>
    <t>PAPER AND PAPERBOARD; ARTICLES OF PAPER PULP, OF PAPER OR OF PAPERBOARD</t>
  </si>
  <si>
    <t>MISCELLANEOUS ARTICLES OF BASE METAL</t>
  </si>
  <si>
    <t>ANIMAL OR VEGETABLE FATS AND OILS AND THEIR CLEAVAGE PRODUCTS; PREPARED EDIBLE FATS; ANIMAL OR VEGETABLE WAXES</t>
  </si>
  <si>
    <t>PRINTED BOOKS, NEWSPAPERS, PICTURES AND OTHER PRODUCTS OF THE PRINTING INDUSTRY; MANUSCRIPTS, TYPESCRIPTS AND PLANS</t>
  </si>
  <si>
    <t>NUCLEAR REACTORS, BOILERS, MACHINERY AND MECHANICAL APPLIANCES; PARTS THEREOF</t>
  </si>
  <si>
    <t>PREPARATIONS OF MEAT, OF FISH OR OF CRUSTACEANS, MOLLUSCS OR OTHER AQUATIC INVERTEBRATES</t>
  </si>
  <si>
    <t>SILK</t>
  </si>
  <si>
    <t>ELECTRICAL MACHINERY AND EQUIPMENT AND PARTS THEREOF; SOUND RECORDERS AND REPRODUCERS, TELEVISION IMAGE AND SOUND RECORDERS AND REPRODUCERS, AND PARTS AND ACCESSORIES OF SUCH ARTICLES</t>
  </si>
  <si>
    <t>SUGARS AND SUGAR CONFECTIONERY</t>
  </si>
  <si>
    <t>WOOL, FINE OR COARSE ANIMAL HAIR; HORSEHAIR YARN AND WOVEN FABRIC</t>
  </si>
  <si>
    <t>RAILWAY OR TRAMWAY LOCOMOTIVES, ROLLING STOCK AND PARTS THEREOF; RAILWAY OR TRAMWAY TRACK FIXTURES AND FITTINGS AND PARTS THEREOF; MECHANICAL (INCLUDING ELECTROMECHANICAL) TRAFFIC SIGNALLING EQUIPMENT OF ALL KINDS</t>
  </si>
  <si>
    <t>COCOA AND COCOA PREPARATIONS</t>
  </si>
  <si>
    <t>COTTON</t>
  </si>
  <si>
    <t>VEHICLES OTHER THAN RAILWAY OR TRAMWAY ROLLING STOCK, AND PARTS AND ACCESSORIES THEREOF</t>
  </si>
  <si>
    <t>PREPARATIONS OF CEREALS, FLOUR, STARCH OR MILK; PASTRYCOOKS'' PRODUCTS</t>
  </si>
  <si>
    <t>OTHER VEGETABLE TEXTILE FIBRES; PAPER YARN AND WOVEN FABRICS OF PAPER YARN</t>
  </si>
  <si>
    <t>AIRCRAFT, SPACECRAFT, AND PARTS THEREOF</t>
  </si>
  <si>
    <t>PREPARATIONS OF VEGETABLES, FRUIT, NUTS OR OTHER PARTS OF PLANTS</t>
  </si>
  <si>
    <t>MAN-MADE FILAMENTS; STRIP AND THE LIKE OF MAN-MADE TEXTILE MATERIALS</t>
  </si>
  <si>
    <t>SHIPS, BOATS AND FLOATING STRUCTURES</t>
  </si>
  <si>
    <t>MISCELLANEOUS EDIBLE PREPARATIONS</t>
  </si>
  <si>
    <t>MAN-MADE STAPLE FIBRES</t>
  </si>
  <si>
    <t>OPTICAL, PHOTOGRAPHIC, CINEMATOGRAPHIC, MEASURING, CHECKING, PRECISION, MEDICAL OR SURGICAL INSTRUMENTS AND APPARATUS; PARTS AND ACCESSORIES THEREOF</t>
  </si>
  <si>
    <t>BEVERAGES, SPIRITS AND VINEGAR</t>
  </si>
  <si>
    <t>WADDING, FELT AND NONWOVENS; SPECIAL YARNS; TWINE, CORDAGE, ROPES AND CABLES AND ARTICLES THEREOF</t>
  </si>
  <si>
    <t>CLOCKS AND WATCHES AND PARTS THEREOF</t>
  </si>
  <si>
    <t>RESIDUES AND WASTE FROM THE FOOD INDUSTRIES; PREPARED ANIMAL FODDER</t>
  </si>
  <si>
    <t>CARPETS AND OTHER TEXTILE FLOOR COVERINGS</t>
  </si>
  <si>
    <t>MUSICAL INSTRUMENTS; PARTS AND ACCESSORIES OF SUCH ARTICLES</t>
  </si>
  <si>
    <t>TOBACCO AND MANUFACTURED TOBACCO SUBSTITUTES</t>
  </si>
  <si>
    <t>SPECIAL WOVEN FABRICS; TUFTED TEXTILE FABRICS; LACE; TAPESTRIES; TRIMMINGS; EMBROIDERY</t>
  </si>
  <si>
    <t>ARMS AND AMMUNITION; PARTS AND ACCESSORIES THEREOF</t>
  </si>
  <si>
    <t>SALT; SULPHUR; EARTHS AND STONE; PLASTERING MATERIALS, LIME AND CEMENT</t>
  </si>
  <si>
    <t>IMPREGNATED, COATED, COVERED OR LAMINATED TEXTILE FABRICS; TEXTILE ARTICLES OF A KIND SUITABLE FOR INDUSTRIAL USE</t>
  </si>
  <si>
    <t>FURNITURE; BEDDING, MATTRESSES, MATTRESS SUPPORTS, CUSHIONS AND SIMILAR STUFFED FURNISHINGS; LAMPS AND LIGHTING FITTINGS, NOT ELSEWHERE SPECIFIED OR INCLUDED; ILLUMINATED SIGNS, ILLUMINATED NAMEPLATES AND THE LIKE; PREFABRICATED BUILDINGS</t>
  </si>
  <si>
    <t>ORES, SLAG AND ASH</t>
  </si>
  <si>
    <t>KNITTED OR CROCHETED FABRICS</t>
  </si>
  <si>
    <t>TOYS, GAMES AND SPORTS REQUISITES; PARTS AND ACCESSORIES THEREOF</t>
  </si>
  <si>
    <t>MINERAL FUELS, MINERAL OILS AND PRODUCTS OF THEIR DISTILLATION; BITUMINOUS SUBSTANCES; MINERAL WAXES</t>
  </si>
  <si>
    <t>ARTICLES OF APPAREL AND CLOTHING ACCESSORIES, KNITTED OR CROCHETED</t>
  </si>
  <si>
    <t>MISCELLANEOUS MANUFACTURED ARTICLES</t>
  </si>
  <si>
    <t>INORGANIC CHEMICALS; ORGANIC OR INORGANIC COMPOUNDS OF PRECIOUS METALS, OF RARE-EARTH METALS, OF RADIOACTIVE ELEMENTS OR OF ISOTOPES</t>
  </si>
  <si>
    <t>ARTICLES OF APPAREL AND CLOTHING ACCESSORIES, NOT KNITTED OR CROCHETED</t>
  </si>
  <si>
    <t>WORKS OF ART, COLLECTORS PIECES AND ANTIQUES</t>
  </si>
  <si>
    <t>ORGANIC CHEMICALS</t>
  </si>
  <si>
    <t>OTHER MADE-UP TEXTILE ARTICLES; SETS; WORN CLOTHING AND WORN TEXTILE ARTICLES; RAGS</t>
  </si>
  <si>
    <t>COMPLETE INDUSTRIAL PLANT</t>
  </si>
  <si>
    <t>PHARMACEUTICAL PRODUCTS</t>
  </si>
  <si>
    <t>FOOTWEAR, GAITERS AND THE LIKE; PARTS OF SUCH ARTICLES</t>
  </si>
  <si>
    <t>FERTILISERS</t>
  </si>
  <si>
    <t>HEADGEAR AND PARTS THEREOF</t>
  </si>
  <si>
    <t>TANNING OR DYEING EXTRACTS; TANNINS AND THEIR DERIVATIVES; DYES, PIGMENTS AND OTHER COLOURING MATTER; PAINTS AND VARNISHES; PUTTY AND OTHER MASTICS; INKS</t>
  </si>
  <si>
    <t>UMBRELLAS, SUN UMBRELLAS, WALKING STICKS, SEAT-STICKS, WHIPS, RIDING-CROPS AND PARTS THEREOF</t>
  </si>
  <si>
    <t>ESSENTIAL OILS AND RESINOIDS; PERFUMERY, COSMETIC OR TOILET PREPARATIONS</t>
  </si>
  <si>
    <t>PREPARED FEATHERS AND DOWN AND ARTICLES MADE OF FEATHERS OR OF DOWN; ARTIFICIAL FLOWERS; ARTICLES OF HUMAN HAIR</t>
  </si>
  <si>
    <t>ARTICLES OF STONE, PLASTER, CEMENT, ASBESTOS, MICA OR SIMILAR MATERIALS</t>
  </si>
  <si>
    <t>Return to Contents</t>
  </si>
  <si>
    <t>Note: The classification by Broad Economic Categories (BEC) does not include goods classified as 71082000 – “Monetary gold” and 71189000 – “Coin of legal tender”. The sum of the various categories of the BEC may not always correspond to the total of trade due to confidentiality treatment.</t>
  </si>
  <si>
    <t>INTERNACIONAL / INTERNATIONAL</t>
  </si>
  <si>
    <t>Exportações / Exports (FOB)</t>
  </si>
  <si>
    <t>Saldo / Trade Balance</t>
  </si>
  <si>
    <t>Taxa de cobertura / Coverage rate (%)</t>
  </si>
  <si>
    <t>ZONA EURO / EURO ZONE</t>
  </si>
  <si>
    <t>Importações / Imports (CIF)</t>
  </si>
  <si>
    <t>MONTH</t>
  </si>
  <si>
    <t xml:space="preserve">  JANUARY</t>
  </si>
  <si>
    <t xml:space="preserve">  FEBRUARY</t>
  </si>
  <si>
    <t xml:space="preserve">  MARCH</t>
  </si>
  <si>
    <t xml:space="preserve">  APRIL</t>
  </si>
  <si>
    <t xml:space="preserve">  MAY</t>
  </si>
  <si>
    <t xml:space="preserve">  JUNE</t>
  </si>
  <si>
    <t xml:space="preserve">  JULY</t>
  </si>
  <si>
    <t xml:space="preserve">  AUGUST</t>
  </si>
  <si>
    <t xml:space="preserve">  SEPTEMBER</t>
  </si>
  <si>
    <t xml:space="preserve">  OCTOBER</t>
  </si>
  <si>
    <t xml:space="preserve">  NOVEMBER</t>
  </si>
  <si>
    <t xml:space="preserve">  DECEMBER</t>
  </si>
  <si>
    <t>YEAR</t>
  </si>
  <si>
    <t>MONTHLY DATA - IMPORTS</t>
  </si>
  <si>
    <t>MONTHLY DATA - EXPORTS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</si>
  <si>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</si>
  <si>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</si>
  <si>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</si>
  <si>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</si>
  <si>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</si>
  <si>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</si>
  <si>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</si>
  <si>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</si>
  <si>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</si>
  <si>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</si>
  <si>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</si>
  <si>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</si>
  <si>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IRELAND</t>
  </si>
  <si>
    <t>ITALY</t>
  </si>
  <si>
    <t>LATVIA</t>
  </si>
  <si>
    <t>LITHUANIA</t>
  </si>
  <si>
    <t>LUXEMBOURG</t>
  </si>
  <si>
    <t>NETHERLANDS</t>
  </si>
  <si>
    <t>POLAND</t>
  </si>
  <si>
    <t>ROMANIA</t>
  </si>
  <si>
    <t>SWEDEN</t>
  </si>
  <si>
    <t>DIVERSES</t>
  </si>
  <si>
    <t>GERMANY</t>
  </si>
  <si>
    <t>BELGIUM</t>
  </si>
  <si>
    <t>CYPRUS</t>
  </si>
  <si>
    <t>CROATIA</t>
  </si>
  <si>
    <t>DENMARK</t>
  </si>
  <si>
    <t>SLOVAKIA</t>
  </si>
  <si>
    <t>SLOVENIA</t>
  </si>
  <si>
    <t>SPAIN</t>
  </si>
  <si>
    <t>FINLAND</t>
  </si>
  <si>
    <t>FRANCE</t>
  </si>
  <si>
    <t>GREECE</t>
  </si>
  <si>
    <t>HUNGARY</t>
  </si>
  <si>
    <t>IMPORTS - INTERNATIONAL TRADE BY BEC</t>
  </si>
  <si>
    <t>BEC</t>
  </si>
  <si>
    <t>FOOD AND BEVERAGES</t>
  </si>
  <si>
    <t>PRIMARY</t>
  </si>
  <si>
    <t>MAINLY FOR INDUSTRY</t>
  </si>
  <si>
    <t>MAINLY FOR HOUSEHOLD CONSUMPTION</t>
  </si>
  <si>
    <t>PROCESSED</t>
  </si>
  <si>
    <t>INDUSTRIAL SUPPLIES NOT ELSEWHERE SPECIFIED</t>
  </si>
  <si>
    <t>FUELS AND LUBICANTS</t>
  </si>
  <si>
    <t>MOTOR SPIRIT</t>
  </si>
  <si>
    <t>OTHER</t>
  </si>
  <si>
    <t>CAPITAL GOODS (EXCEPT TRANSPORT EQUIPMENT)</t>
  </si>
  <si>
    <t>PARTS AND ACCESSORIES</t>
  </si>
  <si>
    <t>TRANSPORT EQUIPMENT AND PARTS AND ACCESSORIES THEREOF</t>
  </si>
  <si>
    <t>PASSENGER MOTOR CARS</t>
  </si>
  <si>
    <t>INDUSTRIAL</t>
  </si>
  <si>
    <t>NON-INDUSTRIAL</t>
  </si>
  <si>
    <t>CONSUMER GOODS NOT ELSEWHERE SPECIFIED</t>
  </si>
  <si>
    <t>DURABLE</t>
  </si>
  <si>
    <t>SEIM-DURABLE</t>
  </si>
  <si>
    <t>NON-DURABLE</t>
  </si>
  <si>
    <t>GOODS NOT ELSEWHERE SPECIFIED</t>
  </si>
  <si>
    <t>* (EXCEPT TRANSPORT EQUIPMENT)</t>
  </si>
  <si>
    <t>CAPITAL GOODS, AND PARTS AND ACCESSORIES THEREOF *</t>
  </si>
  <si>
    <t>EXPORTS - INTERNATIONAL TRADE BY BEC</t>
  </si>
  <si>
    <t>PRODUCT GROUPS</t>
  </si>
  <si>
    <t>1 – AGRICULTURAL PRODUCTS</t>
  </si>
  <si>
    <t>2 – FOOD PRODUCTS</t>
  </si>
  <si>
    <t>3 – MINERAL FUELS</t>
  </si>
  <si>
    <t>4 – CHEMICAL PRODUCTS</t>
  </si>
  <si>
    <t>5 – PLASTICS, RUBBERS</t>
  </si>
  <si>
    <t>6 – RAW HIDES AND SKINS,  LEATHER</t>
  </si>
  <si>
    <t>7 – WOOD, CORK</t>
  </si>
  <si>
    <t>8 – CELLULOSE PULP, PAPER</t>
  </si>
  <si>
    <t>9 – TEXTILES MATERIALS</t>
  </si>
  <si>
    <t>10 – CLOTHING</t>
  </si>
  <si>
    <t>11 – FOOTWEAR</t>
  </si>
  <si>
    <t>12 – MINERAL PRODUCTS</t>
  </si>
  <si>
    <t>13 – BASE METALS</t>
  </si>
  <si>
    <t>14 – MACHINERY, MECHANICAL APPLIANCES</t>
  </si>
  <si>
    <t>15 – VEHICLES, OTHER TRANSPORT EQUIPMENT</t>
  </si>
  <si>
    <t>16 – OPTICAL AND PRECISION INSTRUMENTS</t>
  </si>
  <si>
    <t>17 – OTHER PRODUCTS</t>
  </si>
  <si>
    <t>ECONOMIC ZONES AND COUNTRIES OR STATISTICS TERRITORIES</t>
  </si>
  <si>
    <t>ESPANHA / SPAIN</t>
  </si>
  <si>
    <t>ALEMANHA / GERMANY</t>
  </si>
  <si>
    <t>FRANÇA / FRANCE</t>
  </si>
  <si>
    <t>ITÁLIA / ITALY</t>
  </si>
  <si>
    <t>PAÍSES BAIXOS / NETHERLANDS</t>
  </si>
  <si>
    <t>CHINA / CHINA</t>
  </si>
  <si>
    <t>BÉLGICA / BELGIUM</t>
  </si>
  <si>
    <t>REINO UNIDO / UNITED KINGDOM</t>
  </si>
  <si>
    <t>ESTADOS UNIDOS / UNITED STATES</t>
  </si>
  <si>
    <t>EXTRA_UE27</t>
  </si>
  <si>
    <t>EXTRA_UE28</t>
  </si>
  <si>
    <t>EXTRA-EU27</t>
  </si>
  <si>
    <t>EXTRA-EU28</t>
  </si>
  <si>
    <t>PL</t>
  </si>
  <si>
    <t>POLÓNIA / POLAND</t>
  </si>
  <si>
    <t>TOTAL UNIÃO EUROPEIA (27 ESTADOS-MEMBROS)
TOTAL EUROPEAN UNION (27 MEMBERS STATES)</t>
  </si>
  <si>
    <t>Exclui GB (Reino Unido)
Excludes GB - United Kingdom</t>
  </si>
  <si>
    <t>TOTAL UNIÃO EUROPEIA (28 ESTADOS-MEMBROS)
TOTAL EUROPEAN UNION (28 MEMBERS STATES)</t>
  </si>
  <si>
    <t>Inclui GB (Reino Unido)
Includes GB - United Kingdom</t>
  </si>
  <si>
    <t>TOTAL EXTRA-UE (27 ESTADOS-MEMBROS)
TOTAL EXTRA-EU (27 MEMBERS STATES)</t>
  </si>
  <si>
    <t>TOTAL EXTRA-UE (28 ESTADOS-MEMBROS)
TOTAL EXTRA-EU (28 MEMBERS STATES)</t>
  </si>
  <si>
    <t>EXTRA_UE27
EXTRA_EU27</t>
  </si>
  <si>
    <t>Inclui GB (Reino Unido)
Includes GB (United Kingdom)</t>
  </si>
  <si>
    <t>EXTRA_UE28
EXTRA_EU28</t>
  </si>
  <si>
    <t>Exclui GB (Reino Unido)
Excludes GB (United Kingdom)</t>
  </si>
  <si>
    <t>INTRA-UE  (27 EM) / INTRA-EU (27 MS)</t>
  </si>
  <si>
    <t>EXTRA-UE (27 EM) / EXTRA-EU (27 MS)</t>
  </si>
  <si>
    <r>
      <rPr>
        <b/>
        <sz val="10"/>
        <color rgb="FF234371"/>
        <rFont val="Calibri"/>
        <family val="2"/>
        <scheme val="minor"/>
      </rPr>
      <t>RESULTADOS GLOBAIS</t>
    </r>
    <r>
      <rPr>
        <sz val="10"/>
        <color rgb="FF234371"/>
        <rFont val="Calibri"/>
        <family val="2"/>
        <scheme val="minor"/>
      </rPr>
      <t xml:space="preserve">
GLOBAL DATA</t>
    </r>
  </si>
  <si>
    <r>
      <t xml:space="preserve">RESULTADOS GLOBAIS
</t>
    </r>
    <r>
      <rPr>
        <sz val="9"/>
        <color rgb="FF234371"/>
        <rFont val="Calibri"/>
        <family val="2"/>
        <scheme val="minor"/>
      </rPr>
      <t>GLOBAL DATA</t>
    </r>
  </si>
  <si>
    <r>
      <t>10</t>
    </r>
    <r>
      <rPr>
        <b/>
        <vertAlign val="superscript"/>
        <sz val="9"/>
        <color rgb="FF234371"/>
        <rFont val="Calibri"/>
        <family val="2"/>
        <scheme val="minor"/>
      </rPr>
      <t>6</t>
    </r>
    <r>
      <rPr>
        <b/>
        <sz val="9"/>
        <color rgb="FF234371"/>
        <rFont val="Calibri"/>
        <family val="2"/>
        <scheme val="minor"/>
      </rPr>
      <t xml:space="preserve"> euros</t>
    </r>
  </si>
  <si>
    <r>
      <t xml:space="preserve">TAXA VARIAÇÃO </t>
    </r>
    <r>
      <rPr>
        <sz val="9"/>
        <color rgb="FF234371"/>
        <rFont val="Calibri"/>
        <family val="2"/>
        <scheme val="minor"/>
      </rPr>
      <t>GROWTH RATE</t>
    </r>
  </si>
  <si>
    <r>
      <t xml:space="preserve">Saldo sem </t>
    </r>
    <r>
      <rPr>
        <i/>
        <sz val="10"/>
        <rFont val="Calibri"/>
        <family val="2"/>
        <scheme val="minor"/>
      </rPr>
      <t xml:space="preserve">Combustíveis e Lubrificantes
</t>
    </r>
    <r>
      <rPr>
        <sz val="10"/>
        <rFont val="Calibri"/>
        <family val="2"/>
        <scheme val="minor"/>
      </rPr>
      <t>Trade Balance without</t>
    </r>
    <r>
      <rPr>
        <i/>
        <sz val="10"/>
        <rFont val="Calibri"/>
        <family val="2"/>
        <scheme val="minor"/>
      </rPr>
      <t xml:space="preserve"> Fuels and Lubricants</t>
    </r>
  </si>
  <si>
    <r>
      <t xml:space="preserve">INTERNACIONAL
</t>
    </r>
    <r>
      <rPr>
        <sz val="9"/>
        <color rgb="FF234371"/>
        <rFont val="Calibri"/>
        <family val="2"/>
        <scheme val="minor"/>
      </rPr>
      <t>INTERNATIONAL</t>
    </r>
  </si>
  <si>
    <r>
      <t xml:space="preserve">INTRA-UE (28 EM)
</t>
    </r>
    <r>
      <rPr>
        <sz val="9"/>
        <color rgb="FF234371"/>
        <rFont val="Calibri"/>
        <family val="2"/>
        <scheme val="minor"/>
      </rPr>
      <t>INTRA-EU (28 MS)</t>
    </r>
  </si>
  <si>
    <r>
      <t xml:space="preserve">EXTRA-UE (28 EM)
</t>
    </r>
    <r>
      <rPr>
        <sz val="9"/>
        <color rgb="FF234371"/>
        <rFont val="Calibri"/>
        <family val="2"/>
        <scheme val="minor"/>
      </rPr>
      <t>EXTRA-EU (28 MS)</t>
    </r>
  </si>
  <si>
    <r>
      <t xml:space="preserve">INTRA-UE (27 EM)
</t>
    </r>
    <r>
      <rPr>
        <sz val="9"/>
        <color rgb="FF234371"/>
        <rFont val="Calibri"/>
        <family val="2"/>
        <scheme val="minor"/>
      </rPr>
      <t>INTRA-EU (27 MS)</t>
    </r>
  </si>
  <si>
    <r>
      <t xml:space="preserve">EXTRA-UE (27 EM)
</t>
    </r>
    <r>
      <rPr>
        <sz val="9"/>
        <color rgb="FF234371"/>
        <rFont val="Calibri"/>
        <family val="2"/>
        <scheme val="minor"/>
      </rPr>
      <t>EXTRA-EU (27 MS)</t>
    </r>
  </si>
  <si>
    <r>
      <t xml:space="preserve">TAXA VARIAÇÃO
</t>
    </r>
    <r>
      <rPr>
        <sz val="9"/>
        <color rgb="FF234371"/>
        <rFont val="Calibri"/>
        <family val="2"/>
        <scheme val="minor"/>
      </rPr>
      <t>GROWTH RATE</t>
    </r>
  </si>
  <si>
    <r>
      <t xml:space="preserve">Homóloga
</t>
    </r>
    <r>
      <rPr>
        <sz val="9"/>
        <color rgb="FF234371"/>
        <rFont val="Calibri"/>
        <family val="2"/>
        <scheme val="minor"/>
      </rPr>
      <t>Year-on-year</t>
    </r>
  </si>
  <si>
    <r>
      <t xml:space="preserve">Mensal
</t>
    </r>
    <r>
      <rPr>
        <sz val="9"/>
        <color rgb="FF234371"/>
        <rFont val="Calibri"/>
        <family val="2"/>
        <scheme val="minor"/>
      </rPr>
      <t>Month-to-month</t>
    </r>
  </si>
  <si>
    <r>
      <rPr>
        <b/>
        <sz val="10"/>
        <color rgb="FF234371"/>
        <rFont val="Calibri"/>
        <family val="2"/>
        <scheme val="minor"/>
      </rPr>
      <t xml:space="preserve">IMPORTAÇÕES
</t>
    </r>
    <r>
      <rPr>
        <sz val="10"/>
        <color rgb="FF234371"/>
        <rFont val="Calibri"/>
        <family val="2"/>
        <scheme val="minor"/>
      </rPr>
      <t>IMPORTS</t>
    </r>
  </si>
  <si>
    <r>
      <t xml:space="preserve">TOTAL
</t>
    </r>
    <r>
      <rPr>
        <sz val="9"/>
        <color rgb="FF234371"/>
        <rFont val="Calibri"/>
        <family val="2"/>
        <scheme val="minor"/>
      </rPr>
      <t>TOTAL</t>
    </r>
  </si>
  <si>
    <r>
      <t xml:space="preserve">TOTAL SEM COMBUSTÍVEIS E LUBRIFICANTES
</t>
    </r>
    <r>
      <rPr>
        <sz val="9"/>
        <color rgb="FF234371"/>
        <rFont val="Calibri"/>
        <family val="2"/>
        <scheme val="minor"/>
      </rPr>
      <t>TOTAL EXCLUDING FUELS AND LUBRICANTS</t>
    </r>
  </si>
  <si>
    <r>
      <t xml:space="preserve">TOTAL TRIMESTRE TERMINADO EM:
</t>
    </r>
    <r>
      <rPr>
        <sz val="9"/>
        <color rgb="FF234371"/>
        <rFont val="Calibri"/>
        <family val="2"/>
        <scheme val="minor"/>
      </rPr>
      <t>TOTAL QUARTER ENDED IN:</t>
    </r>
  </si>
  <si>
    <r>
      <t xml:space="preserve">TAXA VARIAÇÃO (%)
</t>
    </r>
    <r>
      <rPr>
        <sz val="9"/>
        <color rgb="FF234371"/>
        <rFont val="Calibri"/>
        <family val="2"/>
        <scheme val="minor"/>
      </rPr>
      <t>GROWTH RATE (%)</t>
    </r>
  </si>
  <si>
    <r>
      <t>TAXA VARIAÇÃO (%)</t>
    </r>
    <r>
      <rPr>
        <sz val="9"/>
        <color rgb="FF234371"/>
        <rFont val="Calibri"/>
        <family val="2"/>
        <scheme val="minor"/>
      </rPr>
      <t xml:space="preserve">
GROWTH RATE (%)</t>
    </r>
  </si>
  <si>
    <r>
      <rPr>
        <b/>
        <sz val="10"/>
        <color rgb="FF234371"/>
        <rFont val="Calibri"/>
        <family val="2"/>
        <scheme val="minor"/>
      </rPr>
      <t xml:space="preserve">EXPORTAÇÕES
</t>
    </r>
    <r>
      <rPr>
        <sz val="10"/>
        <color rgb="FF234371"/>
        <rFont val="Calibri"/>
        <family val="2"/>
        <scheme val="minor"/>
      </rPr>
      <t>EXPORTS</t>
    </r>
  </si>
  <si>
    <r>
      <t xml:space="preserve">SALDO DA BALANÇA COMERCIAL
</t>
    </r>
    <r>
      <rPr>
        <sz val="10"/>
        <color rgb="FF234371"/>
        <rFont val="Calibri"/>
        <family val="2"/>
        <scheme val="minor"/>
      </rPr>
      <t>TRADE BALANCE</t>
    </r>
  </si>
  <si>
    <r>
      <t xml:space="preserve">IMPORTAÇÕES - COMÉRCIO INTERNACIONAL POR PAÍSES 
</t>
    </r>
    <r>
      <rPr>
        <sz val="8"/>
        <rFont val="Calibri"/>
        <family val="2"/>
        <scheme val="minor"/>
      </rPr>
      <t>IMPORTS - INTERNATIONAL TRADE BY COUNTRIES</t>
    </r>
  </si>
  <si>
    <r>
      <t>Unidade / Unit: 10</t>
    </r>
    <r>
      <rPr>
        <vertAlign val="superscript"/>
        <sz val="7"/>
        <color rgb="FF234371"/>
        <rFont val="Calibri"/>
        <family val="2"/>
        <scheme val="minor"/>
      </rPr>
      <t>6</t>
    </r>
    <r>
      <rPr>
        <sz val="7"/>
        <color rgb="FF234371"/>
        <rFont val="Calibri"/>
        <family val="2"/>
        <scheme val="minor"/>
      </rPr>
      <t xml:space="preserve"> euros</t>
    </r>
  </si>
  <si>
    <r>
      <rPr>
        <b/>
        <sz val="10"/>
        <color theme="4" tint="-0.499984740745262"/>
        <rFont val="Calibri"/>
        <family val="2"/>
        <scheme val="minor"/>
      </rPr>
      <t>IMPORTAÇÕES POR PAÍSES E ZONAS ECONÓMICAS</t>
    </r>
    <r>
      <rPr>
        <sz val="10"/>
        <color theme="4" tint="-0.499984740745262"/>
        <rFont val="Calibri"/>
        <family val="2"/>
        <scheme val="minor"/>
      </rPr>
      <t xml:space="preserve">
IMPORTS BY COUNTRIES AND ECONOMIC ZONES</t>
    </r>
  </si>
  <si>
    <r>
      <t xml:space="preserve">PAÍSES E ZONAS ECONÓMICAS
</t>
    </r>
    <r>
      <rPr>
        <sz val="9"/>
        <color rgb="FF234371"/>
        <rFont val="Calibri"/>
        <family val="2"/>
        <scheme val="minor"/>
      </rPr>
      <t>COUNTRIES AND ECONOMIC ZONES</t>
    </r>
  </si>
  <si>
    <r>
      <t xml:space="preserve">MÊS DE REFERÊNCIA
</t>
    </r>
    <r>
      <rPr>
        <sz val="9"/>
        <color rgb="FF234371"/>
        <rFont val="Calibri"/>
        <family val="2"/>
        <scheme val="minor"/>
      </rPr>
      <t>REFERENCE MONTH</t>
    </r>
  </si>
  <si>
    <r>
      <t xml:space="preserve">TRIMESTRE TERMINADO EM:
</t>
    </r>
    <r>
      <rPr>
        <sz val="9"/>
        <color rgb="FF234371"/>
        <rFont val="Calibri"/>
        <family val="2"/>
        <scheme val="minor"/>
      </rPr>
      <t>QUARTER ENDED IN:</t>
    </r>
  </si>
  <si>
    <r>
      <t xml:space="preserve">VARIAÇÃO
</t>
    </r>
    <r>
      <rPr>
        <sz val="9"/>
        <color rgb="FF234371"/>
        <rFont val="Calibri"/>
        <family val="2"/>
        <scheme val="minor"/>
      </rPr>
      <t>GROWTH</t>
    </r>
  </si>
  <si>
    <r>
      <rPr>
        <b/>
        <sz val="10"/>
        <color rgb="FF234371"/>
        <rFont val="Calibri"/>
        <family val="2"/>
        <scheme val="minor"/>
      </rPr>
      <t>TOTAL ZONA EURO</t>
    </r>
    <r>
      <rPr>
        <sz val="10"/>
        <color rgb="FF234371"/>
        <rFont val="Calibri"/>
        <family val="2"/>
        <scheme val="minor"/>
      </rPr>
      <t xml:space="preserve">
TOTAL EURO ZONE</t>
    </r>
  </si>
  <si>
    <r>
      <rPr>
        <b/>
        <sz val="10"/>
        <rFont val="Calibri"/>
        <family val="2"/>
        <scheme val="minor"/>
      </rPr>
      <t xml:space="preserve">TOTAL UNIÃO EUROPEIA (27 ESTADOS-MEMBROS)
</t>
    </r>
    <r>
      <rPr>
        <sz val="10"/>
        <rFont val="Calibri"/>
        <family val="2"/>
        <scheme val="minor"/>
      </rPr>
      <t>TOTAL EUROPEAN UNION (27 MEMBERS STATES)</t>
    </r>
  </si>
  <si>
    <r>
      <rPr>
        <b/>
        <sz val="10"/>
        <color rgb="FF234371"/>
        <rFont val="Calibri"/>
        <family val="2"/>
        <scheme val="minor"/>
      </rPr>
      <t xml:space="preserve">TOTAL UNIÃO EUROPEIA (28 ESTADOS-MEMBROS)
</t>
    </r>
    <r>
      <rPr>
        <sz val="10"/>
        <color rgb="FF234371"/>
        <rFont val="Calibri"/>
        <family val="2"/>
        <scheme val="minor"/>
      </rPr>
      <t>TOTAL EUROPEAN UNION (28 MEMBERS STATES)</t>
    </r>
  </si>
  <si>
    <r>
      <rPr>
        <b/>
        <sz val="10"/>
        <rFont val="Calibri"/>
        <family val="2"/>
        <scheme val="minor"/>
      </rPr>
      <t xml:space="preserve">TOTAL EXTRA-UE (27 ESTADOS-MEMBROS)
</t>
    </r>
    <r>
      <rPr>
        <sz val="10"/>
        <rFont val="Calibri"/>
        <family val="2"/>
        <scheme val="minor"/>
      </rPr>
      <t>TOTAL EXTRA-EU (27 MEMBERS STATES)</t>
    </r>
  </si>
  <si>
    <r>
      <t xml:space="preserve">TOTAL EXTRA-UE (28 ESTADOS-MEMBROS)
</t>
    </r>
    <r>
      <rPr>
        <sz val="10"/>
        <color rgb="FF234371"/>
        <rFont val="Calibri"/>
        <family val="2"/>
        <scheme val="minor"/>
      </rPr>
      <t>TOTAL EXTRA-EU (28 MEMBERS STATES)</t>
    </r>
  </si>
  <si>
    <r>
      <t xml:space="preserve">EXPORTAÇÕES - COMÉRCIO INTERNACIONAL POR PAÍSES 
</t>
    </r>
    <r>
      <rPr>
        <sz val="8"/>
        <rFont val="Calibri"/>
        <family val="2"/>
        <scheme val="minor"/>
      </rPr>
      <t>EXPORTS - INTERNATIONAL TRADE BY COUNTRIES</t>
    </r>
  </si>
  <si>
    <r>
      <rPr>
        <b/>
        <sz val="10"/>
        <color rgb="FF234371"/>
        <rFont val="Calibri"/>
        <family val="2"/>
        <scheme val="minor"/>
      </rPr>
      <t>EXPORTAÇÕES POR PAÍSES E ZONAS ECONÓMICAS</t>
    </r>
    <r>
      <rPr>
        <sz val="10"/>
        <color rgb="FF234371"/>
        <rFont val="Calibri"/>
        <family val="2"/>
        <scheme val="minor"/>
      </rPr>
      <t xml:space="preserve">
EXPORTS BY COUNTRIES AND ECONOMIC ZONES</t>
    </r>
  </si>
  <si>
    <r>
      <t>Unidade/Unit: 10</t>
    </r>
    <r>
      <rPr>
        <vertAlign val="superscript"/>
        <sz val="7"/>
        <color rgb="FF234371"/>
        <rFont val="Calibri"/>
        <family val="2"/>
        <scheme val="minor"/>
      </rPr>
      <t>6</t>
    </r>
    <r>
      <rPr>
        <sz val="7"/>
        <color rgb="FF234371"/>
        <rFont val="Calibri"/>
        <family val="2"/>
        <scheme val="minor"/>
      </rPr>
      <t xml:space="preserve"> euros</t>
    </r>
  </si>
  <si>
    <r>
      <t xml:space="preserve">IMPORTAÇÕES - COMÉRCIO INTERNACIONAL POR CAPÍTULOS DA NC
</t>
    </r>
    <r>
      <rPr>
        <sz val="8"/>
        <rFont val="Calibri"/>
        <family val="2"/>
        <scheme val="minor"/>
      </rPr>
      <t>IMPORTS - INTERNATIONAL TRADE BY CN CHAPTERS</t>
    </r>
  </si>
  <si>
    <r>
      <t xml:space="preserve">EXPORTAÇÕES - COMÉRCIO INTERNACIONAL POR CAPÍTULOS DA NC
</t>
    </r>
    <r>
      <rPr>
        <sz val="8"/>
        <rFont val="Calibri"/>
        <family val="2"/>
        <scheme val="minor"/>
      </rPr>
      <t>EXPORTS - INTERNATIONAL TRADE BY CN CHAPTERS</t>
    </r>
  </si>
  <si>
    <r>
      <t xml:space="preserve">IMPORTAÇÕES E EXPORTAÇÕES DO COMÉRCIO INTERNACIONAL POR GRUPOS DE PRODUTOS
</t>
    </r>
    <r>
      <rPr>
        <sz val="8"/>
        <rFont val="Calibri"/>
        <family val="2"/>
        <scheme val="minor"/>
      </rPr>
      <t>IMPORTS AND EXPORTS OF INTERNATIONAL TRADE BY PRODUCT GROUPS</t>
    </r>
  </si>
  <si>
    <r>
      <t xml:space="preserve">IMPORTAÇÕES 
</t>
    </r>
    <r>
      <rPr>
        <sz val="8"/>
        <color rgb="FF234371"/>
        <rFont val="Calibri"/>
        <family val="2"/>
        <scheme val="minor"/>
      </rPr>
      <t>IMPORTS</t>
    </r>
  </si>
  <si>
    <r>
      <t xml:space="preserve">EXPORTAÇÕES 
</t>
    </r>
    <r>
      <rPr>
        <sz val="8"/>
        <color rgb="FF234371"/>
        <rFont val="Calibri"/>
        <family val="2"/>
        <scheme val="minor"/>
      </rPr>
      <t>EXPORTS</t>
    </r>
  </si>
  <si>
    <r>
      <t xml:space="preserve">Taxa de  Variação 
</t>
    </r>
    <r>
      <rPr>
        <sz val="8"/>
        <color rgb="FF234371"/>
        <rFont val="Calibri"/>
        <family val="2"/>
        <scheme val="minor"/>
      </rPr>
      <t>Growth Rate</t>
    </r>
  </si>
  <si>
    <r>
      <t>10</t>
    </r>
    <r>
      <rPr>
        <b/>
        <vertAlign val="superscript"/>
        <sz val="8"/>
        <color rgb="FF234371"/>
        <rFont val="Calibri"/>
        <family val="2"/>
        <scheme val="minor"/>
      </rPr>
      <t xml:space="preserve">6 </t>
    </r>
    <r>
      <rPr>
        <b/>
        <sz val="8"/>
        <color rgb="FF234371"/>
        <rFont val="Calibri"/>
        <family val="2"/>
        <scheme val="minor"/>
      </rPr>
      <t>euros</t>
    </r>
  </si>
  <si>
    <r>
      <t xml:space="preserve">REPARTIÇÃO POR ZONAS ECONÓMICAS E PAÍSES DO COMÉRCIO INTERNACIONAL - TOTAL DO PAÍS 
</t>
    </r>
    <r>
      <rPr>
        <sz val="8"/>
        <rFont val="Calibri"/>
        <family val="2"/>
        <scheme val="minor"/>
      </rPr>
      <t>BREAKDOWN BY ECONOMIC ZONES AND COUNTRIES OF INTERNATIONAL TRADE - TOTAL COUNTRY</t>
    </r>
  </si>
  <si>
    <r>
      <t xml:space="preserve">EXPORTAÇÕES
</t>
    </r>
    <r>
      <rPr>
        <sz val="8"/>
        <color rgb="FF234371"/>
        <rFont val="Calibri"/>
        <family val="2"/>
        <scheme val="minor"/>
      </rPr>
      <t>EXPORTS</t>
    </r>
  </si>
  <si>
    <r>
      <t xml:space="preserve">SALDO
</t>
    </r>
    <r>
      <rPr>
        <sz val="8"/>
        <color rgb="FF234371"/>
        <rFont val="Calibri"/>
        <family val="2"/>
        <scheme val="minor"/>
      </rPr>
      <t>TRADE BALANCE</t>
    </r>
  </si>
  <si>
    <r>
      <t>10</t>
    </r>
    <r>
      <rPr>
        <b/>
        <vertAlign val="superscript"/>
        <sz val="8"/>
        <color rgb="FF234371"/>
        <rFont val="Calibri"/>
        <family val="2"/>
        <scheme val="minor"/>
      </rPr>
      <t>3</t>
    </r>
    <r>
      <rPr>
        <b/>
        <sz val="8"/>
        <color rgb="FF234371"/>
        <rFont val="Calibri"/>
        <family val="2"/>
        <scheme val="minor"/>
      </rPr>
      <t xml:space="preserve"> euros</t>
    </r>
  </si>
  <si>
    <r>
      <t xml:space="preserve">    INTRA UE28 </t>
    </r>
    <r>
      <rPr>
        <b/>
        <vertAlign val="superscript"/>
        <sz val="8"/>
        <rFont val="Calibri"/>
        <family val="2"/>
        <scheme val="minor"/>
      </rPr>
      <t>(1)</t>
    </r>
  </si>
  <si>
    <r>
      <t xml:space="preserve">    INTRA EU28 </t>
    </r>
    <r>
      <rPr>
        <b/>
        <vertAlign val="superscript"/>
        <sz val="8"/>
        <rFont val="Calibri"/>
        <family val="2"/>
        <scheme val="minor"/>
      </rPr>
      <t>(1)</t>
    </r>
  </si>
  <si>
    <r>
      <t xml:space="preserve">    INTRA UE27 </t>
    </r>
    <r>
      <rPr>
        <b/>
        <vertAlign val="superscript"/>
        <sz val="8"/>
        <rFont val="Calibri"/>
        <family val="2"/>
        <scheme val="minor"/>
      </rPr>
      <t>(2)</t>
    </r>
  </si>
  <si>
    <r>
      <t xml:space="preserve">    INTRA EU27 </t>
    </r>
    <r>
      <rPr>
        <b/>
        <vertAlign val="superscript"/>
        <sz val="8"/>
        <rFont val="Calibri"/>
        <family val="2"/>
        <scheme val="minor"/>
      </rPr>
      <t>(2)</t>
    </r>
  </si>
  <si>
    <r>
      <t xml:space="preserve">    EXTRA UE28 </t>
    </r>
    <r>
      <rPr>
        <b/>
        <vertAlign val="superscript"/>
        <sz val="8"/>
        <rFont val="Calibri"/>
        <family val="2"/>
        <scheme val="minor"/>
      </rPr>
      <t>(1)</t>
    </r>
  </si>
  <si>
    <r>
      <t xml:space="preserve">    EXTRA EU28 </t>
    </r>
    <r>
      <rPr>
        <b/>
        <vertAlign val="superscript"/>
        <sz val="8"/>
        <rFont val="Calibri"/>
        <family val="2"/>
        <scheme val="minor"/>
      </rPr>
      <t>(1)</t>
    </r>
  </si>
  <si>
    <r>
      <t xml:space="preserve">    EXTRA UE27 </t>
    </r>
    <r>
      <rPr>
        <b/>
        <vertAlign val="superscript"/>
        <sz val="8"/>
        <rFont val="Calibri"/>
        <family val="2"/>
        <scheme val="minor"/>
      </rPr>
      <t>(2)</t>
    </r>
  </si>
  <si>
    <r>
      <t xml:space="preserve">    EXTRA EU27 </t>
    </r>
    <r>
      <rPr>
        <b/>
        <vertAlign val="superscript"/>
        <sz val="8"/>
        <rFont val="Calibri"/>
        <family val="2"/>
        <scheme val="minor"/>
      </rPr>
      <t>(2)</t>
    </r>
  </si>
  <si>
    <t>Saldo sem Combustíveis e Lubrificantes
Trade Balance without Fuels and Lubricants</t>
  </si>
  <si>
    <t>BR</t>
  </si>
  <si>
    <t>BRASIL / BRAZIL</t>
  </si>
  <si>
    <t>REINO UNIDO (*)</t>
  </si>
  <si>
    <t>UNITED KINGDOM (*)</t>
  </si>
  <si>
    <t xml:space="preserve">(*) - INCLUI IRLANDA DO NORTE
(*) - INCLUDES NORTHERN IRELAND
</t>
  </si>
  <si>
    <t>CHÉQUIA</t>
  </si>
  <si>
    <t>CZECHIA</t>
  </si>
  <si>
    <r>
      <t>VARIAÇÃO (10</t>
    </r>
    <r>
      <rPr>
        <b/>
        <vertAlign val="superscript"/>
        <sz val="9"/>
        <color rgb="FF234371"/>
        <rFont val="Calibri"/>
        <family val="2"/>
        <scheme val="minor"/>
      </rPr>
      <t>6</t>
    </r>
    <r>
      <rPr>
        <b/>
        <sz val="9"/>
        <color rgb="FF234371"/>
        <rFont val="Calibri"/>
        <family val="2"/>
        <scheme val="minor"/>
      </rPr>
      <t xml:space="preserve"> Eur)
</t>
    </r>
    <r>
      <rPr>
        <sz val="9"/>
        <color rgb="FF234371"/>
        <rFont val="Calibri"/>
        <family val="2"/>
        <scheme val="minor"/>
      </rPr>
      <t>GROWTH (10</t>
    </r>
    <r>
      <rPr>
        <vertAlign val="superscript"/>
        <sz val="9"/>
        <color rgb="FF234371"/>
        <rFont val="Calibri"/>
        <family val="2"/>
        <scheme val="minor"/>
      </rPr>
      <t>6</t>
    </r>
    <r>
      <rPr>
        <sz val="9"/>
        <color rgb="FF234371"/>
        <rFont val="Calibri"/>
        <family val="2"/>
        <scheme val="minor"/>
      </rPr>
      <t xml:space="preserve"> Eur)</t>
    </r>
  </si>
  <si>
    <r>
      <t>VARIAÇÃO (10</t>
    </r>
    <r>
      <rPr>
        <b/>
        <vertAlign val="superscript"/>
        <sz val="9"/>
        <color rgb="FF234371"/>
        <rFont val="Calibri"/>
        <family val="2"/>
        <scheme val="minor"/>
      </rPr>
      <t>6</t>
    </r>
    <r>
      <rPr>
        <b/>
        <sz val="9"/>
        <color rgb="FF234371"/>
        <rFont val="Calibri"/>
        <family val="2"/>
        <scheme val="minor"/>
      </rPr>
      <t xml:space="preserve"> Eur)</t>
    </r>
    <r>
      <rPr>
        <sz val="9"/>
        <color rgb="FF234371"/>
        <rFont val="Calibri"/>
        <family val="2"/>
        <scheme val="minor"/>
      </rPr>
      <t xml:space="preserve">
GROWTH (10</t>
    </r>
    <r>
      <rPr>
        <vertAlign val="superscript"/>
        <sz val="9"/>
        <color rgb="FF234371"/>
        <rFont val="Calibri"/>
        <family val="2"/>
        <scheme val="minor"/>
      </rPr>
      <t>6</t>
    </r>
    <r>
      <rPr>
        <sz val="9"/>
        <color rgb="FF234371"/>
        <rFont val="Calibri"/>
        <family val="2"/>
        <scheme val="minor"/>
      </rPr>
      <t xml:space="preserve"> Eur)</t>
    </r>
  </si>
  <si>
    <t>IE</t>
  </si>
  <si>
    <t>IRLANDA / IRELAND</t>
  </si>
  <si>
    <r>
      <rPr>
        <b/>
        <sz val="10"/>
        <color rgb="FF234371"/>
        <rFont val="Calibri"/>
        <family val="2"/>
        <scheme val="minor"/>
      </rPr>
      <t>PRINCIPAIS PAÍSES FORNECEDORES EM 2024:</t>
    </r>
    <r>
      <rPr>
        <sz val="10"/>
        <color rgb="FF234371"/>
        <rFont val="Calibri"/>
        <family val="2"/>
        <scheme val="minor"/>
      </rPr>
      <t xml:space="preserve">
MAIN PARTNER COUNTRIES IN 2024:</t>
    </r>
  </si>
  <si>
    <r>
      <rPr>
        <b/>
        <sz val="10"/>
        <rFont val="Calibri"/>
        <family val="2"/>
        <scheme val="minor"/>
      </rPr>
      <t>PRINCIPAIS PAÍSES CLIENTES EM 2024:</t>
    </r>
    <r>
      <rPr>
        <sz val="10"/>
        <rFont val="Calibri"/>
        <family val="2"/>
        <scheme val="minor"/>
      </rPr>
      <t xml:space="preserve">
MAIN PARTNER COUNTRIES IN 2024:</t>
    </r>
  </si>
  <si>
    <t>MA</t>
  </si>
  <si>
    <t>MARROCOS / MOROCCO</t>
  </si>
  <si>
    <t>SOAP, ORGANIC SURFACE-ACTIVE AGENTS, WASHING PREPARATIONS, LUBRICATING PREPARATIONS, ARTIFICIAL WAXES, PREPARED WAXES, POLISHING OR SCOURING PREPARATIONS, CANDLES AND SIMILAR ARTICLES, MODELLING PASTES, ‘DENTAL WAXES’ AND DENTAL PREPARATIONS WITH A BASI</t>
  </si>
  <si>
    <t>DEZ 2023 a FEV 2024
DEC 2023 to FEB 2024</t>
  </si>
  <si>
    <t>DEZ 2024 a FEV 2025
DEC 2024 to FEB 2025</t>
  </si>
  <si>
    <t>FEV 2025
FEB 2025</t>
  </si>
  <si>
    <t>FEV 2024
FEB 2024</t>
  </si>
  <si>
    <t>Período: JANEIRO A FEVEREIRO</t>
  </si>
  <si>
    <t>EFTA</t>
  </si>
  <si>
    <t xml:space="preserve">      SUICA</t>
  </si>
  <si>
    <t xml:space="preserve">      ISLANDIA</t>
  </si>
  <si>
    <t xml:space="preserve">      LISTENSTAINE</t>
  </si>
  <si>
    <t xml:space="preserve">      NORUEGA</t>
  </si>
  <si>
    <t>OPEP</t>
  </si>
  <si>
    <t xml:space="preserve">      EMIRATOS ARABES UNIDOS</t>
  </si>
  <si>
    <t xml:space="preserve">      CONGO</t>
  </si>
  <si>
    <t xml:space="preserve">      ARGELIA</t>
  </si>
  <si>
    <t xml:space="preserve">      GABAO</t>
  </si>
  <si>
    <t xml:space="preserve">      GUINE EQUATORIAL</t>
  </si>
  <si>
    <t xml:space="preserve">      IRAQUE</t>
  </si>
  <si>
    <t>Ə</t>
  </si>
  <si>
    <t xml:space="preserve">      IRAO, REPUBLICA ISLAMICA DO</t>
  </si>
  <si>
    <t xml:space="preserve">      KOWEIT</t>
  </si>
  <si>
    <t xml:space="preserve">      LIBIA</t>
  </si>
  <si>
    <t xml:space="preserve">      NIGERIA</t>
  </si>
  <si>
    <t xml:space="preserve">      ARABIA SAUDITA</t>
  </si>
  <si>
    <t xml:space="preserve">      VENEZUELA, REPUBLICA BOLIVARIANA DA</t>
  </si>
  <si>
    <t>PALOP</t>
  </si>
  <si>
    <t xml:space="preserve">      ANGOLA</t>
  </si>
  <si>
    <t xml:space="preserve">      CABO VERDE</t>
  </si>
  <si>
    <t xml:space="preserve">      GUINE-BISSAU</t>
  </si>
  <si>
    <t>x</t>
  </si>
  <si>
    <t xml:space="preserve">      MOCAMBIQUE</t>
  </si>
  <si>
    <t xml:space="preserve">      SAO TOME E PRINCIPE</t>
  </si>
  <si>
    <t>OUTROS PAÍSES</t>
  </si>
  <si>
    <t>EUROPA</t>
  </si>
  <si>
    <t xml:space="preserve">      ANDORRA</t>
  </si>
  <si>
    <t xml:space="preserve">      ALBANIA</t>
  </si>
  <si>
    <t xml:space="preserve">      BOSNIA E HERZEGOVINA</t>
  </si>
  <si>
    <t xml:space="preserve">      BELARUS</t>
  </si>
  <si>
    <t xml:space="preserve">      ILHAS FAROE</t>
  </si>
  <si>
    <t xml:space="preserve">      REINO UNIDO</t>
  </si>
  <si>
    <t xml:space="preserve">      GIBRALTAR</t>
  </si>
  <si>
    <t xml:space="preserve">      MOLDAVIA, REPUBLICA DA</t>
  </si>
  <si>
    <t xml:space="preserve">      MONTENEGRO</t>
  </si>
  <si>
    <t xml:space="preserve">      MACEDONIA DO NORTE</t>
  </si>
  <si>
    <t xml:space="preserve">      RUSSIA</t>
  </si>
  <si>
    <t xml:space="preserve">      SAO MARINHO</t>
  </si>
  <si>
    <t xml:space="preserve">      TURQUIA</t>
  </si>
  <si>
    <t xml:space="preserve">      UCRANIA</t>
  </si>
  <si>
    <t xml:space="preserve">      SANTA SE</t>
  </si>
  <si>
    <t xml:space="preserve">      KOSOVO</t>
  </si>
  <si>
    <t xml:space="preserve">      SERVIA</t>
  </si>
  <si>
    <t>AFRICA</t>
  </si>
  <si>
    <t xml:space="preserve">      BURQUINA FASO</t>
  </si>
  <si>
    <t xml:space="preserve">      BURUNDI</t>
  </si>
  <si>
    <t xml:space="preserve">      BENIM</t>
  </si>
  <si>
    <t xml:space="preserve">      BOTSUANA</t>
  </si>
  <si>
    <t xml:space="preserve">      CONGO, REPUBLICA DEMOCRATICA DO</t>
  </si>
  <si>
    <t xml:space="preserve">      REPUBLICA CENTRO-AFRICANA</t>
  </si>
  <si>
    <t xml:space="preserve">      COSTA DO MARFIM</t>
  </si>
  <si>
    <t xml:space="preserve">      CAMAROES</t>
  </si>
  <si>
    <t xml:space="preserve">      JIBUTI</t>
  </si>
  <si>
    <t xml:space="preserve">      EGITO</t>
  </si>
  <si>
    <t xml:space="preserve">      ETIOPIA</t>
  </si>
  <si>
    <t xml:space="preserve">      GANA</t>
  </si>
  <si>
    <t xml:space="preserve">      GAMBIA</t>
  </si>
  <si>
    <t xml:space="preserve">      GUINE</t>
  </si>
  <si>
    <t xml:space="preserve">      TERRITORIO BRITANICO DO O. INDICO</t>
  </si>
  <si>
    <t xml:space="preserve">      QUENIA</t>
  </si>
  <si>
    <t xml:space="preserve">      COMORES</t>
  </si>
  <si>
    <t xml:space="preserve">      LIBERIA</t>
  </si>
  <si>
    <t xml:space="preserve">      LESOTO</t>
  </si>
  <si>
    <t xml:space="preserve">      MARROCOS</t>
  </si>
  <si>
    <t xml:space="preserve">      MADAGASCAR</t>
  </si>
  <si>
    <t xml:space="preserve">      MALI</t>
  </si>
  <si>
    <t xml:space="preserve">      MAURITANIA</t>
  </si>
  <si>
    <t xml:space="preserve">      MAURICIA</t>
  </si>
  <si>
    <t xml:space="preserve">      MALAUI</t>
  </si>
  <si>
    <t xml:space="preserve">      NAMIBIA</t>
  </si>
  <si>
    <t xml:space="preserve">      NIGER</t>
  </si>
  <si>
    <t xml:space="preserve">      RUANDA</t>
  </si>
  <si>
    <t xml:space="preserve">      SEICHELES</t>
  </si>
  <si>
    <t xml:space="preserve">      SUDAO</t>
  </si>
  <si>
    <t xml:space="preserve">      SERRA LEOA</t>
  </si>
  <si>
    <t xml:space="preserve">      SENEGAL</t>
  </si>
  <si>
    <t xml:space="preserve">      SOMALIA</t>
  </si>
  <si>
    <t xml:space="preserve">      SUDAO DO SUL</t>
  </si>
  <si>
    <t xml:space="preserve">      ESSUATINI</t>
  </si>
  <si>
    <t xml:space="preserve">      CHADE</t>
  </si>
  <si>
    <t xml:space="preserve">      TOGO</t>
  </si>
  <si>
    <t xml:space="preserve">      TUNISIA</t>
  </si>
  <si>
    <t xml:space="preserve">      TANZANIA, REPUBLICA UNIDA DA</t>
  </si>
  <si>
    <t xml:space="preserve">      UGANDA</t>
  </si>
  <si>
    <t xml:space="preserve">      CEUTA</t>
  </si>
  <si>
    <t xml:space="preserve">      MELILHA</t>
  </si>
  <si>
    <t xml:space="preserve">      AFRICA DO SUL</t>
  </si>
  <si>
    <t xml:space="preserve">      ZAMBIA</t>
  </si>
  <si>
    <t xml:space="preserve">      ZIMBABUE</t>
  </si>
  <si>
    <t>AMERICA</t>
  </si>
  <si>
    <t xml:space="preserve">      ANTIGUA E BARBUDA</t>
  </si>
  <si>
    <t xml:space="preserve">      ANGUILA</t>
  </si>
  <si>
    <t xml:space="preserve">      ARGENTINA</t>
  </si>
  <si>
    <t xml:space="preserve">      ARUBA</t>
  </si>
  <si>
    <t xml:space="preserve">      BARBADOS</t>
  </si>
  <si>
    <t xml:space="preserve">      SAO BARTOLOMEU</t>
  </si>
  <si>
    <t xml:space="preserve">      BERMUDAS</t>
  </si>
  <si>
    <t xml:space="preserve">      BOLIVIA, ESTADO PLURINACIONAL DA</t>
  </si>
  <si>
    <t xml:space="preserve">      BONAIRE, SANTO EUSTAQUIO E SABA</t>
  </si>
  <si>
    <t xml:space="preserve">      BRASIL</t>
  </si>
  <si>
    <t xml:space="preserve">      BAAMAS</t>
  </si>
  <si>
    <t xml:space="preserve">      BELIZE</t>
  </si>
  <si>
    <t xml:space="preserve">      CANADA</t>
  </si>
  <si>
    <t xml:space="preserve">      CHILE</t>
  </si>
  <si>
    <t xml:space="preserve">      COLOMBIA</t>
  </si>
  <si>
    <t xml:space="preserve">      COSTA RICA</t>
  </si>
  <si>
    <t xml:space="preserve">      CUBA</t>
  </si>
  <si>
    <t xml:space="preserve">      CURAÇAU</t>
  </si>
  <si>
    <t xml:space="preserve">      DOMINICA</t>
  </si>
  <si>
    <t xml:space="preserve">      REPUBLICA DOMINICANA</t>
  </si>
  <si>
    <t xml:space="preserve">      EQUADOR</t>
  </si>
  <si>
    <t xml:space="preserve">      ILHAS FALKLAND</t>
  </si>
  <si>
    <t xml:space="preserve">      GRANADA</t>
  </si>
  <si>
    <t xml:space="preserve">      GRONELANDIA</t>
  </si>
  <si>
    <t xml:space="preserve">      GUATEMALA</t>
  </si>
  <si>
    <t xml:space="preserve">      GUIANA</t>
  </si>
  <si>
    <t xml:space="preserve">      HONDURAS</t>
  </si>
  <si>
    <t xml:space="preserve">      HAITI</t>
  </si>
  <si>
    <t xml:space="preserve">      JAMAICA</t>
  </si>
  <si>
    <t xml:space="preserve">      SAO CRISTOVAO E NEVES</t>
  </si>
  <si>
    <t xml:space="preserve">      ILHAS CAIMAO</t>
  </si>
  <si>
    <t xml:space="preserve">      SANTA LUCIA</t>
  </si>
  <si>
    <t xml:space="preserve">      MONSERRATE</t>
  </si>
  <si>
    <t xml:space="preserve">      MEXICO</t>
  </si>
  <si>
    <t xml:space="preserve">      NICARAGUA</t>
  </si>
  <si>
    <t xml:space="preserve">      PANAMA</t>
  </si>
  <si>
    <t xml:space="preserve">      PERU</t>
  </si>
  <si>
    <t xml:space="preserve">      PARAGUAI</t>
  </si>
  <si>
    <t xml:space="preserve">      SURINAME</t>
  </si>
  <si>
    <t xml:space="preserve">      SALVADOR</t>
  </si>
  <si>
    <t xml:space="preserve">      SAO MARTINHO (PARTE HOLANDESA)</t>
  </si>
  <si>
    <t xml:space="preserve">      ILHAS TURCAS E CAICOS</t>
  </si>
  <si>
    <t xml:space="preserve">      TRINIDADE E TOBAGO</t>
  </si>
  <si>
    <t xml:space="preserve">      ESTADOS UNIDOS DA AMERICA</t>
  </si>
  <si>
    <t xml:space="preserve">      URUGUAI</t>
  </si>
  <si>
    <t xml:space="preserve">      SAO VICENTE E GRANADINAS</t>
  </si>
  <si>
    <t xml:space="preserve">      ILHAS VIRGENS BRITANICAS</t>
  </si>
  <si>
    <t xml:space="preserve">      ILHAS VIRGENS DOS ESTADOS UNIDOS</t>
  </si>
  <si>
    <t>ASIA</t>
  </si>
  <si>
    <t xml:space="preserve">      AFEGANISTAO</t>
  </si>
  <si>
    <t xml:space="preserve">      ARMENIA</t>
  </si>
  <si>
    <t xml:space="preserve">      AZERBAIJAO</t>
  </si>
  <si>
    <t xml:space="preserve">      BANGLADEXE</t>
  </si>
  <si>
    <t xml:space="preserve">      BAREM</t>
  </si>
  <si>
    <t xml:space="preserve">      BRUNEI DARUSSALA</t>
  </si>
  <si>
    <t xml:space="preserve">      CHINA</t>
  </si>
  <si>
    <t xml:space="preserve">      GEORGIA</t>
  </si>
  <si>
    <t xml:space="preserve">      HONG KONG</t>
  </si>
  <si>
    <t xml:space="preserve">      INDONESIA</t>
  </si>
  <si>
    <t xml:space="preserve">      ISRAEL</t>
  </si>
  <si>
    <t xml:space="preserve">      INDIA</t>
  </si>
  <si>
    <t xml:space="preserve">      JORDANIA</t>
  </si>
  <si>
    <t xml:space="preserve">      JAPAO</t>
  </si>
  <si>
    <t xml:space="preserve">      QUIRGUISTAO</t>
  </si>
  <si>
    <t xml:space="preserve">      CAMBOJA</t>
  </si>
  <si>
    <t xml:space="preserve">      COREIA, REPUBLICA POPULAR DEMOCRATI</t>
  </si>
  <si>
    <t xml:space="preserve">      COREIA, REPUBLICA DA</t>
  </si>
  <si>
    <t xml:space="preserve">      CAZAQUISTAO</t>
  </si>
  <si>
    <t xml:space="preserve">      LAOS, REPUBLICA DEMOCRATICA POPULAR</t>
  </si>
  <si>
    <t xml:space="preserve">      LIBANO</t>
  </si>
  <si>
    <t xml:space="preserve">      SERI LANCA</t>
  </si>
  <si>
    <t xml:space="preserve">      MIANMAR/BIRMANIA</t>
  </si>
  <si>
    <t xml:space="preserve">      MONGOLIA</t>
  </si>
  <si>
    <t xml:space="preserve">      MACAU</t>
  </si>
  <si>
    <t xml:space="preserve">      MALDIVAS</t>
  </si>
  <si>
    <t xml:space="preserve">      MALASIA</t>
  </si>
  <si>
    <t xml:space="preserve">      NEPAL</t>
  </si>
  <si>
    <t xml:space="preserve">      OMA</t>
  </si>
  <si>
    <t xml:space="preserve">      FILIPINAS</t>
  </si>
  <si>
    <t xml:space="preserve">      PAQUISTAO</t>
  </si>
  <si>
    <t xml:space="preserve">      TERRITORIO PALESTINO OCUPADO</t>
  </si>
  <si>
    <t xml:space="preserve">      CATAR</t>
  </si>
  <si>
    <t xml:space="preserve">      SINGAPURA</t>
  </si>
  <si>
    <t xml:space="preserve">      REPUBLICA ARABE SIRIA</t>
  </si>
  <si>
    <t xml:space="preserve">      TAILANDIA</t>
  </si>
  <si>
    <t xml:space="preserve">      TAJIQUISTAO</t>
  </si>
  <si>
    <t xml:space="preserve">      TIMOR-LESTE</t>
  </si>
  <si>
    <t xml:space="preserve">      TURQUEMENISTAO</t>
  </si>
  <si>
    <t xml:space="preserve">      TAIWAN</t>
  </si>
  <si>
    <t xml:space="preserve">      USBEQUISTAO</t>
  </si>
  <si>
    <t xml:space="preserve">      VIETNAME</t>
  </si>
  <si>
    <t xml:space="preserve">      IEMEN</t>
  </si>
  <si>
    <t>AUST.OCE.OUT.</t>
  </si>
  <si>
    <t xml:space="preserve">      SAMOA AMERICANA</t>
  </si>
  <si>
    <t xml:space="preserve">      AUSTRALIA</t>
  </si>
  <si>
    <t xml:space="preserve">      FIJI</t>
  </si>
  <si>
    <t xml:space="preserve">      GUAME</t>
  </si>
  <si>
    <t xml:space="preserve">      ILHAS MARSHALL</t>
  </si>
  <si>
    <t xml:space="preserve">      NOVA CALEDONIA</t>
  </si>
  <si>
    <t xml:space="preserve">      NIUE</t>
  </si>
  <si>
    <t xml:space="preserve">      NOVA ZELANDIA</t>
  </si>
  <si>
    <t xml:space="preserve">      POLINESIA FRANCESA</t>
  </si>
  <si>
    <t xml:space="preserve">      PAPUA-NOVA GUINE</t>
  </si>
  <si>
    <t xml:space="preserve">      ILHAS SALOMAO</t>
  </si>
  <si>
    <t xml:space="preserve">      TERRAS AUSTRAIS E ANTARTICAS FRANCE</t>
  </si>
  <si>
    <t xml:space="preserve">      TOQUELAU</t>
  </si>
  <si>
    <t xml:space="preserve">      TUVALU</t>
  </si>
  <si>
    <t xml:space="preserve">      SAMOA</t>
  </si>
  <si>
    <t>DIV. EXTRA UE</t>
  </si>
  <si>
    <t xml:space="preserve">      ABASTECIMENTO E PROV. BORDO EXTRA-U</t>
  </si>
  <si>
    <t xml:space="preserve">      PAISES E TERRITORIOS NE TC EXTRA-UN</t>
  </si>
  <si>
    <t>Period: JANUARY TO FEBRUARY</t>
  </si>
  <si>
    <t xml:space="preserve">     SWITZERLAND</t>
  </si>
  <si>
    <t xml:space="preserve">     ICELAND</t>
  </si>
  <si>
    <t xml:space="preserve">     LIECHTENSTEIN</t>
  </si>
  <si>
    <t xml:space="preserve">     NORWAY</t>
  </si>
  <si>
    <t>OPEC</t>
  </si>
  <si>
    <t xml:space="preserve">     UNITED ARAB EMIRATES</t>
  </si>
  <si>
    <t xml:space="preserve">     CONGO</t>
  </si>
  <si>
    <t xml:space="preserve">     ALGERIA</t>
  </si>
  <si>
    <t xml:space="preserve">     GABON</t>
  </si>
  <si>
    <t xml:space="preserve">     EQUATORIAL GUINEA</t>
  </si>
  <si>
    <t xml:space="preserve">     IRAQ</t>
  </si>
  <si>
    <t xml:space="preserve">     IRAN, ISLAMIC REPUBLIC OF</t>
  </si>
  <si>
    <t xml:space="preserve">     KUWAIT</t>
  </si>
  <si>
    <t xml:space="preserve">     LIBYA</t>
  </si>
  <si>
    <t xml:space="preserve">     NIGERIA</t>
  </si>
  <si>
    <t xml:space="preserve">     SAUDI ARABIA</t>
  </si>
  <si>
    <t xml:space="preserve">     VENEZUELA, BOLIVARIAN REPUBLIC OF</t>
  </si>
  <si>
    <t xml:space="preserve">     ANGOLA</t>
  </si>
  <si>
    <t xml:space="preserve">     CAPE VERDE</t>
  </si>
  <si>
    <t xml:space="preserve">     GUINEA-BISSAU</t>
  </si>
  <si>
    <t xml:space="preserve">     MOZAMBIQUE</t>
  </si>
  <si>
    <t xml:space="preserve">     SAO TOME AND PRINCIPE</t>
  </si>
  <si>
    <t>OTHER COUNTRIES</t>
  </si>
  <si>
    <t>EUROPE</t>
  </si>
  <si>
    <t xml:space="preserve">     ANDORRA</t>
  </si>
  <si>
    <t xml:space="preserve">     ALBANIA</t>
  </si>
  <si>
    <t xml:space="preserve">     BOSNIA AND HERZEGOVINA</t>
  </si>
  <si>
    <t xml:space="preserve">     BELARUS</t>
  </si>
  <si>
    <t xml:space="preserve">     FAROE ISLANDS</t>
  </si>
  <si>
    <t xml:space="preserve">     UNITED KINGDOM</t>
  </si>
  <si>
    <t xml:space="preserve">     GIBRALTAR</t>
  </si>
  <si>
    <t xml:space="preserve">     MOLDOVA, REPUBLIC OF</t>
  </si>
  <si>
    <t xml:space="preserve">     MONTENEGRO</t>
  </si>
  <si>
    <t xml:space="preserve">     NORTH MACEDONIA</t>
  </si>
  <si>
    <t xml:space="preserve">     RUSSIA</t>
  </si>
  <si>
    <t xml:space="preserve">     SAN MARINO</t>
  </si>
  <si>
    <t xml:space="preserve">     TURKEY</t>
  </si>
  <si>
    <t xml:space="preserve">     UKRAINE</t>
  </si>
  <si>
    <t xml:space="preserve">     HOLY SEE</t>
  </si>
  <si>
    <t xml:space="preserve">     KOSOVO</t>
  </si>
  <si>
    <t xml:space="preserve">     SERBIA</t>
  </si>
  <si>
    <t xml:space="preserve">     BURKINA FASO</t>
  </si>
  <si>
    <t xml:space="preserve">     BURUNDI</t>
  </si>
  <si>
    <t xml:space="preserve">     BENIN</t>
  </si>
  <si>
    <t xml:space="preserve">     BOTSWANA</t>
  </si>
  <si>
    <t xml:space="preserve">     CONGO, DEMOCRATIC REPUBLIC OF</t>
  </si>
  <si>
    <t xml:space="preserve">     CENTRAL AFRICAN REPUBLIC</t>
  </si>
  <si>
    <t xml:space="preserve">     COTE D'IVOIRE</t>
  </si>
  <si>
    <t xml:space="preserve">     CAMEROON</t>
  </si>
  <si>
    <t xml:space="preserve">     CABO VERDE</t>
  </si>
  <si>
    <t xml:space="preserve">     DJIBOUTI</t>
  </si>
  <si>
    <t xml:space="preserve">     EGYPT</t>
  </si>
  <si>
    <t xml:space="preserve">     ETHIOPIA</t>
  </si>
  <si>
    <t xml:space="preserve">     GHANA</t>
  </si>
  <si>
    <t xml:space="preserve">     GAMBIA</t>
  </si>
  <si>
    <t xml:space="preserve">     GUINEA</t>
  </si>
  <si>
    <t xml:space="preserve">     BRITISH INDIAN OCEAN TERRITORY</t>
  </si>
  <si>
    <t xml:space="preserve">     KENYA</t>
  </si>
  <si>
    <t xml:space="preserve">     COMOROS</t>
  </si>
  <si>
    <t xml:space="preserve">     LIBERIA</t>
  </si>
  <si>
    <t xml:space="preserve">     LESOTHO</t>
  </si>
  <si>
    <t xml:space="preserve">     MOROCCO</t>
  </si>
  <si>
    <t xml:space="preserve">     MADAGASCAR</t>
  </si>
  <si>
    <t xml:space="preserve">     MALI</t>
  </si>
  <si>
    <t xml:space="preserve">     MAURITANIA</t>
  </si>
  <si>
    <t xml:space="preserve">     MAURITIUS</t>
  </si>
  <si>
    <t xml:space="preserve">     MALAWI</t>
  </si>
  <si>
    <t xml:space="preserve">     NAMIBIA</t>
  </si>
  <si>
    <t xml:space="preserve">     NIGER</t>
  </si>
  <si>
    <t xml:space="preserve">     RWANDA</t>
  </si>
  <si>
    <t xml:space="preserve">     SEYCHELLES</t>
  </si>
  <si>
    <t xml:space="preserve">     SUDAN</t>
  </si>
  <si>
    <t xml:space="preserve">     SIERRA LEONE</t>
  </si>
  <si>
    <t xml:space="preserve">     SENEGAL</t>
  </si>
  <si>
    <t xml:space="preserve">     SOMALIA</t>
  </si>
  <si>
    <t xml:space="preserve">     SOUTH SUDAN</t>
  </si>
  <si>
    <t xml:space="preserve">     ESWATINI</t>
  </si>
  <si>
    <t xml:space="preserve">     CHAD</t>
  </si>
  <si>
    <t xml:space="preserve">     TOGO</t>
  </si>
  <si>
    <t xml:space="preserve">     TUNISIA</t>
  </si>
  <si>
    <t xml:space="preserve">     TANZANIA, UNITED REPUBLIC OF</t>
  </si>
  <si>
    <t xml:space="preserve">     UGANDA</t>
  </si>
  <si>
    <t xml:space="preserve">     CEUTA</t>
  </si>
  <si>
    <t xml:space="preserve">     MELILLA</t>
  </si>
  <si>
    <t xml:space="preserve">     SOUTH AFRICA</t>
  </si>
  <si>
    <t xml:space="preserve">     ZAMBIA</t>
  </si>
  <si>
    <t xml:space="preserve">     ZIMBABWE</t>
  </si>
  <si>
    <t xml:space="preserve">     ANTIGUA AND BARBUDA</t>
  </si>
  <si>
    <t xml:space="preserve">     ANGUILLA</t>
  </si>
  <si>
    <t xml:space="preserve">     ARGENTINA</t>
  </si>
  <si>
    <t xml:space="preserve">     ARUBA</t>
  </si>
  <si>
    <t xml:space="preserve">     BARBADOS</t>
  </si>
  <si>
    <t xml:space="preserve">     SAINT BARTHELEMY</t>
  </si>
  <si>
    <t xml:space="preserve">     BERMUDA</t>
  </si>
  <si>
    <t xml:space="preserve">     BOLIVIA, PLURINATIONAL STATE OF</t>
  </si>
  <si>
    <t xml:space="preserve">     BONAIRE, SINT EUSTATIUS AND SABA</t>
  </si>
  <si>
    <t xml:space="preserve">     BRAZIL</t>
  </si>
  <si>
    <t xml:space="preserve">     BAHAMAS</t>
  </si>
  <si>
    <t xml:space="preserve">     BELIZE</t>
  </si>
  <si>
    <t xml:space="preserve">     CANADA</t>
  </si>
  <si>
    <t xml:space="preserve">     CHILE</t>
  </si>
  <si>
    <t xml:space="preserve">     COLOMBIA</t>
  </si>
  <si>
    <t xml:space="preserve">     COSTA RICA</t>
  </si>
  <si>
    <t xml:space="preserve">     CUBA</t>
  </si>
  <si>
    <t xml:space="preserve">     CURAÇAO</t>
  </si>
  <si>
    <t xml:space="preserve">     DOMINICA</t>
  </si>
  <si>
    <t xml:space="preserve">     DOMINICAN REPUBLIC</t>
  </si>
  <si>
    <t xml:space="preserve">     ECUADOR</t>
  </si>
  <si>
    <t xml:space="preserve">     FALKLAND ISLANDS</t>
  </si>
  <si>
    <t xml:space="preserve">     GRENADA</t>
  </si>
  <si>
    <t xml:space="preserve">     GREENLAND</t>
  </si>
  <si>
    <t xml:space="preserve">     GUATEMALA</t>
  </si>
  <si>
    <t xml:space="preserve">     GUYANA</t>
  </si>
  <si>
    <t xml:space="preserve">     HONDURAS</t>
  </si>
  <si>
    <t xml:space="preserve">     HAITI</t>
  </si>
  <si>
    <t xml:space="preserve">     JAMAICA</t>
  </si>
  <si>
    <t xml:space="preserve">     ST KITTS AND NEVIS</t>
  </si>
  <si>
    <t xml:space="preserve">     CAYMAN ISLANDS</t>
  </si>
  <si>
    <t xml:space="preserve">     ST LUCIA</t>
  </si>
  <si>
    <t xml:space="preserve">     MONTSERRAT</t>
  </si>
  <si>
    <t xml:space="preserve">     MEXICO</t>
  </si>
  <si>
    <t xml:space="preserve">     NICARAGUA</t>
  </si>
  <si>
    <t xml:space="preserve">     PANAMA</t>
  </si>
  <si>
    <t xml:space="preserve">     PERU</t>
  </si>
  <si>
    <t xml:space="preserve">     PARAGUAY</t>
  </si>
  <si>
    <t xml:space="preserve">     SURINAME</t>
  </si>
  <si>
    <t xml:space="preserve">     EL SALVADOR</t>
  </si>
  <si>
    <t xml:space="preserve">     SINT MAARTEN (DUTCH PART)</t>
  </si>
  <si>
    <t xml:space="preserve">     TURKS AND CAICOS ISLANDS</t>
  </si>
  <si>
    <t xml:space="preserve">     TRINIDAD AND TOBAGO</t>
  </si>
  <si>
    <t xml:space="preserve">     UNITED STATES</t>
  </si>
  <si>
    <t xml:space="preserve">     URUGUAY</t>
  </si>
  <si>
    <t xml:space="preserve">     ST VINCENT AND THE GRENADINES</t>
  </si>
  <si>
    <t xml:space="preserve">     VIRGIN ISLANDS, BRITISH</t>
  </si>
  <si>
    <t xml:space="preserve">     VIRGIN ISLANDS, UNITED STATES</t>
  </si>
  <si>
    <t xml:space="preserve">     AFGHANISTAN</t>
  </si>
  <si>
    <t xml:space="preserve">     ARMENIA</t>
  </si>
  <si>
    <t xml:space="preserve">     AZERBAIJAN</t>
  </si>
  <si>
    <t xml:space="preserve">     BANGLADESH</t>
  </si>
  <si>
    <t xml:space="preserve">     BAHRAIN</t>
  </si>
  <si>
    <t xml:space="preserve">     BRUNEI DARUSSALAM</t>
  </si>
  <si>
    <t xml:space="preserve">     CHINA</t>
  </si>
  <si>
    <t xml:space="preserve">     GEORGIA</t>
  </si>
  <si>
    <t xml:space="preserve">     HONG KONG</t>
  </si>
  <si>
    <t xml:space="preserve">     INDONESIA</t>
  </si>
  <si>
    <t xml:space="preserve">     ISRAEL</t>
  </si>
  <si>
    <t xml:space="preserve">     INDIA</t>
  </si>
  <si>
    <t xml:space="preserve">     JORDAN</t>
  </si>
  <si>
    <t xml:space="preserve">     JAPAN</t>
  </si>
  <si>
    <t xml:space="preserve">     KYRGYZSTAN</t>
  </si>
  <si>
    <t xml:space="preserve">     CAMBODIA</t>
  </si>
  <si>
    <t xml:space="preserve">     KOREA, DEMOCRATIC PEOPLE'S REPUBLIC</t>
  </si>
  <si>
    <t xml:space="preserve">     KOREA, REPUBLIC OF</t>
  </si>
  <si>
    <t xml:space="preserve">     KAZAKHSTAN</t>
  </si>
  <si>
    <t xml:space="preserve">     LAO PEOPLE'S DEMOCRATIC REPUBLIC</t>
  </si>
  <si>
    <t xml:space="preserve">     LEBANON</t>
  </si>
  <si>
    <t xml:space="preserve">     SRI LANKA</t>
  </si>
  <si>
    <t xml:space="preserve">     MYANMAR</t>
  </si>
  <si>
    <t xml:space="preserve">     MONGOLIA</t>
  </si>
  <si>
    <t xml:space="preserve">     MACAO</t>
  </si>
  <si>
    <t xml:space="preserve">     MALDIVES</t>
  </si>
  <si>
    <t xml:space="preserve">     MALAYSIA</t>
  </si>
  <si>
    <t xml:space="preserve">     NEPAL</t>
  </si>
  <si>
    <t xml:space="preserve">     OMAN</t>
  </si>
  <si>
    <t xml:space="preserve">     PHILIPPINES</t>
  </si>
  <si>
    <t xml:space="preserve">     PAKISTAN</t>
  </si>
  <si>
    <t xml:space="preserve">     OCCUPIED PALESTINIAN TERRITORY</t>
  </si>
  <si>
    <t xml:space="preserve">     QATAR</t>
  </si>
  <si>
    <t xml:space="preserve">     SINGAPORE</t>
  </si>
  <si>
    <t xml:space="preserve">     SYRIAN ARAB REPUBLIC</t>
  </si>
  <si>
    <t xml:space="preserve">     THAILAND</t>
  </si>
  <si>
    <t xml:space="preserve">     TAJIKISTAN</t>
  </si>
  <si>
    <t xml:space="preserve">     TIMOR-LESTE</t>
  </si>
  <si>
    <t xml:space="preserve">     TURKMENISTAN</t>
  </si>
  <si>
    <t xml:space="preserve">     TAIWAN</t>
  </si>
  <si>
    <t xml:space="preserve">     UZBEKISTAN</t>
  </si>
  <si>
    <t xml:space="preserve">     VIET NAM</t>
  </si>
  <si>
    <t xml:space="preserve">     YEMEN</t>
  </si>
  <si>
    <t>AUST.OCE.OTH.</t>
  </si>
  <si>
    <t xml:space="preserve">     AMERICAN SAMOA</t>
  </si>
  <si>
    <t xml:space="preserve">     AUSTRALIA</t>
  </si>
  <si>
    <t xml:space="preserve">     FIJI</t>
  </si>
  <si>
    <t xml:space="preserve">     GUAM</t>
  </si>
  <si>
    <t xml:space="preserve">     MARSHALL ISLANDS</t>
  </si>
  <si>
    <t xml:space="preserve">     NEW CALEDONIA</t>
  </si>
  <si>
    <t xml:space="preserve">     NIUE</t>
  </si>
  <si>
    <t xml:space="preserve">     NEW ZEALAND</t>
  </si>
  <si>
    <t xml:space="preserve">     FRENCH POLYNESIA</t>
  </si>
  <si>
    <t xml:space="preserve">     PAPUA NEW GUINEA</t>
  </si>
  <si>
    <t xml:space="preserve">     SOLOMON ISLANDS</t>
  </si>
  <si>
    <t xml:space="preserve">     FRENCH SOUTHERN TERRITORIES</t>
  </si>
  <si>
    <t xml:space="preserve">     TOKELAU</t>
  </si>
  <si>
    <t xml:space="preserve">     TUVALU</t>
  </si>
  <si>
    <t xml:space="preserve">     SAMOA</t>
  </si>
  <si>
    <t>DIV. EXTRA EU</t>
  </si>
  <si>
    <t xml:space="preserve">     STORES AND PROVISIONS OF EXT-UNION </t>
  </si>
  <si>
    <t xml:space="preserve">     COUNTRIES AND TERRIT NS FW EXTRA-UN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</si>
</sst>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"/>
    <numFmt numFmtId="165" formatCode="0.0"/>
    <numFmt numFmtId="166" formatCode="#,##0.000"/>
  </numFmts>
  <fonts count="45" x14ac:knownFonts="1">
    <font>
      <sz val="10"/>
      <name val="Arial"/>
    </font>
    <font>
      <sz val="8"/>
      <name val="Arial"/>
      <family val="2"/>
    </font>
    <font>
      <u/>
      <sz val="10"/>
      <color indexed="12"/>
      <name val="Arial"/>
      <family val="2"/>
    </font>
    <font>
      <sz val="7"/>
      <name val="Arial"/>
      <family val="2"/>
    </font>
    <font>
      <sz val="6"/>
      <name val="Arial"/>
      <family val="2"/>
    </font>
    <font>
      <sz val="10"/>
      <name val="MS Sans Serif"/>
      <family val="2"/>
    </font>
    <font>
      <sz val="10"/>
      <color indexed="8"/>
      <name val="MS Sans Serif"/>
      <family val="2"/>
    </font>
    <font>
      <sz val="10"/>
      <name val="Arial"/>
      <family val="2"/>
    </font>
    <font>
      <b/>
      <sz val="8"/>
      <color rgb="FF234371"/>
      <name val="Arial"/>
      <family val="2"/>
    </font>
    <font>
      <sz val="8"/>
      <color rgb="FF234371"/>
      <name val="Arial"/>
      <family val="2"/>
    </font>
    <font>
      <sz val="10"/>
      <name val="Calibri"/>
      <family val="2"/>
      <scheme val="minor"/>
    </font>
    <font>
      <b/>
      <sz val="10"/>
      <color rgb="FF234371"/>
      <name val="Calibri"/>
      <family val="2"/>
      <scheme val="minor"/>
    </font>
    <font>
      <sz val="9"/>
      <name val="Calibri"/>
      <family val="2"/>
      <scheme val="minor"/>
    </font>
    <font>
      <b/>
      <sz val="11"/>
      <color rgb="FF234371"/>
      <name val="Calibri"/>
      <family val="2"/>
      <scheme val="minor"/>
    </font>
    <font>
      <sz val="11"/>
      <name val="Calibri"/>
      <family val="2"/>
      <scheme val="minor"/>
    </font>
    <font>
      <b/>
      <sz val="11"/>
      <color indexed="9"/>
      <name val="Calibri"/>
      <family val="2"/>
      <scheme val="minor"/>
    </font>
    <font>
      <u/>
      <sz val="11"/>
      <color indexed="12"/>
      <name val="Calibri"/>
      <family val="2"/>
      <scheme val="minor"/>
    </font>
    <font>
      <u/>
      <sz val="10"/>
      <color indexed="12"/>
      <name val="Calibri"/>
      <family val="2"/>
      <scheme val="minor"/>
    </font>
    <font>
      <b/>
      <sz val="9"/>
      <color rgb="FF234371"/>
      <name val="Calibri"/>
      <family val="2"/>
      <scheme val="minor"/>
    </font>
    <font>
      <sz val="10"/>
      <color rgb="FF234371"/>
      <name val="Calibri"/>
      <family val="2"/>
      <scheme val="minor"/>
    </font>
    <font>
      <b/>
      <sz val="10"/>
      <name val="Calibri"/>
      <family val="2"/>
      <scheme val="minor"/>
    </font>
    <font>
      <sz val="9"/>
      <color rgb="FF234371"/>
      <name val="Calibri"/>
      <family val="2"/>
      <scheme val="minor"/>
    </font>
    <font>
      <b/>
      <sz val="9"/>
      <color theme="3"/>
      <name val="Calibri"/>
      <family val="2"/>
      <scheme val="minor"/>
    </font>
    <font>
      <b/>
      <vertAlign val="superscript"/>
      <sz val="9"/>
      <color rgb="FF234371"/>
      <name val="Calibri"/>
      <family val="2"/>
      <scheme val="minor"/>
    </font>
    <font>
      <i/>
      <sz val="10"/>
      <name val="Calibri"/>
      <family val="2"/>
      <scheme val="minor"/>
    </font>
    <font>
      <b/>
      <sz val="10"/>
      <color indexed="10"/>
      <name val="Calibri"/>
      <family val="2"/>
      <scheme val="minor"/>
    </font>
    <font>
      <b/>
      <sz val="9"/>
      <color theme="4" tint="-0.499984740745262"/>
      <name val="Calibri"/>
      <family val="2"/>
      <scheme val="minor"/>
    </font>
    <font>
      <sz val="7"/>
      <name val="Calibri"/>
      <family val="2"/>
      <scheme val="minor"/>
    </font>
    <font>
      <b/>
      <sz val="8"/>
      <name val="Calibri"/>
      <family val="2"/>
      <scheme val="minor"/>
    </font>
    <font>
      <sz val="8"/>
      <name val="Calibri"/>
      <family val="2"/>
      <scheme val="minor"/>
    </font>
    <font>
      <sz val="7"/>
      <color rgb="FF234371"/>
      <name val="Calibri"/>
      <family val="2"/>
      <scheme val="minor"/>
    </font>
    <font>
      <vertAlign val="superscript"/>
      <sz val="7"/>
      <color rgb="FF234371"/>
      <name val="Calibri"/>
      <family val="2"/>
      <scheme val="minor"/>
    </font>
    <font>
      <b/>
      <sz val="7"/>
      <name val="Calibri"/>
      <family val="2"/>
      <scheme val="minor"/>
    </font>
    <font>
      <sz val="10"/>
      <color theme="4" tint="-0.499984740745262"/>
      <name val="Calibri"/>
      <family val="2"/>
      <scheme val="minor"/>
    </font>
    <font>
      <b/>
      <sz val="10"/>
      <color theme="4" tint="-0.499984740745262"/>
      <name val="Calibri"/>
      <family val="2"/>
      <scheme val="minor"/>
    </font>
    <font>
      <sz val="7"/>
      <color theme="3"/>
      <name val="Calibri"/>
      <family val="2"/>
      <scheme val="minor"/>
    </font>
    <font>
      <b/>
      <sz val="7"/>
      <color rgb="FF234371"/>
      <name val="Calibri"/>
      <family val="2"/>
      <scheme val="minor"/>
    </font>
    <font>
      <sz val="7"/>
      <color indexed="8"/>
      <name val="Calibri"/>
      <family val="2"/>
      <scheme val="minor"/>
    </font>
    <font>
      <b/>
      <sz val="8"/>
      <color rgb="FF234371"/>
      <name val="Calibri"/>
      <family val="2"/>
      <scheme val="minor"/>
    </font>
    <font>
      <b/>
      <sz val="8"/>
      <color theme="3"/>
      <name val="Calibri"/>
      <family val="2"/>
      <scheme val="minor"/>
    </font>
    <font>
      <sz val="5"/>
      <name val="Calibri"/>
      <family val="2"/>
      <scheme val="minor"/>
    </font>
    <font>
      <sz val="8"/>
      <color rgb="FF234371"/>
      <name val="Calibri"/>
      <family val="2"/>
      <scheme val="minor"/>
    </font>
    <font>
      <b/>
      <vertAlign val="superscript"/>
      <sz val="8"/>
      <color rgb="FF234371"/>
      <name val="Calibri"/>
      <family val="2"/>
      <scheme val="minor"/>
    </font>
    <font>
      <b/>
      <vertAlign val="superscript"/>
      <sz val="8"/>
      <name val="Calibri"/>
      <family val="2"/>
      <scheme val="minor"/>
    </font>
    <font>
      <vertAlign val="superscript"/>
      <sz val="9"/>
      <color rgb="FF234371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59999389629810485"/>
        <bgColor indexed="22"/>
      </patternFill>
    </fill>
    <fill>
      <patternFill patternType="solid">
        <fgColor theme="3" tint="-0.249977111117893"/>
        <bgColor indexed="22"/>
      </patternFill>
    </fill>
    <fill>
      <patternFill patternType="solid">
        <fgColor rgb="FFCEDCF0"/>
        <bgColor indexed="64"/>
      </patternFill>
    </fill>
    <fill>
      <patternFill patternType="solid">
        <fgColor rgb="FFCEDCF0"/>
        <bgColor indexed="22"/>
      </patternFill>
    </fill>
  </fills>
  <borders count="26">
    <border>
      <left/>
      <right/>
      <top/>
      <bottom/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/>
      <right/>
      <top/>
      <bottom style="medium">
        <color indexed="9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/>
      <diagonal/>
    </border>
    <border>
      <left style="medium">
        <color indexed="9"/>
      </left>
      <right style="medium">
        <color indexed="9"/>
      </right>
      <top/>
      <bottom style="medium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medium">
        <color indexed="9"/>
      </left>
      <right/>
      <top style="medium">
        <color indexed="9"/>
      </top>
      <bottom style="medium">
        <color indexed="9"/>
      </bottom>
      <diagonal/>
    </border>
    <border>
      <left/>
      <right/>
      <top style="medium">
        <color indexed="9"/>
      </top>
      <bottom style="medium">
        <color indexed="9"/>
      </bottom>
      <diagonal/>
    </border>
    <border>
      <left/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 style="thin">
        <color indexed="9"/>
      </left>
      <right style="thin">
        <color indexed="9"/>
      </right>
      <top/>
      <bottom/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/>
      <top style="thin">
        <color indexed="9"/>
      </top>
      <bottom style="thin">
        <color indexed="9"/>
      </bottom>
      <diagonal/>
    </border>
    <border>
      <left/>
      <right/>
      <top style="thin">
        <color indexed="9"/>
      </top>
      <bottom style="thin">
        <color indexed="9"/>
      </bottom>
      <diagonal/>
    </border>
    <border>
      <left/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/>
      <top/>
      <bottom style="thin">
        <color auto="1"/>
      </bottom>
      <diagonal/>
    </border>
    <border>
      <left/>
      <right style="thin">
        <color indexed="9"/>
      </right>
      <top style="thin">
        <color indexed="9"/>
      </top>
      <bottom/>
      <diagonal/>
    </border>
    <border>
      <left/>
      <right style="thin">
        <color indexed="9"/>
      </right>
      <top/>
      <bottom style="thin">
        <color indexed="9"/>
      </bottom>
      <diagonal/>
    </border>
    <border>
      <left/>
      <right/>
      <top style="thin">
        <color indexed="9"/>
      </top>
      <bottom/>
      <diagonal/>
    </border>
    <border>
      <left style="thin">
        <color indexed="9"/>
      </left>
      <right/>
      <top/>
      <bottom/>
      <diagonal/>
    </border>
    <border>
      <left/>
      <right/>
      <top/>
      <bottom style="thin">
        <color indexed="9"/>
      </bottom>
      <diagonal/>
    </border>
    <border>
      <left/>
      <right style="thin">
        <color indexed="9"/>
      </right>
      <top/>
      <bottom/>
      <diagonal/>
    </border>
    <border>
      <left style="thin">
        <color indexed="9"/>
      </left>
      <right/>
      <top style="thin">
        <color indexed="9"/>
      </top>
      <bottom/>
      <diagonal/>
    </border>
    <border>
      <left style="thin">
        <color indexed="9"/>
      </left>
      <right/>
      <top/>
      <bottom style="thin">
        <color indexed="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5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6" fillId="0" borderId="0"/>
    <xf numFmtId="0" fontId="7" fillId="0" borderId="0"/>
  </cellStyleXfs>
  <cellXfs count="262">
    <xf numFmtId="0" fontId="0" fillId="0" borderId="0" xfId="0"/>
    <xf numFmtId="0" fontId="3" fillId="0" borderId="0" xfId="0" applyFont="1" applyAlignment="1">
      <alignment horizontal="center"/>
    </xf>
    <xf numFmtId="0" fontId="4" fillId="0" borderId="0" xfId="0" applyFont="1"/>
    <xf numFmtId="0" fontId="4" fillId="0" borderId="0" xfId="2" applyFont="1"/>
    <xf numFmtId="0" fontId="3" fillId="0" borderId="0" xfId="0" applyFont="1"/>
    <xf numFmtId="0" fontId="7" fillId="0" borderId="0" xfId="0" applyFont="1"/>
    <xf numFmtId="0" fontId="8" fillId="10" borderId="1" xfId="0" applyFont="1" applyFill="1" applyBorder="1" applyAlignment="1">
      <alignment horizontal="center" vertical="center"/>
    </xf>
    <xf numFmtId="0" fontId="10" fillId="0" borderId="0" xfId="0" applyFont="1"/>
    <xf numFmtId="0" fontId="10" fillId="0" borderId="0" xfId="0" applyFont="1" applyAlignment="1">
      <alignment vertical="center"/>
    </xf>
    <xf numFmtId="0" fontId="13" fillId="10" borderId="0" xfId="0" applyFont="1" applyFill="1" applyAlignment="1">
      <alignment horizontal="center" vertical="center"/>
    </xf>
    <xf numFmtId="0" fontId="14" fillId="0" borderId="0" xfId="0" applyFont="1"/>
    <xf numFmtId="0" fontId="15" fillId="5" borderId="0" xfId="0" applyFont="1" applyFill="1" applyAlignment="1">
      <alignment horizontal="center" vertical="center"/>
    </xf>
    <xf numFmtId="0" fontId="14" fillId="0" borderId="0" xfId="0" applyFont="1" applyAlignment="1">
      <alignment horizontal="center"/>
    </xf>
    <xf numFmtId="0" fontId="13" fillId="10" borderId="0" xfId="0" applyFont="1" applyFill="1" applyAlignment="1">
      <alignment horizontal="center"/>
    </xf>
    <xf numFmtId="0" fontId="14" fillId="0" borderId="0" xfId="0" applyFont="1" applyAlignment="1">
      <alignment vertical="center"/>
    </xf>
    <xf numFmtId="0" fontId="15" fillId="5" borderId="0" xfId="0" applyFont="1" applyFill="1" applyAlignment="1">
      <alignment horizontal="center"/>
    </xf>
    <xf numFmtId="0" fontId="15" fillId="0" borderId="0" xfId="0" applyFont="1" applyAlignment="1">
      <alignment horizontal="center" vertical="center"/>
    </xf>
    <xf numFmtId="0" fontId="16" fillId="0" borderId="0" xfId="1" applyFont="1" applyAlignment="1" applyProtection="1">
      <alignment vertical="center"/>
    </xf>
    <xf numFmtId="0" fontId="20" fillId="5" borderId="0" xfId="0" applyFont="1" applyFill="1" applyAlignment="1">
      <alignment horizontal="center"/>
    </xf>
    <xf numFmtId="0" fontId="10" fillId="6" borderId="0" xfId="0" applyFont="1" applyFill="1"/>
    <xf numFmtId="0" fontId="20" fillId="6" borderId="0" xfId="0" applyFont="1" applyFill="1" applyAlignment="1">
      <alignment horizontal="center"/>
    </xf>
    <xf numFmtId="0" fontId="22" fillId="2" borderId="0" xfId="0" applyFont="1" applyFill="1"/>
    <xf numFmtId="0" fontId="22" fillId="2" borderId="0" xfId="0" applyFont="1" applyFill="1" applyAlignment="1">
      <alignment horizontal="center" vertical="center" wrapText="1"/>
    </xf>
    <xf numFmtId="2" fontId="18" fillId="10" borderId="0" xfId="0" applyNumberFormat="1" applyFont="1" applyFill="1" applyAlignment="1">
      <alignment horizontal="center" vertical="center" wrapText="1"/>
    </xf>
    <xf numFmtId="2" fontId="22" fillId="2" borderId="0" xfId="0" applyNumberFormat="1" applyFont="1" applyFill="1" applyAlignment="1">
      <alignment horizontal="center" vertical="center" wrapText="1"/>
    </xf>
    <xf numFmtId="0" fontId="22" fillId="2" borderId="0" xfId="0" applyFont="1" applyFill="1" applyAlignment="1">
      <alignment horizontal="center" vertical="center"/>
    </xf>
    <xf numFmtId="0" fontId="22" fillId="2" borderId="0" xfId="0" applyFont="1" applyFill="1" applyAlignment="1">
      <alignment horizontal="center"/>
    </xf>
    <xf numFmtId="0" fontId="18" fillId="10" borderId="0" xfId="0" applyFont="1" applyFill="1" applyAlignment="1">
      <alignment horizontal="center" vertical="center" wrapText="1"/>
    </xf>
    <xf numFmtId="0" fontId="17" fillId="0" borderId="0" xfId="1" applyFont="1" applyAlignment="1" applyProtection="1"/>
    <xf numFmtId="0" fontId="10" fillId="2" borderId="0" xfId="0" applyFont="1" applyFill="1"/>
    <xf numFmtId="0" fontId="10" fillId="2" borderId="0" xfId="0" quotePrefix="1" applyFont="1" applyFill="1" applyAlignment="1">
      <alignment horizontal="center"/>
    </xf>
    <xf numFmtId="0" fontId="10" fillId="2" borderId="0" xfId="0" applyFont="1" applyFill="1" applyAlignment="1">
      <alignment vertical="center"/>
    </xf>
    <xf numFmtId="0" fontId="10" fillId="10" borderId="0" xfId="0" applyFont="1" applyFill="1"/>
    <xf numFmtId="164" fontId="10" fillId="10" borderId="0" xfId="0" applyNumberFormat="1" applyFont="1" applyFill="1"/>
    <xf numFmtId="164" fontId="10" fillId="2" borderId="0" xfId="0" applyNumberFormat="1" applyFont="1" applyFill="1"/>
    <xf numFmtId="165" fontId="10" fillId="10" borderId="0" xfId="0" applyNumberFormat="1" applyFont="1" applyFill="1"/>
    <xf numFmtId="165" fontId="10" fillId="2" borderId="0" xfId="0" applyNumberFormat="1" applyFont="1" applyFill="1"/>
    <xf numFmtId="165" fontId="10" fillId="2" borderId="0" xfId="0" applyNumberFormat="1" applyFont="1" applyFill="1" applyAlignment="1">
      <alignment horizontal="right"/>
    </xf>
    <xf numFmtId="0" fontId="10" fillId="10" borderId="0" xfId="0" applyFont="1" applyFill="1" applyAlignment="1">
      <alignment vertical="center"/>
    </xf>
    <xf numFmtId="164" fontId="10" fillId="10" borderId="0" xfId="0" applyNumberFormat="1" applyFont="1" applyFill="1" applyAlignment="1">
      <alignment vertical="center"/>
    </xf>
    <xf numFmtId="164" fontId="10" fillId="2" borderId="0" xfId="0" applyNumberFormat="1" applyFont="1" applyFill="1" applyAlignment="1">
      <alignment vertical="center"/>
    </xf>
    <xf numFmtId="165" fontId="10" fillId="10" borderId="0" xfId="0" applyNumberFormat="1" applyFont="1" applyFill="1" applyAlignment="1">
      <alignment horizontal="right" vertical="center"/>
    </xf>
    <xf numFmtId="164" fontId="10" fillId="0" borderId="0" xfId="0" applyNumberFormat="1" applyFont="1"/>
    <xf numFmtId="165" fontId="10" fillId="0" borderId="0" xfId="0" applyNumberFormat="1" applyFont="1"/>
    <xf numFmtId="164" fontId="10" fillId="0" borderId="0" xfId="0" applyNumberFormat="1" applyFont="1" applyAlignment="1">
      <alignment vertical="justify"/>
    </xf>
    <xf numFmtId="165" fontId="10" fillId="0" borderId="0" xfId="0" applyNumberFormat="1" applyFont="1" applyAlignment="1">
      <alignment horizontal="right"/>
    </xf>
    <xf numFmtId="164" fontId="10" fillId="0" borderId="0" xfId="0" applyNumberFormat="1" applyFont="1" applyAlignment="1">
      <alignment vertical="center"/>
    </xf>
    <xf numFmtId="0" fontId="10" fillId="10" borderId="0" xfId="0" applyFont="1" applyFill="1" applyAlignment="1">
      <alignment horizontal="left" vertical="center"/>
    </xf>
    <xf numFmtId="165" fontId="10" fillId="10" borderId="0" xfId="0" applyNumberFormat="1" applyFont="1" applyFill="1" applyAlignment="1">
      <alignment horizontal="right"/>
    </xf>
    <xf numFmtId="0" fontId="10" fillId="6" borderId="25" xfId="0" applyFont="1" applyFill="1" applyBorder="1"/>
    <xf numFmtId="0" fontId="20" fillId="0" borderId="0" xfId="0" applyFont="1"/>
    <xf numFmtId="17" fontId="18" fillId="10" borderId="0" xfId="0" applyNumberFormat="1" applyFont="1" applyFill="1" applyAlignment="1">
      <alignment horizontal="center" vertical="center" wrapText="1"/>
    </xf>
    <xf numFmtId="0" fontId="20" fillId="0" borderId="0" xfId="0" applyFont="1" applyAlignment="1">
      <alignment horizontal="center"/>
    </xf>
    <xf numFmtId="0" fontId="12" fillId="2" borderId="0" xfId="0" applyFont="1" applyFill="1"/>
    <xf numFmtId="0" fontId="18" fillId="10" borderId="0" xfId="0" applyFont="1" applyFill="1" applyAlignment="1">
      <alignment horizontal="center" vertical="center"/>
    </xf>
    <xf numFmtId="0" fontId="20" fillId="2" borderId="15" xfId="0" applyFont="1" applyFill="1" applyBorder="1" applyAlignment="1">
      <alignment horizontal="center"/>
    </xf>
    <xf numFmtId="0" fontId="10" fillId="2" borderId="15" xfId="0" applyFont="1" applyFill="1" applyBorder="1"/>
    <xf numFmtId="3" fontId="20" fillId="2" borderId="15" xfId="0" applyNumberFormat="1" applyFont="1" applyFill="1" applyBorder="1"/>
    <xf numFmtId="0" fontId="20" fillId="2" borderId="15" xfId="0" applyFont="1" applyFill="1" applyBorder="1"/>
    <xf numFmtId="164" fontId="20" fillId="2" borderId="15" xfId="0" applyNumberFormat="1" applyFont="1" applyFill="1" applyBorder="1"/>
    <xf numFmtId="0" fontId="25" fillId="0" borderId="0" xfId="0" applyFont="1"/>
    <xf numFmtId="1" fontId="10" fillId="2" borderId="0" xfId="0" applyNumberFormat="1" applyFont="1" applyFill="1"/>
    <xf numFmtId="3" fontId="10" fillId="2" borderId="0" xfId="0" applyNumberFormat="1" applyFont="1" applyFill="1"/>
    <xf numFmtId="0" fontId="10" fillId="0" borderId="25" xfId="0" applyFont="1" applyBorder="1"/>
    <xf numFmtId="3" fontId="10" fillId="2" borderId="25" xfId="0" applyNumberFormat="1" applyFont="1" applyFill="1" applyBorder="1"/>
    <xf numFmtId="3" fontId="10" fillId="0" borderId="0" xfId="0" applyNumberFormat="1" applyFont="1"/>
    <xf numFmtId="0" fontId="26" fillId="2" borderId="0" xfId="0" applyFont="1" applyFill="1"/>
    <xf numFmtId="0" fontId="26" fillId="5" borderId="0" xfId="0" applyFont="1" applyFill="1"/>
    <xf numFmtId="0" fontId="10" fillId="5" borderId="0" xfId="0" applyFont="1" applyFill="1"/>
    <xf numFmtId="0" fontId="11" fillId="10" borderId="0" xfId="0" applyFont="1" applyFill="1" applyAlignment="1">
      <alignment horizontal="center" vertical="center"/>
    </xf>
    <xf numFmtId="0" fontId="19" fillId="10" borderId="0" xfId="0" applyFont="1" applyFill="1" applyAlignment="1">
      <alignment vertical="center"/>
    </xf>
    <xf numFmtId="3" fontId="11" fillId="10" borderId="0" xfId="0" applyNumberFormat="1" applyFont="1" applyFill="1" applyAlignment="1">
      <alignment vertical="center"/>
    </xf>
    <xf numFmtId="3" fontId="19" fillId="10" borderId="0" xfId="0" applyNumberFormat="1" applyFont="1" applyFill="1" applyAlignment="1">
      <alignment vertical="center"/>
    </xf>
    <xf numFmtId="164" fontId="11" fillId="10" borderId="0" xfId="0" applyNumberFormat="1" applyFont="1" applyFill="1" applyAlignment="1">
      <alignment horizontal="center" vertical="center"/>
    </xf>
    <xf numFmtId="3" fontId="19" fillId="10" borderId="0" xfId="0" applyNumberFormat="1" applyFont="1" applyFill="1" applyAlignment="1">
      <alignment horizontal="center" vertical="center"/>
    </xf>
    <xf numFmtId="164" fontId="19" fillId="10" borderId="0" xfId="0" applyNumberFormat="1" applyFont="1" applyFill="1" applyAlignment="1">
      <alignment horizontal="center" vertical="center"/>
    </xf>
    <xf numFmtId="0" fontId="10" fillId="5" borderId="0" xfId="0" applyFont="1" applyFill="1" applyAlignment="1">
      <alignment vertical="center"/>
    </xf>
    <xf numFmtId="164" fontId="10" fillId="2" borderId="0" xfId="0" applyNumberFormat="1" applyFont="1" applyFill="1" applyAlignment="1">
      <alignment horizontal="center"/>
    </xf>
    <xf numFmtId="3" fontId="10" fillId="2" borderId="0" xfId="0" applyNumberFormat="1" applyFont="1" applyFill="1" applyAlignment="1">
      <alignment horizontal="center"/>
    </xf>
    <xf numFmtId="0" fontId="12" fillId="0" borderId="0" xfId="0" applyFont="1"/>
    <xf numFmtId="0" fontId="10" fillId="2" borderId="25" xfId="0" applyFont="1" applyFill="1" applyBorder="1"/>
    <xf numFmtId="0" fontId="10" fillId="5" borderId="25" xfId="0" applyFont="1" applyFill="1" applyBorder="1"/>
    <xf numFmtId="3" fontId="11" fillId="10" borderId="0" xfId="0" applyNumberFormat="1" applyFont="1" applyFill="1" applyAlignment="1">
      <alignment horizontal="center" vertical="center"/>
    </xf>
    <xf numFmtId="0" fontId="27" fillId="0" borderId="0" xfId="0" applyFont="1" applyAlignment="1">
      <alignment horizontal="center"/>
    </xf>
    <xf numFmtId="0" fontId="27" fillId="0" borderId="0" xfId="0" applyFont="1"/>
    <xf numFmtId="0" fontId="27" fillId="0" borderId="0" xfId="0" applyFont="1" applyAlignment="1">
      <alignment horizontal="center" vertical="center"/>
    </xf>
    <xf numFmtId="0" fontId="30" fillId="10" borderId="1" xfId="0" applyFont="1" applyFill="1" applyBorder="1" applyAlignment="1">
      <alignment horizontal="center" vertical="center" wrapText="1"/>
    </xf>
    <xf numFmtId="0" fontId="32" fillId="0" borderId="0" xfId="0" applyFont="1" applyAlignment="1">
      <alignment horizontal="center"/>
    </xf>
    <xf numFmtId="3" fontId="27" fillId="0" borderId="0" xfId="0" applyNumberFormat="1" applyFont="1" applyAlignment="1">
      <alignment horizontal="right"/>
    </xf>
    <xf numFmtId="3" fontId="27" fillId="0" borderId="0" xfId="0" applyNumberFormat="1" applyFont="1"/>
    <xf numFmtId="0" fontId="29" fillId="0" borderId="0" xfId="0" applyFont="1" applyAlignment="1">
      <alignment vertical="center"/>
    </xf>
    <xf numFmtId="0" fontId="12" fillId="3" borderId="0" xfId="0" applyFont="1" applyFill="1" applyAlignment="1">
      <alignment horizontal="center"/>
    </xf>
    <xf numFmtId="0" fontId="12" fillId="2" borderId="0" xfId="0" applyFont="1" applyFill="1" applyAlignment="1">
      <alignment horizontal="center"/>
    </xf>
    <xf numFmtId="0" fontId="12" fillId="2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center" vertical="center" wrapText="1"/>
    </xf>
    <xf numFmtId="0" fontId="12" fillId="3" borderId="0" xfId="0" applyFont="1" applyFill="1" applyAlignment="1">
      <alignment horizontal="center" wrapText="1"/>
    </xf>
    <xf numFmtId="0" fontId="12" fillId="2" borderId="0" xfId="0" applyFont="1" applyFill="1" applyAlignment="1">
      <alignment horizontal="center" wrapText="1"/>
    </xf>
    <xf numFmtId="17" fontId="19" fillId="10" borderId="0" xfId="0" applyNumberFormat="1" applyFont="1" applyFill="1" applyAlignment="1">
      <alignment horizontal="center" vertical="center" wrapText="1"/>
    </xf>
    <xf numFmtId="164" fontId="10" fillId="3" borderId="0" xfId="0" applyNumberFormat="1" applyFont="1" applyFill="1"/>
    <xf numFmtId="0" fontId="19" fillId="11" borderId="0" xfId="0" applyFont="1" applyFill="1"/>
    <xf numFmtId="3" fontId="19" fillId="11" borderId="0" xfId="0" applyNumberFormat="1" applyFont="1" applyFill="1" applyAlignment="1">
      <alignment horizontal="right" vertical="center" wrapText="1"/>
    </xf>
    <xf numFmtId="1" fontId="19" fillId="11" borderId="0" xfId="0" applyNumberFormat="1" applyFont="1" applyFill="1" applyAlignment="1">
      <alignment horizontal="center" vertical="center" wrapText="1"/>
    </xf>
    <xf numFmtId="165" fontId="19" fillId="11" borderId="0" xfId="0" applyNumberFormat="1" applyFont="1" applyFill="1" applyAlignment="1">
      <alignment horizontal="center" vertical="center" wrapText="1"/>
    </xf>
    <xf numFmtId="3" fontId="10" fillId="9" borderId="0" xfId="0" applyNumberFormat="1" applyFont="1" applyFill="1" applyAlignment="1">
      <alignment horizontal="right" vertical="center" wrapText="1"/>
    </xf>
    <xf numFmtId="1" fontId="10" fillId="2" borderId="0" xfId="0" applyNumberFormat="1" applyFont="1" applyFill="1" applyAlignment="1">
      <alignment horizontal="center"/>
    </xf>
    <xf numFmtId="165" fontId="10" fillId="2" borderId="0" xfId="0" applyNumberFormat="1" applyFont="1" applyFill="1" applyAlignment="1">
      <alignment horizontal="center"/>
    </xf>
    <xf numFmtId="0" fontId="10" fillId="0" borderId="0" xfId="2" applyFont="1"/>
    <xf numFmtId="0" fontId="19" fillId="10" borderId="0" xfId="0" applyFont="1" applyFill="1"/>
    <xf numFmtId="3" fontId="19" fillId="11" borderId="0" xfId="0" applyNumberFormat="1" applyFont="1" applyFill="1" applyAlignment="1">
      <alignment horizontal="center" vertical="center" wrapText="1"/>
    </xf>
    <xf numFmtId="3" fontId="10" fillId="2" borderId="0" xfId="0" applyNumberFormat="1" applyFont="1" applyFill="1" applyAlignment="1">
      <alignment vertical="center"/>
    </xf>
    <xf numFmtId="3" fontId="10" fillId="2" borderId="0" xfId="0" applyNumberFormat="1" applyFont="1" applyFill="1" applyAlignment="1">
      <alignment horizontal="center" vertical="center"/>
    </xf>
    <xf numFmtId="164" fontId="10" fillId="2" borderId="0" xfId="0" applyNumberFormat="1" applyFont="1" applyFill="1" applyAlignment="1">
      <alignment horizontal="center" vertical="center"/>
    </xf>
    <xf numFmtId="0" fontId="10" fillId="3" borderId="0" xfId="0" applyFont="1" applyFill="1" applyAlignment="1">
      <alignment vertical="center"/>
    </xf>
    <xf numFmtId="165" fontId="10" fillId="0" borderId="0" xfId="0" applyNumberFormat="1" applyFont="1" applyAlignment="1">
      <alignment vertical="center"/>
    </xf>
    <xf numFmtId="0" fontId="10" fillId="3" borderId="0" xfId="0" applyFont="1" applyFill="1"/>
    <xf numFmtId="0" fontId="10" fillId="5" borderId="0" xfId="0" quotePrefix="1" applyFont="1" applyFill="1"/>
    <xf numFmtId="0" fontId="10" fillId="0" borderId="0" xfId="0" quotePrefix="1" applyFont="1"/>
    <xf numFmtId="0" fontId="10" fillId="0" borderId="24" xfId="0" applyFont="1" applyBorder="1"/>
    <xf numFmtId="0" fontId="10" fillId="8" borderId="0" xfId="0" applyFont="1" applyFill="1"/>
    <xf numFmtId="3" fontId="10" fillId="8" borderId="0" xfId="0" applyNumberFormat="1" applyFont="1" applyFill="1" applyAlignment="1">
      <alignment horizontal="right" vertical="center" wrapText="1"/>
    </xf>
    <xf numFmtId="1" fontId="10" fillId="8" borderId="0" xfId="0" applyNumberFormat="1" applyFont="1" applyFill="1" applyAlignment="1">
      <alignment horizontal="center" vertical="center" wrapText="1"/>
    </xf>
    <xf numFmtId="165" fontId="10" fillId="8" borderId="0" xfId="0" applyNumberFormat="1" applyFont="1" applyFill="1" applyAlignment="1">
      <alignment horizontal="center" vertical="center" wrapText="1"/>
    </xf>
    <xf numFmtId="0" fontId="36" fillId="10" borderId="1" xfId="3" applyFont="1" applyFill="1" applyBorder="1" applyAlignment="1">
      <alignment horizontal="center" vertical="center"/>
    </xf>
    <xf numFmtId="3" fontId="37" fillId="0" borderId="0" xfId="3" applyNumberFormat="1" applyFont="1" applyAlignment="1">
      <alignment horizontal="right" wrapText="1"/>
    </xf>
    <xf numFmtId="0" fontId="38" fillId="10" borderId="1" xfId="0" applyFont="1" applyFill="1" applyBorder="1" applyAlignment="1">
      <alignment horizontal="center" vertical="center"/>
    </xf>
    <xf numFmtId="0" fontId="28" fillId="0" borderId="0" xfId="0" applyFont="1" applyAlignment="1">
      <alignment horizontal="center" vertical="center"/>
    </xf>
    <xf numFmtId="0" fontId="39" fillId="0" borderId="1" xfId="0" applyFont="1" applyBorder="1" applyAlignment="1">
      <alignment horizontal="center" vertical="center"/>
    </xf>
    <xf numFmtId="0" fontId="39" fillId="0" borderId="6" xfId="0" applyFont="1" applyBorder="1" applyAlignment="1">
      <alignment vertical="center"/>
    </xf>
    <xf numFmtId="0" fontId="32" fillId="0" borderId="0" xfId="0" applyFont="1"/>
    <xf numFmtId="0" fontId="32" fillId="0" borderId="0" xfId="2" applyFont="1"/>
    <xf numFmtId="0" fontId="27" fillId="0" borderId="0" xfId="2" applyFont="1"/>
    <xf numFmtId="0" fontId="40" fillId="0" borderId="0" xfId="0" applyFont="1"/>
    <xf numFmtId="3" fontId="35" fillId="0" borderId="6" xfId="0" applyNumberFormat="1" applyFont="1" applyBorder="1"/>
    <xf numFmtId="3" fontId="35" fillId="0" borderId="7" xfId="0" applyNumberFormat="1" applyFont="1" applyBorder="1"/>
    <xf numFmtId="3" fontId="35" fillId="0" borderId="8" xfId="0" applyNumberFormat="1" applyFont="1" applyBorder="1"/>
    <xf numFmtId="0" fontId="27" fillId="0" borderId="25" xfId="0" applyFont="1" applyBorder="1" applyAlignment="1">
      <alignment horizontal="center"/>
    </xf>
    <xf numFmtId="0" fontId="27" fillId="0" borderId="25" xfId="0" applyFont="1" applyBorder="1"/>
    <xf numFmtId="3" fontId="37" fillId="0" borderId="25" xfId="3" applyNumberFormat="1" applyFont="1" applyBorder="1" applyAlignment="1">
      <alignment horizontal="right" wrapText="1"/>
    </xf>
    <xf numFmtId="0" fontId="30" fillId="10" borderId="1" xfId="0" applyFont="1" applyFill="1" applyBorder="1" applyAlignment="1">
      <alignment horizontal="center" vertical="center"/>
    </xf>
    <xf numFmtId="0" fontId="17" fillId="0" borderId="0" xfId="1" applyFont="1" applyAlignment="1" applyProtection="1">
      <alignment horizontal="center"/>
    </xf>
    <xf numFmtId="0" fontId="28" fillId="0" borderId="0" xfId="0" applyFont="1" applyAlignment="1">
      <alignment vertical="center" wrapText="1"/>
    </xf>
    <xf numFmtId="0" fontId="29" fillId="2" borderId="0" xfId="0" applyFont="1" applyFill="1" applyAlignment="1">
      <alignment horizontal="left"/>
    </xf>
    <xf numFmtId="0" fontId="29" fillId="2" borderId="0" xfId="0" applyFont="1" applyFill="1" applyAlignment="1">
      <alignment horizontal="centerContinuous" vertical="center"/>
    </xf>
    <xf numFmtId="0" fontId="29" fillId="2" borderId="0" xfId="0" applyFont="1" applyFill="1" applyAlignment="1">
      <alignment horizontal="right"/>
    </xf>
    <xf numFmtId="0" fontId="38" fillId="10" borderId="18" xfId="0" applyFont="1" applyFill="1" applyBorder="1" applyAlignment="1">
      <alignment horizontal="center" vertical="center"/>
    </xf>
    <xf numFmtId="0" fontId="38" fillId="10" borderId="5" xfId="0" applyFont="1" applyFill="1" applyBorder="1" applyAlignment="1">
      <alignment horizontal="center" vertical="center" wrapText="1"/>
    </xf>
    <xf numFmtId="0" fontId="38" fillId="10" borderId="19" xfId="0" applyFont="1" applyFill="1" applyBorder="1" applyAlignment="1">
      <alignment horizontal="center" vertical="center" wrapText="1"/>
    </xf>
    <xf numFmtId="0" fontId="38" fillId="10" borderId="5" xfId="0" quotePrefix="1" applyFont="1" applyFill="1" applyBorder="1" applyAlignment="1">
      <alignment horizontal="center" vertical="center"/>
    </xf>
    <xf numFmtId="0" fontId="38" fillId="10" borderId="5" xfId="0" quotePrefix="1" applyFont="1" applyFill="1" applyBorder="1" applyAlignment="1">
      <alignment horizontal="centerContinuous" vertical="center"/>
    </xf>
    <xf numFmtId="0" fontId="38" fillId="10" borderId="5" xfId="0" applyFont="1" applyFill="1" applyBorder="1" applyAlignment="1">
      <alignment horizontal="centerContinuous" vertical="center"/>
    </xf>
    <xf numFmtId="0" fontId="38" fillId="10" borderId="20" xfId="0" applyFont="1" applyFill="1" applyBorder="1" applyAlignment="1">
      <alignment horizontal="centerContinuous" vertical="center"/>
    </xf>
    <xf numFmtId="0" fontId="28" fillId="2" borderId="0" xfId="0" applyFont="1" applyFill="1" applyAlignment="1">
      <alignment horizontal="left" vertical="center"/>
    </xf>
    <xf numFmtId="164" fontId="28" fillId="0" borderId="0" xfId="0" applyNumberFormat="1" applyFont="1"/>
    <xf numFmtId="0" fontId="10" fillId="0" borderId="0" xfId="0" applyFont="1" applyAlignment="1">
      <alignment horizontal="left"/>
    </xf>
    <xf numFmtId="0" fontId="29" fillId="2" borderId="0" xfId="0" quotePrefix="1" applyFont="1" applyFill="1" applyAlignment="1">
      <alignment horizontal="left" vertical="center"/>
    </xf>
    <xf numFmtId="0" fontId="29" fillId="0" borderId="0" xfId="0" applyFont="1"/>
    <xf numFmtId="0" fontId="29" fillId="2" borderId="0" xfId="0" applyFont="1" applyFill="1"/>
    <xf numFmtId="164" fontId="29" fillId="2" borderId="0" xfId="0" applyNumberFormat="1" applyFont="1" applyFill="1"/>
    <xf numFmtId="0" fontId="29" fillId="2" borderId="0" xfId="0" applyFont="1" applyFill="1" applyAlignment="1">
      <alignment horizontal="centerContinuous"/>
    </xf>
    <xf numFmtId="164" fontId="29" fillId="2" borderId="0" xfId="0" applyNumberFormat="1" applyFont="1" applyFill="1" applyAlignment="1">
      <alignment horizontal="centerContinuous"/>
    </xf>
    <xf numFmtId="0" fontId="28" fillId="2" borderId="0" xfId="0" applyFont="1" applyFill="1" applyAlignment="1">
      <alignment horizontal="right"/>
    </xf>
    <xf numFmtId="0" fontId="38" fillId="10" borderId="22" xfId="0" applyFont="1" applyFill="1" applyBorder="1" applyAlignment="1">
      <alignment horizontal="center" vertical="center"/>
    </xf>
    <xf numFmtId="0" fontId="28" fillId="2" borderId="0" xfId="0" applyFont="1" applyFill="1"/>
    <xf numFmtId="0" fontId="38" fillId="10" borderId="5" xfId="0" applyFont="1" applyFill="1" applyBorder="1" applyAlignment="1">
      <alignment horizontal="center" vertical="center"/>
    </xf>
    <xf numFmtId="0" fontId="38" fillId="10" borderId="19" xfId="0" applyFont="1" applyFill="1" applyBorder="1" applyAlignment="1">
      <alignment horizontal="centerContinuous" vertical="center"/>
    </xf>
    <xf numFmtId="164" fontId="38" fillId="10" borderId="5" xfId="0" applyNumberFormat="1" applyFont="1" applyFill="1" applyBorder="1" applyAlignment="1">
      <alignment horizontal="center" vertical="center"/>
    </xf>
    <xf numFmtId="0" fontId="38" fillId="10" borderId="23" xfId="0" applyFont="1" applyFill="1" applyBorder="1" applyAlignment="1">
      <alignment horizontal="center" vertical="center"/>
    </xf>
    <xf numFmtId="0" fontId="17" fillId="0" borderId="19" xfId="1" applyFont="1" applyBorder="1" applyAlignment="1" applyProtection="1"/>
    <xf numFmtId="0" fontId="39" fillId="0" borderId="0" xfId="0" applyFont="1" applyAlignment="1">
      <alignment horizontal="center" vertical="center" wrapText="1"/>
    </xf>
    <xf numFmtId="164" fontId="39" fillId="0" borderId="0" xfId="0" applyNumberFormat="1" applyFont="1" applyAlignment="1">
      <alignment horizontal="center" vertical="center"/>
    </xf>
    <xf numFmtId="0" fontId="39" fillId="0" borderId="0" xfId="0" applyFont="1" applyAlignment="1">
      <alignment horizontal="center" vertical="center"/>
    </xf>
    <xf numFmtId="0" fontId="28" fillId="0" borderId="0" xfId="0" applyFont="1"/>
    <xf numFmtId="3" fontId="28" fillId="0" borderId="0" xfId="0" applyNumberFormat="1" applyFont="1" applyAlignment="1">
      <alignment vertical="center" wrapText="1"/>
    </xf>
    <xf numFmtId="164" fontId="28" fillId="0" borderId="0" xfId="0" applyNumberFormat="1" applyFont="1" applyAlignment="1">
      <alignment horizontal="center" vertical="center"/>
    </xf>
    <xf numFmtId="3" fontId="28" fillId="0" borderId="0" xfId="0" applyNumberFormat="1" applyFont="1" applyAlignment="1">
      <alignment horizontal="right"/>
    </xf>
    <xf numFmtId="0" fontId="32" fillId="2" borderId="0" xfId="0" applyFont="1" applyFill="1"/>
    <xf numFmtId="3" fontId="28" fillId="0" borderId="0" xfId="0" applyNumberFormat="1" applyFont="1" applyAlignment="1">
      <alignment horizontal="center" vertical="center" wrapText="1"/>
    </xf>
    <xf numFmtId="164" fontId="28" fillId="0" borderId="0" xfId="0" applyNumberFormat="1" applyFont="1" applyAlignment="1">
      <alignment horizontal="right"/>
    </xf>
    <xf numFmtId="3" fontId="29" fillId="0" borderId="0" xfId="0" applyNumberFormat="1" applyFont="1" applyAlignment="1">
      <alignment horizontal="right"/>
    </xf>
    <xf numFmtId="164" fontId="29" fillId="0" borderId="0" xfId="0" applyNumberFormat="1" applyFont="1" applyAlignment="1">
      <alignment horizontal="right"/>
    </xf>
    <xf numFmtId="0" fontId="10" fillId="0" borderId="0" xfId="0" applyFont="1" applyAlignment="1">
      <alignment horizontal="right"/>
    </xf>
    <xf numFmtId="4" fontId="10" fillId="10" borderId="0" xfId="0" applyNumberFormat="1" applyFont="1" applyFill="1" applyAlignment="1">
      <alignment wrapText="1"/>
    </xf>
    <xf numFmtId="4" fontId="19" fillId="10" borderId="0" xfId="0" applyNumberFormat="1" applyFont="1" applyFill="1"/>
    <xf numFmtId="166" fontId="10" fillId="0" borderId="0" xfId="0" applyNumberFormat="1" applyFont="1"/>
    <xf numFmtId="0" fontId="19" fillId="10" borderId="0" xfId="0" applyFont="1" applyFill="1" applyAlignment="1">
      <alignment horizontal="center" vertical="center" wrapText="1"/>
    </xf>
    <xf numFmtId="0" fontId="19" fillId="10" borderId="0" xfId="0" applyFont="1" applyFill="1" applyAlignment="1">
      <alignment horizontal="center" vertical="center"/>
    </xf>
    <xf numFmtId="0" fontId="10" fillId="10" borderId="0" xfId="0" applyFont="1" applyFill="1" applyAlignment="1">
      <alignment wrapText="1"/>
    </xf>
    <xf numFmtId="0" fontId="18" fillId="10" borderId="0" xfId="0" applyFont="1" applyFill="1" applyAlignment="1">
      <alignment horizontal="center" vertical="center" wrapText="1"/>
    </xf>
    <xf numFmtId="0" fontId="18" fillId="10" borderId="0" xfId="0" applyFont="1" applyFill="1" applyAlignment="1">
      <alignment horizontal="center" vertical="center"/>
    </xf>
    <xf numFmtId="0" fontId="11" fillId="10" borderId="0" xfId="0" applyFont="1" applyFill="1" applyAlignment="1">
      <alignment horizontal="center"/>
    </xf>
    <xf numFmtId="0" fontId="11" fillId="10" borderId="0" xfId="0" applyFont="1" applyFill="1" applyAlignment="1">
      <alignment horizontal="center" vertical="center" textRotation="90"/>
    </xf>
    <xf numFmtId="0" fontId="19" fillId="10" borderId="0" xfId="0" applyFont="1" applyFill="1" applyAlignment="1">
      <alignment horizontal="center" wrapText="1"/>
    </xf>
    <xf numFmtId="0" fontId="19" fillId="10" borderId="0" xfId="0" applyFont="1" applyFill="1" applyAlignment="1">
      <alignment horizontal="center"/>
    </xf>
    <xf numFmtId="0" fontId="17" fillId="0" borderId="0" xfId="1" applyFont="1" applyAlignment="1" applyProtection="1">
      <alignment horizontal="center"/>
    </xf>
    <xf numFmtId="0" fontId="11" fillId="10" borderId="0" xfId="0" applyFont="1" applyFill="1" applyAlignment="1">
      <alignment horizontal="center" wrapText="1"/>
    </xf>
    <xf numFmtId="0" fontId="28" fillId="0" borderId="0" xfId="0" applyFont="1" applyAlignment="1">
      <alignment horizontal="center" vertical="center" wrapText="1"/>
    </xf>
    <xf numFmtId="0" fontId="28" fillId="0" borderId="0" xfId="0" applyFont="1" applyAlignment="1">
      <alignment horizontal="center" vertical="center"/>
    </xf>
    <xf numFmtId="0" fontId="30" fillId="10" borderId="3" xfId="0" applyFont="1" applyFill="1" applyBorder="1" applyAlignment="1">
      <alignment horizontal="center" vertical="center"/>
    </xf>
    <xf numFmtId="0" fontId="30" fillId="10" borderId="4" xfId="0" applyFont="1" applyFill="1" applyBorder="1" applyAlignment="1">
      <alignment horizontal="center" vertical="center"/>
    </xf>
    <xf numFmtId="3" fontId="30" fillId="10" borderId="6" xfId="0" applyNumberFormat="1" applyFont="1" applyFill="1" applyBorder="1" applyAlignment="1">
      <alignment horizontal="right"/>
    </xf>
    <xf numFmtId="3" fontId="30" fillId="10" borderId="7" xfId="0" applyNumberFormat="1" applyFont="1" applyFill="1" applyBorder="1" applyAlignment="1">
      <alignment horizontal="right"/>
    </xf>
    <xf numFmtId="3" fontId="30" fillId="10" borderId="8" xfId="0" applyNumberFormat="1" applyFont="1" applyFill="1" applyBorder="1" applyAlignment="1">
      <alignment horizontal="right"/>
    </xf>
    <xf numFmtId="3" fontId="30" fillId="10" borderId="6" xfId="0" applyNumberFormat="1" applyFont="1" applyFill="1" applyBorder="1" applyAlignment="1">
      <alignment horizontal="center"/>
    </xf>
    <xf numFmtId="3" fontId="30" fillId="10" borderId="7" xfId="0" applyNumberFormat="1" applyFont="1" applyFill="1" applyBorder="1" applyAlignment="1">
      <alignment horizontal="center"/>
    </xf>
    <xf numFmtId="3" fontId="30" fillId="10" borderId="8" xfId="0" applyNumberFormat="1" applyFont="1" applyFill="1" applyBorder="1" applyAlignment="1">
      <alignment horizontal="center"/>
    </xf>
    <xf numFmtId="0" fontId="27" fillId="0" borderId="2" xfId="0" applyFont="1" applyBorder="1" applyAlignment="1">
      <alignment horizontal="center" vertical="center"/>
    </xf>
    <xf numFmtId="0" fontId="27" fillId="0" borderId="0" xfId="0" applyFont="1" applyAlignment="1">
      <alignment horizontal="center" vertical="center" wrapText="1"/>
    </xf>
    <xf numFmtId="0" fontId="27" fillId="0" borderId="0" xfId="0" applyFont="1" applyAlignment="1">
      <alignment horizontal="center" vertical="center"/>
    </xf>
    <xf numFmtId="0" fontId="27" fillId="0" borderId="0" xfId="0" applyFont="1" applyAlignment="1">
      <alignment vertical="center" wrapText="1"/>
    </xf>
    <xf numFmtId="0" fontId="32" fillId="0" borderId="0" xfId="0" applyFont="1" applyAlignment="1">
      <alignment horizontal="left" vertical="top" wrapText="1"/>
    </xf>
    <xf numFmtId="3" fontId="10" fillId="2" borderId="0" xfId="0" applyNumberFormat="1" applyFont="1" applyFill="1" applyAlignment="1">
      <alignment vertical="center" wrapText="1"/>
    </xf>
    <xf numFmtId="2" fontId="11" fillId="10" borderId="0" xfId="0" applyNumberFormat="1" applyFont="1" applyFill="1" applyAlignment="1">
      <alignment horizontal="left" vertical="center" wrapText="1"/>
    </xf>
    <xf numFmtId="0" fontId="19" fillId="10" borderId="0" xfId="0" applyFont="1" applyFill="1" applyAlignment="1">
      <alignment horizontal="left" vertical="center" wrapText="1"/>
    </xf>
    <xf numFmtId="0" fontId="11" fillId="0" borderId="0" xfId="0" applyFont="1" applyAlignment="1">
      <alignment horizontal="center" vertical="center"/>
    </xf>
    <xf numFmtId="0" fontId="33" fillId="4" borderId="0" xfId="0" applyFont="1" applyFill="1" applyAlignment="1">
      <alignment horizontal="center" vertical="center" wrapText="1"/>
    </xf>
    <xf numFmtId="0" fontId="33" fillId="4" borderId="0" xfId="0" applyFont="1" applyFill="1" applyAlignment="1">
      <alignment horizontal="center" vertical="center"/>
    </xf>
    <xf numFmtId="17" fontId="18" fillId="10" borderId="0" xfId="0" applyNumberFormat="1" applyFont="1" applyFill="1" applyAlignment="1">
      <alignment horizontal="center" vertical="center" wrapText="1"/>
    </xf>
    <xf numFmtId="2" fontId="10" fillId="10" borderId="24" xfId="0" applyNumberFormat="1" applyFont="1" applyFill="1" applyBorder="1" applyAlignment="1">
      <alignment horizontal="left" vertical="center" wrapText="1"/>
    </xf>
    <xf numFmtId="0" fontId="10" fillId="10" borderId="24" xfId="0" applyFont="1" applyFill="1" applyBorder="1" applyAlignment="1">
      <alignment vertical="center" wrapText="1"/>
    </xf>
    <xf numFmtId="3" fontId="10" fillId="2" borderId="24" xfId="0" applyNumberFormat="1" applyFont="1" applyFill="1" applyBorder="1" applyAlignment="1">
      <alignment vertical="center" wrapText="1"/>
    </xf>
    <xf numFmtId="3" fontId="10" fillId="0" borderId="24" xfId="0" applyNumberFormat="1" applyFont="1" applyBorder="1" applyAlignment="1">
      <alignment vertical="center" wrapText="1"/>
    </xf>
    <xf numFmtId="0" fontId="10" fillId="10" borderId="24" xfId="0" applyFont="1" applyFill="1" applyBorder="1" applyAlignment="1">
      <alignment horizontal="left" vertical="center" wrapText="1"/>
    </xf>
    <xf numFmtId="3" fontId="35" fillId="0" borderId="6" xfId="0" applyNumberFormat="1" applyFont="1" applyBorder="1" applyAlignment="1">
      <alignment horizontal="center"/>
    </xf>
    <xf numFmtId="3" fontId="35" fillId="0" borderId="7" xfId="0" applyNumberFormat="1" applyFont="1" applyBorder="1" applyAlignment="1">
      <alignment horizontal="center"/>
    </xf>
    <xf numFmtId="3" fontId="35" fillId="0" borderId="8" xfId="0" applyNumberFormat="1" applyFont="1" applyBorder="1" applyAlignment="1">
      <alignment horizontal="center"/>
    </xf>
    <xf numFmtId="0" fontId="10" fillId="7" borderId="0" xfId="0" applyFont="1" applyFill="1" applyAlignment="1">
      <alignment horizontal="left" vertical="center" wrapText="1"/>
    </xf>
    <xf numFmtId="0" fontId="20" fillId="0" borderId="0" xfId="0" applyFont="1" applyAlignment="1">
      <alignment horizontal="center" vertical="center"/>
    </xf>
    <xf numFmtId="0" fontId="10" fillId="0" borderId="0" xfId="0" applyFont="1" applyAlignment="1">
      <alignment vertical="center" wrapText="1"/>
    </xf>
    <xf numFmtId="0" fontId="10" fillId="0" borderId="0" xfId="0" applyFont="1" applyAlignment="1">
      <alignment wrapText="1"/>
    </xf>
    <xf numFmtId="0" fontId="38" fillId="10" borderId="6" xfId="0" applyFont="1" applyFill="1" applyBorder="1" applyAlignment="1">
      <alignment horizontal="center" vertical="center"/>
    </xf>
    <xf numFmtId="0" fontId="38" fillId="10" borderId="7" xfId="0" applyFont="1" applyFill="1" applyBorder="1" applyAlignment="1">
      <alignment horizontal="center" vertical="center"/>
    </xf>
    <xf numFmtId="0" fontId="38" fillId="10" borderId="8" xfId="0" applyFont="1" applyFill="1" applyBorder="1" applyAlignment="1">
      <alignment horizontal="center" vertical="center"/>
    </xf>
    <xf numFmtId="0" fontId="29" fillId="0" borderId="2" xfId="0" applyFont="1" applyBorder="1" applyAlignment="1">
      <alignment horizontal="center" vertical="center"/>
    </xf>
    <xf numFmtId="0" fontId="36" fillId="10" borderId="3" xfId="0" applyFont="1" applyFill="1" applyBorder="1" applyAlignment="1">
      <alignment horizontal="center" vertical="center"/>
    </xf>
    <xf numFmtId="0" fontId="36" fillId="10" borderId="4" xfId="0" applyFont="1" applyFill="1" applyBorder="1" applyAlignment="1">
      <alignment horizontal="center" vertical="center"/>
    </xf>
    <xf numFmtId="0" fontId="30" fillId="10" borderId="6" xfId="0" applyFont="1" applyFill="1" applyBorder="1" applyAlignment="1">
      <alignment horizontal="right" vertical="center"/>
    </xf>
    <xf numFmtId="0" fontId="30" fillId="10" borderId="7" xfId="0" applyFont="1" applyFill="1" applyBorder="1" applyAlignment="1">
      <alignment horizontal="right" vertical="center"/>
    </xf>
    <xf numFmtId="0" fontId="30" fillId="10" borderId="8" xfId="0" applyFont="1" applyFill="1" applyBorder="1" applyAlignment="1">
      <alignment horizontal="right" vertical="center"/>
    </xf>
    <xf numFmtId="0" fontId="38" fillId="10" borderId="16" xfId="0" applyFont="1" applyFill="1" applyBorder="1" applyAlignment="1">
      <alignment horizontal="center" vertical="center"/>
    </xf>
    <xf numFmtId="0" fontId="38" fillId="10" borderId="21" xfId="0" applyFont="1" applyFill="1" applyBorder="1" applyAlignment="1">
      <alignment horizontal="center" vertical="center"/>
    </xf>
    <xf numFmtId="0" fontId="38" fillId="10" borderId="17" xfId="0" applyFont="1" applyFill="1" applyBorder="1" applyAlignment="1">
      <alignment horizontal="center" vertical="center"/>
    </xf>
    <xf numFmtId="0" fontId="28" fillId="2" borderId="0" xfId="0" applyFont="1" applyFill="1" applyAlignment="1">
      <alignment horizontal="center" vertical="center" wrapText="1"/>
    </xf>
    <xf numFmtId="0" fontId="38" fillId="10" borderId="9" xfId="0" applyFont="1" applyFill="1" applyBorder="1" applyAlignment="1">
      <alignment horizontal="center" vertical="center"/>
    </xf>
    <xf numFmtId="0" fontId="38" fillId="10" borderId="10" xfId="0" applyFont="1" applyFill="1" applyBorder="1" applyAlignment="1">
      <alignment horizontal="center" vertical="center"/>
    </xf>
    <xf numFmtId="0" fontId="38" fillId="10" borderId="11" xfId="0" applyFont="1" applyFill="1" applyBorder="1" applyAlignment="1">
      <alignment horizontal="center" vertical="center"/>
    </xf>
    <xf numFmtId="0" fontId="38" fillId="10" borderId="12" xfId="0" applyFont="1" applyFill="1" applyBorder="1" applyAlignment="1">
      <alignment horizontal="center" vertical="center" wrapText="1"/>
    </xf>
    <xf numFmtId="0" fontId="38" fillId="10" borderId="13" xfId="0" applyFont="1" applyFill="1" applyBorder="1" applyAlignment="1">
      <alignment horizontal="center" vertical="center"/>
    </xf>
    <xf numFmtId="0" fontId="38" fillId="10" borderId="14" xfId="0" applyFont="1" applyFill="1" applyBorder="1" applyAlignment="1">
      <alignment horizontal="center" vertical="center"/>
    </xf>
    <xf numFmtId="0" fontId="38" fillId="10" borderId="12" xfId="0" quotePrefix="1" applyFont="1" applyFill="1" applyBorder="1" applyAlignment="1">
      <alignment horizontal="center" vertical="center" wrapText="1"/>
    </xf>
    <xf numFmtId="0" fontId="38" fillId="10" borderId="14" xfId="0" quotePrefix="1" applyFont="1" applyFill="1" applyBorder="1" applyAlignment="1">
      <alignment horizontal="center" vertical="center" wrapText="1"/>
    </xf>
    <xf numFmtId="0" fontId="38" fillId="10" borderId="12" xfId="0" quotePrefix="1" applyFont="1" applyFill="1" applyBorder="1" applyAlignment="1">
      <alignment horizontal="center" vertical="center"/>
    </xf>
    <xf numFmtId="0" fontId="38" fillId="10" borderId="14" xfId="0" quotePrefix="1" applyFont="1" applyFill="1" applyBorder="1" applyAlignment="1">
      <alignment horizontal="center" vertical="center"/>
    </xf>
    <xf numFmtId="0" fontId="38" fillId="10" borderId="12" xfId="0" applyFont="1" applyFill="1" applyBorder="1" applyAlignment="1">
      <alignment horizontal="center" vertical="center"/>
    </xf>
    <xf numFmtId="0" fontId="38" fillId="10" borderId="14" xfId="0" applyFont="1" applyFill="1" applyBorder="1" applyAlignment="1">
      <alignment horizontal="center" vertical="center" wrapText="1"/>
    </xf>
    <xf numFmtId="0" fontId="38" fillId="10" borderId="5" xfId="0" applyFont="1" applyFill="1" applyBorder="1" applyAlignment="1">
      <alignment horizontal="center" vertical="center" wrapText="1"/>
    </xf>
    <xf numFmtId="0" fontId="2" fillId="0" borderId="0" xfId="1" applyAlignment="1" applyProtection="1">
      <alignment horizontal="center"/>
    </xf>
    <xf numFmtId="0" fontId="8" fillId="10" borderId="6" xfId="0" applyFont="1" applyFill="1" applyBorder="1" applyAlignment="1">
      <alignment horizontal="center" vertical="center"/>
    </xf>
    <xf numFmtId="0" fontId="8" fillId="10" borderId="7" xfId="0" applyFont="1" applyFill="1" applyBorder="1" applyAlignment="1">
      <alignment horizontal="center" vertical="center"/>
    </xf>
    <xf numFmtId="0" fontId="8" fillId="10" borderId="8" xfId="0" applyFont="1" applyFill="1" applyBorder="1" applyAlignment="1">
      <alignment horizontal="center" vertical="center"/>
    </xf>
    <xf numFmtId="0" fontId="9" fillId="10" borderId="6" xfId="0" applyFont="1" applyFill="1" applyBorder="1" applyAlignment="1">
      <alignment horizontal="center" vertical="center"/>
    </xf>
    <xf numFmtId="0" fontId="9" fillId="10" borderId="7" xfId="0" applyFont="1" applyFill="1" applyBorder="1" applyAlignment="1">
      <alignment horizontal="center" vertical="center"/>
    </xf>
    <xf numFmtId="0" fontId="9" fillId="10" borderId="8" xfId="0" applyFont="1" applyFill="1" applyBorder="1" applyAlignment="1">
      <alignment horizontal="center" vertical="center"/>
    </xf>
  </cellXfs>
  <cellStyles count="5">
    <cellStyle name="Hyperlink" xfId="1" builtinId="8"/>
    <cellStyle name="Normal" xfId="0" builtinId="0"/>
    <cellStyle name="Normal 2 5 2" xfId="4" xr:uid="{00000000-0005-0000-0000-000002000000}"/>
    <cellStyle name="Normal_marco_1digito" xfId="2" xr:uid="{00000000-0005-0000-0000-000003000000}"/>
    <cellStyle name="Normal_Sheet3" xfId="3" xr:uid="{00000000-0005-0000-0000-000004000000}"/>
  </cellStyles>
  <dxfs count="0"/>
  <tableStyles count="0" defaultTableStyle="TableStyleMedium9" defaultPivotStyle="PivotStyleLight16"/>
  <colors>
    <mruColors>
      <color rgb="FF234371"/>
      <color rgb="FFCEDCF0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75BF-44B3-B209-8591D1AF6026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75BF-44B3-B209-8591D1AF60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0201984"/>
        <c:axId val="80211968"/>
      </c:barChart>
      <c:catAx>
        <c:axId val="8020198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021196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021196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0201984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#REF!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0-3F7C-4818-80EB-BB62E6C5FCD2}"/>
            </c:ext>
          </c:extLst>
        </c:ser>
        <c:ser>
          <c:idx val="1"/>
          <c:order val="1"/>
          <c:tx>
            <c:v>#REF!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1-3F7C-4818-80EB-BB62E6C5FC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3773696"/>
        <c:axId val="83783680"/>
      </c:barChart>
      <c:catAx>
        <c:axId val="8377369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378368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378368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3773696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0-B4A4-4333-9B3A-20D382840137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1-B4A4-4333-9B3A-20D3828401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641664"/>
        <c:axId val="82643200"/>
      </c:barChart>
      <c:catAx>
        <c:axId val="8264166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64320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64320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641664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2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#REF!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0-73B6-4BD8-9B9D-31CDCD5E0356}"/>
            </c:ext>
          </c:extLst>
        </c:ser>
        <c:ser>
          <c:idx val="1"/>
          <c:order val="1"/>
          <c:tx>
            <c:v>#REF!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1-73B6-4BD8-9B9D-31CDCD5E03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672256"/>
        <c:axId val="82702720"/>
      </c:barChart>
      <c:catAx>
        <c:axId val="8267225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70272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70272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672256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extLst>
            <c:ext xmlns:c16="http://schemas.microsoft.com/office/drawing/2014/chart" uri="{C3380CC4-5D6E-409C-BE32-E72D297353CC}">
              <c16:uniqueId val="{00000000-CC53-42EA-B8DB-8FC98BEC0CEE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extLst>
            <c:ext xmlns:c16="http://schemas.microsoft.com/office/drawing/2014/chart" uri="{C3380CC4-5D6E-409C-BE32-E72D297353CC}">
              <c16:uniqueId val="{00000001-CC53-42EA-B8DB-8FC98BEC0C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4108416"/>
        <c:axId val="84109952"/>
      </c:barChart>
      <c:catAx>
        <c:axId val="8410841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0995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410995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08416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2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extLst>
            <c:ext xmlns:c16="http://schemas.microsoft.com/office/drawing/2014/chart" uri="{C3380CC4-5D6E-409C-BE32-E72D297353CC}">
              <c16:uniqueId val="{00000000-67C3-4BE2-856B-97F210B67400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extLst>
            <c:ext xmlns:c16="http://schemas.microsoft.com/office/drawing/2014/chart" uri="{C3380CC4-5D6E-409C-BE32-E72D297353CC}">
              <c16:uniqueId val="{00000001-67C3-4BE2-856B-97F210B674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4134912"/>
        <c:axId val="84153088"/>
      </c:barChart>
      <c:catAx>
        <c:axId val="8413491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5308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415308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34912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7C4D-4CD9-B827-A56C522904F7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7C4D-4CD9-B827-A56C522904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4198912"/>
        <c:axId val="84200448"/>
      </c:barChart>
      <c:catAx>
        <c:axId val="8419891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20044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420044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98912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2DB4-4F93-B44D-8B88C3B98350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2DB4-4F93-B44D-8B88C3B983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543808"/>
        <c:axId val="93570176"/>
      </c:barChart>
      <c:catAx>
        <c:axId val="9354380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57017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357017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543808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DE1C-4307-B7E3-75DAB5992D00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DE1C-4307-B7E3-75DAB5992D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4182912"/>
        <c:axId val="84184448"/>
      </c:barChart>
      <c:catAx>
        <c:axId val="8418291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8444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418444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82912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9BD5-4DC6-9A9E-4CCB185BFD0C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9BD5-4DC6-9A9E-4CCB185BFD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618176"/>
        <c:axId val="93619712"/>
      </c:barChart>
      <c:catAx>
        <c:axId val="9361817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61971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361971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618176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053C-4378-99D6-A9552EB7B849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053C-4378-99D6-A9552EB7B8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2301568"/>
        <c:axId val="92311552"/>
      </c:barChart>
      <c:catAx>
        <c:axId val="9230156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231155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231155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2301568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888C-4465-9138-919C74433961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888C-4465-9138-919C744339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0192256"/>
        <c:axId val="80193792"/>
      </c:barChart>
      <c:catAx>
        <c:axId val="8019225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019379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019379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0192256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495A-4AC8-8A3D-14F4359BF65A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495A-4AC8-8A3D-14F4359BF6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725056"/>
        <c:axId val="93726592"/>
      </c:barChart>
      <c:catAx>
        <c:axId val="9372505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72659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372659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725056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C2D6-47D1-AD30-59B383492836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C2D6-47D1-AD30-59B38349283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756032"/>
        <c:axId val="93774208"/>
      </c:barChart>
      <c:catAx>
        <c:axId val="9375603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77420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377420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756032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C1FF-405B-8636-391C4B023BC7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C1FF-405B-8636-391C4B023B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676288"/>
        <c:axId val="93677824"/>
      </c:barChart>
      <c:catAx>
        <c:axId val="9367628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67782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367782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676288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8A9C-468E-827E-CB79377F181D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8A9C-468E-827E-CB79377F18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711360"/>
        <c:axId val="94044928"/>
      </c:barChart>
      <c:catAx>
        <c:axId val="93711360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04492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404492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711360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7015-497E-B42B-CDA9460456F8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7015-497E-B42B-CDA9460456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4094464"/>
        <c:axId val="94096000"/>
      </c:barChart>
      <c:catAx>
        <c:axId val="9409446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09600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409600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094464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23F6-401A-875C-DD1B921C9D0E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23F6-401A-875C-DD1B921C9D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4117248"/>
        <c:axId val="94135424"/>
      </c:barChart>
      <c:catAx>
        <c:axId val="9411724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13542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413542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117248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9445-47EA-BEA1-DF60B3F5B337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9445-47EA-BEA1-DF60B3F5B3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4176768"/>
        <c:axId val="94178304"/>
      </c:barChart>
      <c:catAx>
        <c:axId val="9417676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17830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417830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176768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7FBB-4EC0-B01A-2152CB233A99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7FBB-4EC0-B01A-2152CB233A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1804288"/>
        <c:axId val="81818368"/>
      </c:barChart>
      <c:catAx>
        <c:axId val="8180428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181836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181836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1804288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2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0FEC-4211-B597-A68598CE998E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0FEC-4211-B597-A68598CE99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130048"/>
        <c:axId val="82131584"/>
      </c:barChart>
      <c:catAx>
        <c:axId val="8213004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13158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13158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130048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D033-4CBA-92DA-C6EE37091A39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D033-4CBA-92DA-C6EE37091A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173312"/>
        <c:axId val="82175104"/>
      </c:barChart>
      <c:catAx>
        <c:axId val="8217331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17510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17510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173312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578D-4ECC-A783-DDBCD2E9EDD5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578D-4ECC-A783-DDBCD2E9ED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1848192"/>
        <c:axId val="81849728"/>
      </c:barChart>
      <c:catAx>
        <c:axId val="8184819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184972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184972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1848192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6EC1-463B-998A-077E5D4CDB58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6EC1-463B-998A-077E5D4CDB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588032"/>
        <c:axId val="82589568"/>
      </c:barChart>
      <c:catAx>
        <c:axId val="8258803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58956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58956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588032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BFCD-4EAB-8AC4-7F75D9A7D394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BFCD-4EAB-8AC4-7F75D9A7D3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635008"/>
        <c:axId val="82518016"/>
      </c:barChart>
      <c:catAx>
        <c:axId val="8263500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5180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51801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635008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0-84B4-4E88-85EE-4C135D3FABAB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1-84B4-4E88-85EE-4C135D3FAB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555264"/>
        <c:axId val="82556800"/>
      </c:barChart>
      <c:catAx>
        <c:axId val="8255526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55680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55680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555264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26" Type="http://schemas.openxmlformats.org/officeDocument/2006/relationships/chart" Target="../charts/chart26.xml"/><Relationship Id="rId3" Type="http://schemas.openxmlformats.org/officeDocument/2006/relationships/chart" Target="../charts/chart3.xml"/><Relationship Id="rId21" Type="http://schemas.openxmlformats.org/officeDocument/2006/relationships/chart" Target="../charts/chart21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5" Type="http://schemas.openxmlformats.org/officeDocument/2006/relationships/chart" Target="../charts/chart25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0" Type="http://schemas.openxmlformats.org/officeDocument/2006/relationships/chart" Target="../charts/chart20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24" Type="http://schemas.openxmlformats.org/officeDocument/2006/relationships/chart" Target="../charts/chart24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23" Type="http://schemas.openxmlformats.org/officeDocument/2006/relationships/chart" Target="../charts/chart23.xml"/><Relationship Id="rId10" Type="http://schemas.openxmlformats.org/officeDocument/2006/relationships/chart" Target="../charts/chart10.xml"/><Relationship Id="rId19" Type="http://schemas.openxmlformats.org/officeDocument/2006/relationships/chart" Target="../charts/chart19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Relationship Id="rId22" Type="http://schemas.openxmlformats.org/officeDocument/2006/relationships/chart" Target="../charts/chart2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</xdr:colOff>
      <xdr:row>26</xdr:row>
      <xdr:rowOff>0</xdr:rowOff>
    </xdr:from>
    <xdr:to>
      <xdr:col>5</xdr:col>
      <xdr:colOff>38100</xdr:colOff>
      <xdr:row>26</xdr:row>
      <xdr:rowOff>0</xdr:rowOff>
    </xdr:to>
    <xdr:graphicFrame macro="">
      <xdr:nvGraphicFramePr>
        <xdr:cNvPr id="1297" name="Chart 1">
          <a:extLst>
            <a:ext uri="{FF2B5EF4-FFF2-40B4-BE49-F238E27FC236}">
              <a16:creationId xmlns:a16="http://schemas.microsoft.com/office/drawing/2014/main" id="{00000000-0008-0000-0200-000011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238125</xdr:colOff>
      <xdr:row>26</xdr:row>
      <xdr:rowOff>0</xdr:rowOff>
    </xdr:from>
    <xdr:to>
      <xdr:col>10</xdr:col>
      <xdr:colOff>542925</xdr:colOff>
      <xdr:row>26</xdr:row>
      <xdr:rowOff>0</xdr:rowOff>
    </xdr:to>
    <xdr:graphicFrame macro="">
      <xdr:nvGraphicFramePr>
        <xdr:cNvPr id="1298" name="Chart 2">
          <a:extLst>
            <a:ext uri="{FF2B5EF4-FFF2-40B4-BE49-F238E27FC236}">
              <a16:creationId xmlns:a16="http://schemas.microsoft.com/office/drawing/2014/main" id="{00000000-0008-0000-0200-000012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66675</xdr:colOff>
      <xdr:row>20</xdr:row>
      <xdr:rowOff>0</xdr:rowOff>
    </xdr:from>
    <xdr:to>
      <xdr:col>5</xdr:col>
      <xdr:colOff>38100</xdr:colOff>
      <xdr:row>20</xdr:row>
      <xdr:rowOff>0</xdr:rowOff>
    </xdr:to>
    <xdr:graphicFrame macro="">
      <xdr:nvGraphicFramePr>
        <xdr:cNvPr id="1299" name="Chart 3">
          <a:extLst>
            <a:ext uri="{FF2B5EF4-FFF2-40B4-BE49-F238E27FC236}">
              <a16:creationId xmlns:a16="http://schemas.microsoft.com/office/drawing/2014/main" id="{00000000-0008-0000-0200-000013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238125</xdr:colOff>
      <xdr:row>20</xdr:row>
      <xdr:rowOff>0</xdr:rowOff>
    </xdr:from>
    <xdr:to>
      <xdr:col>10</xdr:col>
      <xdr:colOff>542925</xdr:colOff>
      <xdr:row>20</xdr:row>
      <xdr:rowOff>0</xdr:rowOff>
    </xdr:to>
    <xdr:graphicFrame macro="">
      <xdr:nvGraphicFramePr>
        <xdr:cNvPr id="1300" name="Chart 4">
          <a:extLst>
            <a:ext uri="{FF2B5EF4-FFF2-40B4-BE49-F238E27FC236}">
              <a16:creationId xmlns:a16="http://schemas.microsoft.com/office/drawing/2014/main" id="{00000000-0008-0000-0200-000014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</xdr:col>
      <xdr:colOff>0</xdr:colOff>
      <xdr:row>26</xdr:row>
      <xdr:rowOff>0</xdr:rowOff>
    </xdr:from>
    <xdr:to>
      <xdr:col>12</xdr:col>
      <xdr:colOff>542925</xdr:colOff>
      <xdr:row>26</xdr:row>
      <xdr:rowOff>0</xdr:rowOff>
    </xdr:to>
    <xdr:graphicFrame macro="">
      <xdr:nvGraphicFramePr>
        <xdr:cNvPr id="1302" name="Chart 10">
          <a:extLst>
            <a:ext uri="{FF2B5EF4-FFF2-40B4-BE49-F238E27FC236}">
              <a16:creationId xmlns:a16="http://schemas.microsoft.com/office/drawing/2014/main" id="{00000000-0008-0000-0200-000016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12</xdr:col>
      <xdr:colOff>0</xdr:colOff>
      <xdr:row>20</xdr:row>
      <xdr:rowOff>0</xdr:rowOff>
    </xdr:from>
    <xdr:to>
      <xdr:col>12</xdr:col>
      <xdr:colOff>542925</xdr:colOff>
      <xdr:row>20</xdr:row>
      <xdr:rowOff>0</xdr:rowOff>
    </xdr:to>
    <xdr:graphicFrame macro="">
      <xdr:nvGraphicFramePr>
        <xdr:cNvPr id="1304" name="Chart 12">
          <a:extLst>
            <a:ext uri="{FF2B5EF4-FFF2-40B4-BE49-F238E27FC236}">
              <a16:creationId xmlns:a16="http://schemas.microsoft.com/office/drawing/2014/main" id="{00000000-0008-0000-0200-000018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66675</xdr:colOff>
      <xdr:row>23</xdr:row>
      <xdr:rowOff>0</xdr:rowOff>
    </xdr:from>
    <xdr:to>
      <xdr:col>5</xdr:col>
      <xdr:colOff>38100</xdr:colOff>
      <xdr:row>23</xdr:row>
      <xdr:rowOff>0</xdr:rowOff>
    </xdr:to>
    <xdr:graphicFrame macro="">
      <xdr:nvGraphicFramePr>
        <xdr:cNvPr id="8" name="Chart 3"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</xdr:col>
      <xdr:colOff>238125</xdr:colOff>
      <xdr:row>23</xdr:row>
      <xdr:rowOff>0</xdr:rowOff>
    </xdr:from>
    <xdr:to>
      <xdr:col>10</xdr:col>
      <xdr:colOff>542925</xdr:colOff>
      <xdr:row>23</xdr:row>
      <xdr:rowOff>0</xdr:rowOff>
    </xdr:to>
    <xdr:graphicFrame macro="">
      <xdr:nvGraphicFramePr>
        <xdr:cNvPr id="9" name="Chart 4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66675</xdr:colOff>
      <xdr:row>23</xdr:row>
      <xdr:rowOff>0</xdr:rowOff>
    </xdr:from>
    <xdr:to>
      <xdr:col>5</xdr:col>
      <xdr:colOff>38100</xdr:colOff>
      <xdr:row>23</xdr:row>
      <xdr:rowOff>0</xdr:rowOff>
    </xdr:to>
    <xdr:graphicFrame macro="">
      <xdr:nvGraphicFramePr>
        <xdr:cNvPr id="10" name="Chart 5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5</xdr:col>
      <xdr:colOff>238125</xdr:colOff>
      <xdr:row>23</xdr:row>
      <xdr:rowOff>0</xdr:rowOff>
    </xdr:from>
    <xdr:to>
      <xdr:col>10</xdr:col>
      <xdr:colOff>542925</xdr:colOff>
      <xdr:row>23</xdr:row>
      <xdr:rowOff>0</xdr:rowOff>
    </xdr:to>
    <xdr:graphicFrame macro="">
      <xdr:nvGraphicFramePr>
        <xdr:cNvPr id="11" name="Chart 6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0</xdr:col>
      <xdr:colOff>66675</xdr:colOff>
      <xdr:row>17</xdr:row>
      <xdr:rowOff>0</xdr:rowOff>
    </xdr:from>
    <xdr:to>
      <xdr:col>5</xdr:col>
      <xdr:colOff>38100</xdr:colOff>
      <xdr:row>17</xdr:row>
      <xdr:rowOff>0</xdr:rowOff>
    </xdr:to>
    <xdr:graphicFrame macro="">
      <xdr:nvGraphicFramePr>
        <xdr:cNvPr id="12" name="Chart 7">
          <a:extLst>
            <a:ext uri="{FF2B5EF4-FFF2-40B4-BE49-F238E27FC236}">
              <a16:creationId xmlns:a16="http://schemas.microsoft.com/office/drawing/2014/main" id="{00000000-0008-0000-02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5</xdr:col>
      <xdr:colOff>238125</xdr:colOff>
      <xdr:row>17</xdr:row>
      <xdr:rowOff>0</xdr:rowOff>
    </xdr:from>
    <xdr:to>
      <xdr:col>10</xdr:col>
      <xdr:colOff>542925</xdr:colOff>
      <xdr:row>17</xdr:row>
      <xdr:rowOff>0</xdr:rowOff>
    </xdr:to>
    <xdr:graphicFrame macro="">
      <xdr:nvGraphicFramePr>
        <xdr:cNvPr id="13" name="Chart 8">
          <a:extLst>
            <a:ext uri="{FF2B5EF4-FFF2-40B4-BE49-F238E27FC236}">
              <a16:creationId xmlns:a16="http://schemas.microsoft.com/office/drawing/2014/main" id="{00000000-0008-0000-02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0</xdr:col>
      <xdr:colOff>66675</xdr:colOff>
      <xdr:row>29</xdr:row>
      <xdr:rowOff>0</xdr:rowOff>
    </xdr:from>
    <xdr:to>
      <xdr:col>5</xdr:col>
      <xdr:colOff>38100</xdr:colOff>
      <xdr:row>29</xdr:row>
      <xdr:rowOff>0</xdr:rowOff>
    </xdr:to>
    <xdr:graphicFrame macro="">
      <xdr:nvGraphicFramePr>
        <xdr:cNvPr id="14" name="Chart 7">
          <a:extLst>
            <a:ext uri="{FF2B5EF4-FFF2-40B4-BE49-F238E27FC236}">
              <a16:creationId xmlns:a16="http://schemas.microsoft.com/office/drawing/2014/main" id="{00000000-0008-0000-02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5</xdr:col>
      <xdr:colOff>238125</xdr:colOff>
      <xdr:row>29</xdr:row>
      <xdr:rowOff>0</xdr:rowOff>
    </xdr:from>
    <xdr:to>
      <xdr:col>10</xdr:col>
      <xdr:colOff>542925</xdr:colOff>
      <xdr:row>29</xdr:row>
      <xdr:rowOff>0</xdr:rowOff>
    </xdr:to>
    <xdr:graphicFrame macro="">
      <xdr:nvGraphicFramePr>
        <xdr:cNvPr id="15" name="Chart 8">
          <a:extLst>
            <a:ext uri="{FF2B5EF4-FFF2-40B4-BE49-F238E27FC236}">
              <a16:creationId xmlns:a16="http://schemas.microsoft.com/office/drawing/2014/main" id="{00000000-0008-0000-02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0</xdr:col>
      <xdr:colOff>66675</xdr:colOff>
      <xdr:row>26</xdr:row>
      <xdr:rowOff>0</xdr:rowOff>
    </xdr:from>
    <xdr:to>
      <xdr:col>5</xdr:col>
      <xdr:colOff>38100</xdr:colOff>
      <xdr:row>26</xdr:row>
      <xdr:rowOff>0</xdr:rowOff>
    </xdr:to>
    <xdr:graphicFrame macro="">
      <xdr:nvGraphicFramePr>
        <xdr:cNvPr id="28" name="Chart 3">
          <a:extLst>
            <a:ext uri="{FF2B5EF4-FFF2-40B4-BE49-F238E27FC236}">
              <a16:creationId xmlns:a16="http://schemas.microsoft.com/office/drawing/2014/main" id="{00000000-0008-0000-0200-00001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5</xdr:col>
      <xdr:colOff>238125</xdr:colOff>
      <xdr:row>26</xdr:row>
      <xdr:rowOff>0</xdr:rowOff>
    </xdr:from>
    <xdr:to>
      <xdr:col>11</xdr:col>
      <xdr:colOff>542925</xdr:colOff>
      <xdr:row>26</xdr:row>
      <xdr:rowOff>0</xdr:rowOff>
    </xdr:to>
    <xdr:graphicFrame macro="">
      <xdr:nvGraphicFramePr>
        <xdr:cNvPr id="29" name="Chart 4">
          <a:extLst>
            <a:ext uri="{FF2B5EF4-FFF2-40B4-BE49-F238E27FC236}">
              <a16:creationId xmlns:a16="http://schemas.microsoft.com/office/drawing/2014/main" id="{00000000-0008-0000-0200-00001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0</xdr:col>
      <xdr:colOff>66675</xdr:colOff>
      <xdr:row>20</xdr:row>
      <xdr:rowOff>0</xdr:rowOff>
    </xdr:from>
    <xdr:to>
      <xdr:col>5</xdr:col>
      <xdr:colOff>38100</xdr:colOff>
      <xdr:row>20</xdr:row>
      <xdr:rowOff>0</xdr:rowOff>
    </xdr:to>
    <xdr:graphicFrame macro="">
      <xdr:nvGraphicFramePr>
        <xdr:cNvPr id="30" name="Chart 5">
          <a:extLst>
            <a:ext uri="{FF2B5EF4-FFF2-40B4-BE49-F238E27FC236}">
              <a16:creationId xmlns:a16="http://schemas.microsoft.com/office/drawing/2014/main" id="{00000000-0008-0000-0200-00001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5</xdr:col>
      <xdr:colOff>238125</xdr:colOff>
      <xdr:row>20</xdr:row>
      <xdr:rowOff>0</xdr:rowOff>
    </xdr:from>
    <xdr:to>
      <xdr:col>11</xdr:col>
      <xdr:colOff>542925</xdr:colOff>
      <xdr:row>20</xdr:row>
      <xdr:rowOff>0</xdr:rowOff>
    </xdr:to>
    <xdr:graphicFrame macro="">
      <xdr:nvGraphicFramePr>
        <xdr:cNvPr id="31" name="Chart 6">
          <a:extLst>
            <a:ext uri="{FF2B5EF4-FFF2-40B4-BE49-F238E27FC236}">
              <a16:creationId xmlns:a16="http://schemas.microsoft.com/office/drawing/2014/main" id="{00000000-0008-0000-0200-00001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0</xdr:col>
      <xdr:colOff>66675</xdr:colOff>
      <xdr:row>31</xdr:row>
      <xdr:rowOff>0</xdr:rowOff>
    </xdr:from>
    <xdr:to>
      <xdr:col>5</xdr:col>
      <xdr:colOff>38100</xdr:colOff>
      <xdr:row>31</xdr:row>
      <xdr:rowOff>0</xdr:rowOff>
    </xdr:to>
    <xdr:graphicFrame macro="">
      <xdr:nvGraphicFramePr>
        <xdr:cNvPr id="32" name="Chart 5">
          <a:extLst>
            <a:ext uri="{FF2B5EF4-FFF2-40B4-BE49-F238E27FC236}">
              <a16:creationId xmlns:a16="http://schemas.microsoft.com/office/drawing/2014/main" id="{00000000-0008-0000-0200-00002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5</xdr:col>
      <xdr:colOff>238125</xdr:colOff>
      <xdr:row>31</xdr:row>
      <xdr:rowOff>0</xdr:rowOff>
    </xdr:from>
    <xdr:to>
      <xdr:col>11</xdr:col>
      <xdr:colOff>542925</xdr:colOff>
      <xdr:row>31</xdr:row>
      <xdr:rowOff>0</xdr:rowOff>
    </xdr:to>
    <xdr:graphicFrame macro="">
      <xdr:nvGraphicFramePr>
        <xdr:cNvPr id="33" name="Chart 6">
          <a:extLst>
            <a:ext uri="{FF2B5EF4-FFF2-40B4-BE49-F238E27FC236}">
              <a16:creationId xmlns:a16="http://schemas.microsoft.com/office/drawing/2014/main" id="{00000000-0008-0000-0200-00002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0</xdr:col>
      <xdr:colOff>66675</xdr:colOff>
      <xdr:row>28</xdr:row>
      <xdr:rowOff>0</xdr:rowOff>
    </xdr:from>
    <xdr:to>
      <xdr:col>6</xdr:col>
      <xdr:colOff>38100</xdr:colOff>
      <xdr:row>28</xdr:row>
      <xdr:rowOff>0</xdr:rowOff>
    </xdr:to>
    <xdr:graphicFrame macro="">
      <xdr:nvGraphicFramePr>
        <xdr:cNvPr id="34" name="Chart 3">
          <a:extLst>
            <a:ext uri="{FF2B5EF4-FFF2-40B4-BE49-F238E27FC236}">
              <a16:creationId xmlns:a16="http://schemas.microsoft.com/office/drawing/2014/main" id="{00000000-0008-0000-0200-00002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6</xdr:col>
      <xdr:colOff>238125</xdr:colOff>
      <xdr:row>28</xdr:row>
      <xdr:rowOff>0</xdr:rowOff>
    </xdr:from>
    <xdr:to>
      <xdr:col>11</xdr:col>
      <xdr:colOff>542925</xdr:colOff>
      <xdr:row>28</xdr:row>
      <xdr:rowOff>0</xdr:rowOff>
    </xdr:to>
    <xdr:graphicFrame macro="">
      <xdr:nvGraphicFramePr>
        <xdr:cNvPr id="35" name="Chart 4">
          <a:extLst>
            <a:ext uri="{FF2B5EF4-FFF2-40B4-BE49-F238E27FC236}">
              <a16:creationId xmlns:a16="http://schemas.microsoft.com/office/drawing/2014/main" id="{00000000-0008-0000-0200-00002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0</xdr:col>
      <xdr:colOff>66675</xdr:colOff>
      <xdr:row>22</xdr:row>
      <xdr:rowOff>0</xdr:rowOff>
    </xdr:from>
    <xdr:to>
      <xdr:col>6</xdr:col>
      <xdr:colOff>38100</xdr:colOff>
      <xdr:row>22</xdr:row>
      <xdr:rowOff>0</xdr:rowOff>
    </xdr:to>
    <xdr:graphicFrame macro="">
      <xdr:nvGraphicFramePr>
        <xdr:cNvPr id="36" name="Chart 5">
          <a:extLst>
            <a:ext uri="{FF2B5EF4-FFF2-40B4-BE49-F238E27FC236}">
              <a16:creationId xmlns:a16="http://schemas.microsoft.com/office/drawing/2014/main" id="{00000000-0008-0000-0200-00002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6</xdr:col>
      <xdr:colOff>238125</xdr:colOff>
      <xdr:row>22</xdr:row>
      <xdr:rowOff>0</xdr:rowOff>
    </xdr:from>
    <xdr:to>
      <xdr:col>11</xdr:col>
      <xdr:colOff>542925</xdr:colOff>
      <xdr:row>22</xdr:row>
      <xdr:rowOff>0</xdr:rowOff>
    </xdr:to>
    <xdr:graphicFrame macro="">
      <xdr:nvGraphicFramePr>
        <xdr:cNvPr id="37" name="Chart 6">
          <a:extLst>
            <a:ext uri="{FF2B5EF4-FFF2-40B4-BE49-F238E27FC236}">
              <a16:creationId xmlns:a16="http://schemas.microsoft.com/office/drawing/2014/main" id="{00000000-0008-0000-0200-00002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>
    <xdr:from>
      <xdr:col>0</xdr:col>
      <xdr:colOff>66675</xdr:colOff>
      <xdr:row>33</xdr:row>
      <xdr:rowOff>0</xdr:rowOff>
    </xdr:from>
    <xdr:to>
      <xdr:col>6</xdr:col>
      <xdr:colOff>38100</xdr:colOff>
      <xdr:row>33</xdr:row>
      <xdr:rowOff>0</xdr:rowOff>
    </xdr:to>
    <xdr:graphicFrame macro="">
      <xdr:nvGraphicFramePr>
        <xdr:cNvPr id="38" name="Chart 5">
          <a:extLst>
            <a:ext uri="{FF2B5EF4-FFF2-40B4-BE49-F238E27FC236}">
              <a16:creationId xmlns:a16="http://schemas.microsoft.com/office/drawing/2014/main" id="{00000000-0008-0000-0200-00002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  <xdr:twoCellAnchor>
    <xdr:from>
      <xdr:col>6</xdr:col>
      <xdr:colOff>238125</xdr:colOff>
      <xdr:row>33</xdr:row>
      <xdr:rowOff>0</xdr:rowOff>
    </xdr:from>
    <xdr:to>
      <xdr:col>11</xdr:col>
      <xdr:colOff>542925</xdr:colOff>
      <xdr:row>33</xdr:row>
      <xdr:rowOff>0</xdr:rowOff>
    </xdr:to>
    <xdr:graphicFrame macro="">
      <xdr:nvGraphicFramePr>
        <xdr:cNvPr id="39" name="Chart 6">
          <a:extLst>
            <a:ext uri="{FF2B5EF4-FFF2-40B4-BE49-F238E27FC236}">
              <a16:creationId xmlns:a16="http://schemas.microsoft.com/office/drawing/2014/main" id="{00000000-0008-0000-0200-00002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B24"/>
  <sheetViews>
    <sheetView showGridLines="0" showRowColHeaders="0" tabSelected="1" zoomScaleNormal="100" workbookViewId="0">
      <selection activeCell="B1" sqref="B1"/>
    </sheetView>
  </sheetViews>
  <sheetFormatPr defaultColWidth="9.109375" defaultRowHeight="14.4" x14ac:dyDescent="0.3"/>
  <cols>
    <col min="1" max="1" width="2.5546875" style="10" customWidth="1"/>
    <col min="2" max="2" width="104.44140625" style="10" bestFit="1" customWidth="1"/>
    <col min="3" max="16384" width="9.109375" style="10"/>
  </cols>
  <sheetData>
    <row r="1" spans="2:2" ht="27" customHeight="1" x14ac:dyDescent="0.3">
      <c r="B1" s="9" t="s">
        <v>385</v>
      </c>
    </row>
    <row r="2" spans="2:2" ht="3.75" customHeight="1" x14ac:dyDescent="0.3">
      <c r="B2" s="11"/>
    </row>
    <row r="3" spans="2:2" x14ac:dyDescent="0.3">
      <c r="B3" s="12"/>
    </row>
    <row r="4" spans="2:2" s="14" customFormat="1" ht="14.25" customHeight="1" x14ac:dyDescent="0.3">
      <c r="B4" s="13" t="s">
        <v>386</v>
      </c>
    </row>
    <row r="5" spans="2:2" s="14" customFormat="1" ht="3.75" customHeight="1" x14ac:dyDescent="0.3">
      <c r="B5" s="15"/>
    </row>
    <row r="6" spans="2:2" s="14" customFormat="1" ht="18" customHeight="1" x14ac:dyDescent="0.25">
      <c r="B6" s="16"/>
    </row>
    <row r="7" spans="2:2" s="14" customFormat="1" ht="18" customHeight="1" x14ac:dyDescent="0.25">
      <c r="B7" s="17" t="s">
        <v>387</v>
      </c>
    </row>
    <row r="8" spans="2:2" s="14" customFormat="1" ht="18" customHeight="1" x14ac:dyDescent="0.25">
      <c r="B8" s="17" t="s">
        <v>388</v>
      </c>
    </row>
    <row r="9" spans="2:2" s="14" customFormat="1" ht="18" customHeight="1" x14ac:dyDescent="0.25">
      <c r="B9" s="17" t="s">
        <v>389</v>
      </c>
    </row>
    <row r="10" spans="2:2" s="14" customFormat="1" ht="18" customHeight="1" x14ac:dyDescent="0.25">
      <c r="B10" s="17" t="s">
        <v>384</v>
      </c>
    </row>
    <row r="11" spans="2:2" s="14" customFormat="1" ht="18" customHeight="1" x14ac:dyDescent="0.25">
      <c r="B11" s="17" t="s">
        <v>381</v>
      </c>
    </row>
    <row r="12" spans="2:2" s="14" customFormat="1" ht="18" customHeight="1" x14ac:dyDescent="0.25">
      <c r="B12" s="17" t="s">
        <v>380</v>
      </c>
    </row>
    <row r="13" spans="2:2" s="14" customFormat="1" ht="18" customHeight="1" x14ac:dyDescent="0.25">
      <c r="B13" s="17" t="s">
        <v>379</v>
      </c>
    </row>
    <row r="14" spans="2:2" s="14" customFormat="1" ht="18" customHeight="1" x14ac:dyDescent="0.25">
      <c r="B14" s="17" t="s">
        <v>382</v>
      </c>
    </row>
    <row r="15" spans="2:2" s="14" customFormat="1" ht="18" customHeight="1" x14ac:dyDescent="0.25">
      <c r="B15" s="17" t="s">
        <v>378</v>
      </c>
    </row>
    <row r="16" spans="2:2" s="14" customFormat="1" ht="18" customHeight="1" x14ac:dyDescent="0.25">
      <c r="B16" s="17" t="s">
        <v>383</v>
      </c>
    </row>
    <row r="17" spans="2:2" s="14" customFormat="1" ht="18" customHeight="1" x14ac:dyDescent="0.25">
      <c r="B17" s="17" t="s">
        <v>377</v>
      </c>
    </row>
    <row r="18" spans="2:2" s="14" customFormat="1" ht="18" customHeight="1" x14ac:dyDescent="0.25">
      <c r="B18" s="17" t="s">
        <v>376</v>
      </c>
    </row>
    <row r="19" spans="2:2" ht="18" customHeight="1" x14ac:dyDescent="0.3">
      <c r="B19" s="17" t="s">
        <v>375</v>
      </c>
    </row>
    <row r="20" spans="2:2" ht="18" customHeight="1" x14ac:dyDescent="0.3">
      <c r="B20" s="17" t="s">
        <v>374</v>
      </c>
    </row>
    <row r="21" spans="2:2" ht="18" customHeight="1" x14ac:dyDescent="0.3">
      <c r="B21" s="17" t="s">
        <v>390</v>
      </c>
    </row>
    <row r="22" spans="2:2" ht="18" customHeight="1" x14ac:dyDescent="0.3">
      <c r="B22" s="17" t="s">
        <v>391</v>
      </c>
    </row>
    <row r="23" spans="2:2" ht="18" customHeight="1" x14ac:dyDescent="0.3"/>
    <row r="24" spans="2:2" ht="18" customHeight="1" x14ac:dyDescent="0.3">
      <c r="B24" s="17" t="s">
        <v>0</v>
      </c>
    </row>
  </sheetData>
  <phoneticPr fontId="0" type="noConversion"/>
  <hyperlinks>
    <hyperlink ref="B13" location="'Q007'!A1" display="Q007_ENT_PAISES - IMPORTAÇÕES COMÉRCIO INTERNACIONAL POR PAÍSES" xr:uid="{00000000-0004-0000-0000-000000000000}"/>
    <hyperlink ref="B15" location="'Q009'!A1" display="Q009_SAI_PAISES - EXPORTAÇÕES COMÉRCIO INTERNACIONAL POR PAÍSES" xr:uid="{00000000-0004-0000-0000-000001000000}"/>
    <hyperlink ref="B17" location="'Q011'!A1" display="Q011_ENT_CGCE - IMPORTAÇÕES - COMÉRCIO INTERNACIONAL POR CGCE" xr:uid="{00000000-0004-0000-0000-000002000000}"/>
    <hyperlink ref="B18" location="'Q012'!A1" display="Q012_SAI_CGCE - EXPORTAÇÕES - COMÉRCIO INTERNACIONAL POR CGCE" xr:uid="{00000000-0004-0000-0000-000003000000}"/>
    <hyperlink ref="B19" location="'Q013'!A1" display="Q013_ENT_CAP - IMPORTAÇÕES - COMÉRCIO INTERNACIONAL POR CAPÍTULOS DA NC" xr:uid="{00000000-0004-0000-0000-000004000000}"/>
    <hyperlink ref="B20" location="'Q014'!A1" display="Q014_SAI_CAP - EXPORTAÇÕES - COMÉRCIO INTERNACIONAL POR CAPÍTULOS DA NC" xr:uid="{00000000-0004-0000-0000-000005000000}"/>
    <hyperlink ref="B22" location="'Q016'!A1" display="Q016_ZN_ECON - REPARTIÇÃO POR ZONAS ECONÓMICAS E PAÍSES DO COMÉRCIO INTERNACIONAL - TOTAL DO PAÍS" xr:uid="{00000000-0004-0000-0000-000006000000}"/>
    <hyperlink ref="B7" location="'Q001'!A1" display="Q001_RESUL_GLOBAIS - RESULTADOS GLOBAIS" xr:uid="{00000000-0004-0000-0000-000007000000}"/>
    <hyperlink ref="B8" location="'Q002'!A1" display="Q002_ENT_MES - IMPORTAÇÕES COMÉRCIO INTERNACIONAL POR MÊS" xr:uid="{00000000-0004-0000-0000-000008000000}"/>
    <hyperlink ref="B10" location="'Q004'!A1" display="Q004_SAI_MES - EXPORTAÇÕES COMÉRCIO INTERNACIONAL POR MÊS" xr:uid="{00000000-0004-0000-0000-000009000000}"/>
    <hyperlink ref="B9" location="'Q003'!A1" display="Q003_IMP_RESULT_MES - IMPORTAÇÕES COMÉRCIO INTERNACIONAL POR MÊS COM E SEM COMBUSTÍVEIS" xr:uid="{00000000-0004-0000-0000-00000A000000}"/>
    <hyperlink ref="B11" location="'Q005'!A1" display="Q005_EXP_RESULT_MES - EXPORTAÇÕES COMÉRCIO INTERNACIONAL POR MÊS COM E SEM COMBUSTÍVEIS" xr:uid="{00000000-0004-0000-0000-00000B000000}"/>
    <hyperlink ref="B12" location="'Q006'!A1" display="Q006_SALDO - SALDO DA BALANÇA COMERCIAL COM E SEM COMBUSTÍVEIS" xr:uid="{00000000-0004-0000-0000-00000C000000}"/>
    <hyperlink ref="B14" location="'Q008'!A1" display="Q008_IMP_PRINC_PAISES - IMPORTAÇÕES COMÉRCIO INTERNACIONAL POR PRINCIPAIS PAÍSES E ZONAS ECONÓMICAS" xr:uid="{00000000-0004-0000-0000-00000D000000}"/>
    <hyperlink ref="B16" location="'Q010'!A1" display="Q010_EXP_PRINC_PAISES - EXPORTAÇÕES COMÉRCIO INTERNACIONAL POR PRINCIPAIS PAÍSES E ZONAS ECONÓMICAS" xr:uid="{00000000-0004-0000-0000-00000E000000}"/>
    <hyperlink ref="B24" location="'Nomenclatura Combinada'!A2" display="Nomenclatura Combinada - Descritivo dos Capítulos da NC" xr:uid="{00000000-0004-0000-0000-00000F000000}"/>
    <hyperlink ref="B21" location="'Q015'!A1" display="Q015_IMP_EXP_GRP_PROD - IMPORTAÇÕES E EXPORTAÇÕES DO COMÉRCIO INTERNACIONAL POR GRUPOS DE PRODUTOS" xr:uid="{00000000-0004-0000-0000-000010000000}"/>
  </hyperlinks>
  <pageMargins left="0.75" right="0.75" top="1" bottom="1" header="0.5" footer="0.5"/>
  <pageSetup paperSize="9" orientation="portrait" verticalDpi="3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X38"/>
  <sheetViews>
    <sheetView showGridLines="0" zoomScale="90" zoomScaleNormal="90" workbookViewId="0">
      <selection activeCell="A2" sqref="A2:T2"/>
    </sheetView>
  </sheetViews>
  <sheetFormatPr defaultColWidth="9.109375" defaultRowHeight="13.8" x14ac:dyDescent="0.3"/>
  <cols>
    <col min="1" max="2" width="3.109375" style="7" customWidth="1"/>
    <col min="3" max="3" width="2.5546875" style="7" customWidth="1"/>
    <col min="4" max="4" width="46.6640625" style="7" customWidth="1"/>
    <col min="5" max="5" width="0.44140625" style="7" customWidth="1"/>
    <col min="6" max="6" width="11.109375" style="7" customWidth="1"/>
    <col min="7" max="7" width="0.44140625" style="7" customWidth="1"/>
    <col min="8" max="8" width="11.109375" style="7" customWidth="1"/>
    <col min="9" max="9" width="0.44140625" style="7" customWidth="1"/>
    <col min="10" max="10" width="10.6640625" style="7" customWidth="1"/>
    <col min="11" max="11" width="0.44140625" style="7" customWidth="1"/>
    <col min="12" max="12" width="16" style="7" customWidth="1"/>
    <col min="13" max="13" width="0.44140625" style="7" customWidth="1"/>
    <col min="14" max="14" width="11.109375" style="7" customWidth="1"/>
    <col min="15" max="15" width="0.44140625" style="7" customWidth="1"/>
    <col min="16" max="16" width="11.109375" style="7" customWidth="1"/>
    <col min="17" max="17" width="0.44140625" style="7" customWidth="1"/>
    <col min="18" max="18" width="10.6640625" style="7" customWidth="1"/>
    <col min="19" max="19" width="0.44140625" style="7" customWidth="1"/>
    <col min="20" max="20" width="16" style="7" customWidth="1"/>
    <col min="21" max="21" width="8.33203125" style="7" customWidth="1"/>
    <col min="22" max="23" width="9.88671875" style="7" customWidth="1"/>
    <col min="24" max="24" width="8.44140625" style="7" customWidth="1"/>
    <col min="25" max="16384" width="9.109375" style="7"/>
  </cols>
  <sheetData>
    <row r="1" spans="1:24" ht="4.5" customHeight="1" x14ac:dyDescent="0.3">
      <c r="A1" s="213"/>
      <c r="B1" s="213"/>
      <c r="C1" s="213"/>
      <c r="D1" s="213"/>
      <c r="E1" s="213"/>
      <c r="F1" s="213"/>
      <c r="G1" s="213"/>
      <c r="H1" s="213"/>
      <c r="I1" s="213"/>
      <c r="J1" s="213"/>
      <c r="K1" s="213"/>
      <c r="L1" s="213"/>
      <c r="M1" s="213"/>
      <c r="N1" s="213"/>
      <c r="O1" s="213"/>
      <c r="P1" s="213"/>
      <c r="Q1" s="213"/>
      <c r="R1" s="213"/>
      <c r="S1" s="213"/>
      <c r="T1" s="213"/>
    </row>
    <row r="2" spans="1:24" ht="29.25" customHeight="1" x14ac:dyDescent="0.3">
      <c r="A2" s="214" t="s">
        <v>664</v>
      </c>
      <c r="B2" s="215"/>
      <c r="C2" s="215"/>
      <c r="D2" s="215"/>
      <c r="E2" s="215"/>
      <c r="F2" s="215"/>
      <c r="G2" s="215"/>
      <c r="H2" s="215"/>
      <c r="I2" s="215"/>
      <c r="J2" s="215"/>
      <c r="K2" s="215"/>
      <c r="L2" s="215"/>
      <c r="M2" s="215"/>
      <c r="N2" s="215"/>
      <c r="O2" s="215"/>
      <c r="P2" s="215"/>
      <c r="Q2" s="215"/>
      <c r="R2" s="215"/>
      <c r="S2" s="215"/>
      <c r="T2" s="215"/>
    </row>
    <row r="3" spans="1:24" ht="3.6" customHeight="1" x14ac:dyDescent="0.3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</row>
    <row r="4" spans="1:24" ht="3.6" customHeight="1" x14ac:dyDescent="0.3">
      <c r="A4" s="52"/>
      <c r="B4" s="52"/>
      <c r="C4" s="52"/>
      <c r="D4" s="52"/>
      <c r="E4" s="52"/>
      <c r="F4" s="52"/>
      <c r="G4" s="52"/>
      <c r="H4" s="52"/>
      <c r="I4" s="52"/>
      <c r="J4" s="52"/>
      <c r="K4" s="52"/>
      <c r="L4" s="52"/>
      <c r="M4" s="52"/>
      <c r="N4" s="52"/>
      <c r="O4" s="52"/>
      <c r="P4" s="52"/>
      <c r="Q4" s="52"/>
      <c r="R4" s="52"/>
      <c r="S4" s="52"/>
      <c r="T4" s="52"/>
    </row>
    <row r="5" spans="1:24" ht="26.25" customHeight="1" x14ac:dyDescent="0.3">
      <c r="A5" s="187" t="s">
        <v>665</v>
      </c>
      <c r="B5" s="187"/>
      <c r="C5" s="187"/>
      <c r="D5" s="187"/>
      <c r="E5" s="53"/>
      <c r="F5" s="216" t="s">
        <v>666</v>
      </c>
      <c r="G5" s="187"/>
      <c r="H5" s="187"/>
      <c r="I5" s="187"/>
      <c r="J5" s="187"/>
      <c r="K5" s="187"/>
      <c r="L5" s="187"/>
      <c r="M5" s="91"/>
      <c r="N5" s="187" t="s">
        <v>667</v>
      </c>
      <c r="O5" s="187"/>
      <c r="P5" s="187"/>
      <c r="Q5" s="187"/>
      <c r="R5" s="187"/>
      <c r="S5" s="187"/>
      <c r="T5" s="187"/>
      <c r="W5" s="28"/>
      <c r="X5" s="28"/>
    </row>
    <row r="6" spans="1:24" ht="2.25" customHeight="1" x14ac:dyDescent="0.3">
      <c r="A6" s="187"/>
      <c r="B6" s="187"/>
      <c r="C6" s="187"/>
      <c r="D6" s="187"/>
      <c r="E6" s="53"/>
      <c r="F6" s="92"/>
      <c r="G6" s="92"/>
      <c r="H6" s="92"/>
      <c r="I6" s="92"/>
      <c r="J6" s="92"/>
      <c r="K6" s="92"/>
      <c r="L6" s="92"/>
      <c r="M6" s="91"/>
      <c r="N6" s="53"/>
      <c r="O6" s="53"/>
      <c r="P6" s="53"/>
      <c r="Q6" s="92"/>
      <c r="R6" s="92"/>
      <c r="S6" s="53"/>
      <c r="T6" s="53"/>
    </row>
    <row r="7" spans="1:24" ht="24.75" customHeight="1" x14ac:dyDescent="0.3">
      <c r="A7" s="187"/>
      <c r="B7" s="187"/>
      <c r="C7" s="187"/>
      <c r="D7" s="187"/>
      <c r="E7" s="93"/>
      <c r="F7" s="188" t="s">
        <v>643</v>
      </c>
      <c r="G7" s="188"/>
      <c r="H7" s="188"/>
      <c r="I7" s="188"/>
      <c r="J7" s="188"/>
      <c r="K7" s="94"/>
      <c r="L7" s="27" t="s">
        <v>651</v>
      </c>
      <c r="M7" s="95"/>
      <c r="N7" s="188" t="s">
        <v>643</v>
      </c>
      <c r="O7" s="188"/>
      <c r="P7" s="188"/>
      <c r="Q7" s="188"/>
      <c r="R7" s="188"/>
      <c r="S7" s="94"/>
      <c r="T7" s="27" t="s">
        <v>651</v>
      </c>
    </row>
    <row r="8" spans="1:24" ht="2.25" customHeight="1" x14ac:dyDescent="0.3">
      <c r="A8" s="187"/>
      <c r="B8" s="187"/>
      <c r="C8" s="187"/>
      <c r="D8" s="187"/>
      <c r="E8" s="93"/>
      <c r="F8" s="94"/>
      <c r="G8" s="94"/>
      <c r="H8" s="94"/>
      <c r="I8" s="94"/>
      <c r="J8" s="94"/>
      <c r="K8" s="94"/>
      <c r="L8" s="96"/>
      <c r="M8" s="95"/>
      <c r="N8" s="94"/>
      <c r="O8" s="94"/>
      <c r="P8" s="94"/>
      <c r="Q8" s="94"/>
      <c r="R8" s="94"/>
      <c r="S8" s="94"/>
      <c r="T8" s="94"/>
    </row>
    <row r="9" spans="1:24" ht="34.5" customHeight="1" x14ac:dyDescent="0.3">
      <c r="A9" s="187"/>
      <c r="B9" s="187"/>
      <c r="C9" s="187"/>
      <c r="D9" s="187"/>
      <c r="E9" s="53"/>
      <c r="F9" s="97" t="s">
        <v>715</v>
      </c>
      <c r="G9" s="92"/>
      <c r="H9" s="97" t="s">
        <v>716</v>
      </c>
      <c r="I9" s="92"/>
      <c r="J9" s="27" t="s">
        <v>668</v>
      </c>
      <c r="K9" s="92"/>
      <c r="L9" s="27" t="s">
        <v>295</v>
      </c>
      <c r="M9" s="91"/>
      <c r="N9" s="97" t="s">
        <v>715</v>
      </c>
      <c r="O9" s="92"/>
      <c r="P9" s="97" t="s">
        <v>716</v>
      </c>
      <c r="Q9" s="92"/>
      <c r="R9" s="27" t="s">
        <v>668</v>
      </c>
      <c r="S9" s="92"/>
      <c r="T9" s="27" t="s">
        <v>295</v>
      </c>
    </row>
    <row r="10" spans="1:24" ht="13.2" customHeight="1" x14ac:dyDescent="0.3">
      <c r="F10" s="29"/>
      <c r="G10" s="29"/>
      <c r="H10" s="29"/>
      <c r="I10" s="29"/>
      <c r="J10" s="36"/>
      <c r="K10" s="29"/>
      <c r="L10" s="36"/>
      <c r="M10" s="98"/>
      <c r="N10" s="29"/>
      <c r="O10" s="29"/>
      <c r="P10" s="29"/>
      <c r="Q10" s="29"/>
      <c r="R10" s="36"/>
      <c r="S10" s="29"/>
      <c r="T10" s="36"/>
    </row>
    <row r="11" spans="1:24" ht="27.75" customHeight="1" x14ac:dyDescent="0.3">
      <c r="A11" s="212" t="s">
        <v>708</v>
      </c>
      <c r="B11" s="212"/>
      <c r="C11" s="212"/>
      <c r="D11" s="212"/>
      <c r="E11" s="99"/>
      <c r="F11" s="100"/>
      <c r="G11" s="100"/>
      <c r="H11" s="100"/>
      <c r="I11" s="100"/>
      <c r="J11" s="101"/>
      <c r="K11" s="100"/>
      <c r="L11" s="102"/>
      <c r="M11" s="103"/>
      <c r="N11" s="100"/>
      <c r="O11" s="100"/>
      <c r="P11" s="100"/>
      <c r="Q11" s="100"/>
      <c r="R11" s="101"/>
      <c r="S11" s="100"/>
      <c r="T11" s="102"/>
      <c r="W11" s="28"/>
      <c r="X11" s="28"/>
    </row>
    <row r="12" spans="1:24" ht="12.75" customHeight="1" x14ac:dyDescent="0.3">
      <c r="A12" s="62"/>
      <c r="B12" s="62" t="s">
        <v>365</v>
      </c>
      <c r="C12" s="62" t="s">
        <v>614</v>
      </c>
      <c r="D12" s="62"/>
      <c r="E12" s="62"/>
      <c r="F12" s="62">
        <v>2905.4004319999999</v>
      </c>
      <c r="G12" s="62"/>
      <c r="H12" s="62">
        <v>2834.3967579999999</v>
      </c>
      <c r="I12" s="62"/>
      <c r="J12" s="104">
        <f t="shared" ref="J12:J21" si="0">F12-H12</f>
        <v>71.003674000000046</v>
      </c>
      <c r="K12" s="62"/>
      <c r="L12" s="105">
        <f t="shared" ref="L12:L21" si="1">F12/H12*100-100</f>
        <v>2.5050718040653379</v>
      </c>
      <c r="M12" s="98"/>
      <c r="N12" s="62">
        <v>8805.0239409999995</v>
      </c>
      <c r="O12" s="62"/>
      <c r="P12" s="62">
        <v>8515.1817069999997</v>
      </c>
      <c r="Q12" s="62"/>
      <c r="R12" s="104">
        <f>N12-P12</f>
        <v>289.84223399999973</v>
      </c>
      <c r="S12" s="62"/>
      <c r="T12" s="105">
        <f t="shared" ref="T12:T21" si="2">N12/P12*100-100</f>
        <v>3.4038291133791319</v>
      </c>
    </row>
    <row r="13" spans="1:24" ht="12.75" customHeight="1" x14ac:dyDescent="0.3">
      <c r="B13" s="62" t="s">
        <v>366</v>
      </c>
      <c r="C13" s="62" t="s">
        <v>615</v>
      </c>
      <c r="D13" s="106"/>
      <c r="F13" s="62">
        <v>1067.2930019999999</v>
      </c>
      <c r="G13" s="62"/>
      <c r="H13" s="62">
        <v>1052.693712</v>
      </c>
      <c r="I13" s="62"/>
      <c r="J13" s="104">
        <f t="shared" si="0"/>
        <v>14.599289999999883</v>
      </c>
      <c r="K13" s="62"/>
      <c r="L13" s="105">
        <f t="shared" si="1"/>
        <v>1.3868506891964643</v>
      </c>
      <c r="M13" s="98"/>
      <c r="N13" s="62">
        <v>2981.9960289999999</v>
      </c>
      <c r="O13" s="62"/>
      <c r="P13" s="62">
        <v>2958.6864030000002</v>
      </c>
      <c r="Q13" s="62"/>
      <c r="R13" s="104">
        <f>N13-P13</f>
        <v>23.309625999999753</v>
      </c>
      <c r="S13" s="62"/>
      <c r="T13" s="105">
        <f t="shared" si="2"/>
        <v>0.78783699334827872</v>
      </c>
    </row>
    <row r="14" spans="1:24" ht="12.75" customHeight="1" x14ac:dyDescent="0.3">
      <c r="A14" s="62"/>
      <c r="B14" s="62" t="s">
        <v>367</v>
      </c>
      <c r="C14" s="62" t="s">
        <v>616</v>
      </c>
      <c r="D14" s="62"/>
      <c r="E14" s="62"/>
      <c r="F14" s="62">
        <v>715.36309000000006</v>
      </c>
      <c r="G14" s="62"/>
      <c r="H14" s="62">
        <v>618.66581299999996</v>
      </c>
      <c r="I14" s="62"/>
      <c r="J14" s="104">
        <f t="shared" si="0"/>
        <v>96.697277000000099</v>
      </c>
      <c r="K14" s="62"/>
      <c r="L14" s="105">
        <f t="shared" si="1"/>
        <v>15.629969357948042</v>
      </c>
      <c r="M14" s="98"/>
      <c r="N14" s="62">
        <v>1977.8003650000001</v>
      </c>
      <c r="O14" s="62"/>
      <c r="P14" s="62">
        <v>1778.449893</v>
      </c>
      <c r="Q14" s="62"/>
      <c r="R14" s="104">
        <f t="shared" ref="R14:R21" si="3">N14-P14</f>
        <v>199.35047200000008</v>
      </c>
      <c r="S14" s="62"/>
      <c r="T14" s="105">
        <f t="shared" si="2"/>
        <v>11.209226235984843</v>
      </c>
      <c r="V14" s="43"/>
      <c r="W14" s="43"/>
    </row>
    <row r="15" spans="1:24" ht="12.75" customHeight="1" x14ac:dyDescent="0.3">
      <c r="B15" s="62" t="s">
        <v>369</v>
      </c>
      <c r="C15" s="62" t="s">
        <v>618</v>
      </c>
      <c r="D15" s="106"/>
      <c r="F15" s="62">
        <v>515.07348200000001</v>
      </c>
      <c r="G15" s="62"/>
      <c r="H15" s="62">
        <v>444.75891300000001</v>
      </c>
      <c r="I15" s="62"/>
      <c r="J15" s="104">
        <f t="shared" si="0"/>
        <v>70.314569000000006</v>
      </c>
      <c r="K15" s="62"/>
      <c r="L15" s="105">
        <f t="shared" si="1"/>
        <v>15.809591881073786</v>
      </c>
      <c r="M15" s="98"/>
      <c r="N15" s="62">
        <v>1450.46397</v>
      </c>
      <c r="O15" s="62"/>
      <c r="P15" s="62">
        <v>1274.843196</v>
      </c>
      <c r="Q15" s="62"/>
      <c r="R15" s="104">
        <f t="shared" si="3"/>
        <v>175.62077399999998</v>
      </c>
      <c r="S15" s="62"/>
      <c r="T15" s="105">
        <f t="shared" si="2"/>
        <v>13.775872558369144</v>
      </c>
      <c r="V15" s="43"/>
      <c r="W15" s="43"/>
    </row>
    <row r="16" spans="1:24" ht="12.75" customHeight="1" x14ac:dyDescent="0.3">
      <c r="B16" s="62" t="s">
        <v>368</v>
      </c>
      <c r="C16" s="62" t="s">
        <v>617</v>
      </c>
      <c r="D16" s="106"/>
      <c r="F16" s="62">
        <v>495.00248299999998</v>
      </c>
      <c r="G16" s="62"/>
      <c r="H16" s="62">
        <v>451.574521</v>
      </c>
      <c r="I16" s="62"/>
      <c r="J16" s="104">
        <f t="shared" si="0"/>
        <v>43.42796199999998</v>
      </c>
      <c r="K16" s="62"/>
      <c r="L16" s="105">
        <f t="shared" si="1"/>
        <v>9.6170089277468378</v>
      </c>
      <c r="M16" s="98"/>
      <c r="N16" s="62">
        <v>1370.6968919999999</v>
      </c>
      <c r="O16" s="62"/>
      <c r="P16" s="62">
        <v>1298.2077100000001</v>
      </c>
      <c r="Q16" s="62"/>
      <c r="R16" s="104">
        <f t="shared" si="3"/>
        <v>72.489181999999801</v>
      </c>
      <c r="S16" s="62"/>
      <c r="T16" s="105">
        <f t="shared" si="2"/>
        <v>5.5837892073526234</v>
      </c>
      <c r="V16" s="43"/>
      <c r="W16" s="43"/>
    </row>
    <row r="17" spans="1:23" ht="12.75" customHeight="1" x14ac:dyDescent="0.3">
      <c r="B17" s="62" t="s">
        <v>370</v>
      </c>
      <c r="C17" s="62" t="s">
        <v>619</v>
      </c>
      <c r="D17" s="106"/>
      <c r="F17" s="62">
        <v>501.42938900000001</v>
      </c>
      <c r="G17" s="62"/>
      <c r="H17" s="62">
        <v>384.63090399999999</v>
      </c>
      <c r="I17" s="62"/>
      <c r="J17" s="104">
        <f t="shared" si="0"/>
        <v>116.79848500000003</v>
      </c>
      <c r="K17" s="62"/>
      <c r="L17" s="105">
        <f t="shared" si="1"/>
        <v>30.366380804388001</v>
      </c>
      <c r="M17" s="98"/>
      <c r="N17" s="62">
        <v>1323.425491</v>
      </c>
      <c r="O17" s="62"/>
      <c r="P17" s="62">
        <v>1142.1372699999999</v>
      </c>
      <c r="Q17" s="62"/>
      <c r="R17" s="104">
        <f t="shared" si="3"/>
        <v>181.28822100000002</v>
      </c>
      <c r="S17" s="62"/>
      <c r="T17" s="105">
        <f t="shared" si="2"/>
        <v>15.872717383611871</v>
      </c>
      <c r="V17" s="43"/>
      <c r="W17" s="43"/>
    </row>
    <row r="18" spans="1:23" ht="12.75" customHeight="1" x14ac:dyDescent="0.3">
      <c r="B18" s="62" t="s">
        <v>697</v>
      </c>
      <c r="C18" s="62" t="s">
        <v>698</v>
      </c>
      <c r="D18" s="106"/>
      <c r="F18" s="62">
        <v>138.25571199999999</v>
      </c>
      <c r="G18" s="62"/>
      <c r="H18" s="62">
        <v>176.14172600000001</v>
      </c>
      <c r="I18" s="62"/>
      <c r="J18" s="104">
        <f t="shared" si="0"/>
        <v>-37.886014000000017</v>
      </c>
      <c r="K18" s="62"/>
      <c r="L18" s="105">
        <f t="shared" si="1"/>
        <v>-21.508824093162346</v>
      </c>
      <c r="M18" s="98"/>
      <c r="N18" s="62">
        <v>803.58046400000001</v>
      </c>
      <c r="O18" s="62"/>
      <c r="P18" s="62">
        <v>694.79928199999995</v>
      </c>
      <c r="Q18" s="62"/>
      <c r="R18" s="104">
        <f t="shared" si="3"/>
        <v>108.78118200000006</v>
      </c>
      <c r="S18" s="62"/>
      <c r="T18" s="105">
        <f t="shared" si="2"/>
        <v>15.656490272538903</v>
      </c>
      <c r="V18" s="43"/>
      <c r="W18" s="43"/>
    </row>
    <row r="19" spans="1:23" ht="12.75" customHeight="1" x14ac:dyDescent="0.3">
      <c r="B19" s="62" t="s">
        <v>371</v>
      </c>
      <c r="C19" s="62" t="s">
        <v>620</v>
      </c>
      <c r="D19" s="106"/>
      <c r="F19" s="62">
        <v>288.50908399999997</v>
      </c>
      <c r="G19" s="62"/>
      <c r="H19" s="62">
        <v>273.89675099999999</v>
      </c>
      <c r="I19" s="62"/>
      <c r="J19" s="104">
        <f t="shared" si="0"/>
        <v>14.612332999999978</v>
      </c>
      <c r="K19" s="62"/>
      <c r="L19" s="105">
        <f t="shared" si="1"/>
        <v>5.3349785810347043</v>
      </c>
      <c r="M19" s="98"/>
      <c r="N19" s="62">
        <v>853.768325</v>
      </c>
      <c r="O19" s="62"/>
      <c r="P19" s="62">
        <v>796.12311099999999</v>
      </c>
      <c r="Q19" s="62"/>
      <c r="R19" s="104">
        <f t="shared" si="3"/>
        <v>57.64521400000001</v>
      </c>
      <c r="S19" s="62"/>
      <c r="T19" s="105">
        <f t="shared" si="2"/>
        <v>7.2407411873262504</v>
      </c>
      <c r="V19" s="43"/>
      <c r="W19" s="43"/>
    </row>
    <row r="20" spans="1:23" ht="12.75" customHeight="1" x14ac:dyDescent="0.3">
      <c r="B20" s="62" t="s">
        <v>373</v>
      </c>
      <c r="C20" s="62" t="s">
        <v>622</v>
      </c>
      <c r="D20" s="106"/>
      <c r="F20" s="62">
        <v>267.57567799999998</v>
      </c>
      <c r="G20" s="62"/>
      <c r="H20" s="62">
        <v>244.28253100000001</v>
      </c>
      <c r="I20" s="62"/>
      <c r="J20" s="104">
        <f t="shared" si="0"/>
        <v>23.293146999999976</v>
      </c>
      <c r="K20" s="62"/>
      <c r="L20" s="105">
        <f t="shared" si="1"/>
        <v>9.5353306291066531</v>
      </c>
      <c r="M20" s="98"/>
      <c r="N20" s="62">
        <v>587.63878699999998</v>
      </c>
      <c r="O20" s="62"/>
      <c r="P20" s="62">
        <v>528.32080599999995</v>
      </c>
      <c r="Q20" s="62"/>
      <c r="R20" s="104">
        <f t="shared" si="3"/>
        <v>59.317981000000032</v>
      </c>
      <c r="S20" s="62"/>
      <c r="T20" s="105">
        <f t="shared" si="2"/>
        <v>11.227644326390589</v>
      </c>
      <c r="V20" s="43"/>
      <c r="W20" s="43"/>
    </row>
    <row r="21" spans="1:23" ht="12.75" customHeight="1" x14ac:dyDescent="0.3">
      <c r="B21" s="62" t="s">
        <v>706</v>
      </c>
      <c r="C21" s="62" t="s">
        <v>707</v>
      </c>
      <c r="D21" s="106"/>
      <c r="F21" s="62">
        <v>264.10972099999998</v>
      </c>
      <c r="G21" s="62"/>
      <c r="H21" s="62">
        <v>416.94949300000002</v>
      </c>
      <c r="I21" s="62"/>
      <c r="J21" s="104">
        <f t="shared" si="0"/>
        <v>-152.83977200000004</v>
      </c>
      <c r="K21" s="62"/>
      <c r="L21" s="105">
        <f t="shared" si="1"/>
        <v>-36.656663352748112</v>
      </c>
      <c r="M21" s="98"/>
      <c r="N21" s="62">
        <v>768.43195100000003</v>
      </c>
      <c r="O21" s="62"/>
      <c r="P21" s="62">
        <v>516.22002799999996</v>
      </c>
      <c r="Q21" s="62"/>
      <c r="R21" s="104">
        <f t="shared" si="3"/>
        <v>252.21192300000007</v>
      </c>
      <c r="S21" s="62"/>
      <c r="T21" s="105">
        <f t="shared" si="2"/>
        <v>48.857446305822151</v>
      </c>
      <c r="V21" s="43"/>
      <c r="W21" s="43"/>
    </row>
    <row r="22" spans="1:23" ht="4.5" customHeight="1" x14ac:dyDescent="0.3">
      <c r="B22" s="106"/>
      <c r="C22" s="106"/>
      <c r="F22" s="62"/>
      <c r="G22" s="62"/>
      <c r="H22" s="62"/>
      <c r="I22" s="62"/>
      <c r="J22" s="104"/>
      <c r="K22" s="62"/>
      <c r="L22" s="105"/>
      <c r="M22" s="98"/>
      <c r="N22" s="62"/>
      <c r="P22" s="62"/>
      <c r="Q22" s="62"/>
      <c r="R22" s="104"/>
      <c r="S22" s="62"/>
      <c r="T22" s="105"/>
      <c r="V22" s="43"/>
      <c r="W22" s="43"/>
    </row>
    <row r="23" spans="1:23" ht="30" customHeight="1" x14ac:dyDescent="0.3">
      <c r="A23" s="212" t="s">
        <v>669</v>
      </c>
      <c r="B23" s="212"/>
      <c r="C23" s="212"/>
      <c r="D23" s="212"/>
      <c r="E23" s="107"/>
      <c r="F23" s="100">
        <v>6437.9784350000145</v>
      </c>
      <c r="G23" s="100"/>
      <c r="H23" s="100">
        <v>6381.241767999998</v>
      </c>
      <c r="I23" s="100"/>
      <c r="J23" s="101">
        <f>F23-H23</f>
        <v>56.736667000016496</v>
      </c>
      <c r="K23" s="108"/>
      <c r="L23" s="102">
        <f>F23/H23*100-100</f>
        <v>0.88911639870055126</v>
      </c>
      <c r="M23" s="103"/>
      <c r="N23" s="100">
        <v>18736.305869999997</v>
      </c>
      <c r="O23" s="100"/>
      <c r="P23" s="100">
        <v>17749.159438999988</v>
      </c>
      <c r="Q23" s="100"/>
      <c r="R23" s="101">
        <f>N23-P23</f>
        <v>987.14643100000831</v>
      </c>
      <c r="S23" s="108"/>
      <c r="T23" s="102">
        <f>N23/P23*100-100</f>
        <v>5.5616517187341543</v>
      </c>
      <c r="V23" s="43"/>
      <c r="W23" s="43"/>
    </row>
    <row r="24" spans="1:23" s="8" customFormat="1" ht="30" customHeight="1" x14ac:dyDescent="0.25">
      <c r="A24" s="210" t="s">
        <v>670</v>
      </c>
      <c r="B24" s="210"/>
      <c r="C24" s="210"/>
      <c r="D24" s="210"/>
      <c r="E24" s="109"/>
      <c r="F24" s="109">
        <v>6894.5141639999993</v>
      </c>
      <c r="G24" s="109"/>
      <c r="H24" s="109">
        <v>6849.4712160000008</v>
      </c>
      <c r="I24" s="109"/>
      <c r="J24" s="110">
        <f>F24-H24</f>
        <v>45.042947999998432</v>
      </c>
      <c r="K24" s="110"/>
      <c r="L24" s="111">
        <f>F24/H24*100-100</f>
        <v>0.65761204886563007</v>
      </c>
      <c r="M24" s="112"/>
      <c r="N24" s="109">
        <v>20020.734744000001</v>
      </c>
      <c r="O24" s="109"/>
      <c r="P24" s="109">
        <v>19093.958918</v>
      </c>
      <c r="Q24" s="109"/>
      <c r="R24" s="110">
        <f>N24-P24</f>
        <v>926.77582600000096</v>
      </c>
      <c r="S24" s="110"/>
      <c r="T24" s="111">
        <f>N24/P24*100-100</f>
        <v>4.8537646382297481</v>
      </c>
      <c r="V24" s="113"/>
      <c r="W24" s="113"/>
    </row>
    <row r="25" spans="1:23" ht="30" customHeight="1" x14ac:dyDescent="0.3">
      <c r="A25" s="212" t="s">
        <v>671</v>
      </c>
      <c r="B25" s="212"/>
      <c r="C25" s="212"/>
      <c r="D25" s="212"/>
      <c r="E25" s="182"/>
      <c r="F25" s="100">
        <v>7010.2565659999991</v>
      </c>
      <c r="G25" s="100"/>
      <c r="H25" s="100">
        <v>6946.5354150000012</v>
      </c>
      <c r="I25" s="100"/>
      <c r="J25" s="101">
        <f>F25-H25</f>
        <v>63.721150999997917</v>
      </c>
      <c r="K25" s="108"/>
      <c r="L25" s="102">
        <f>F25/H25*100-100</f>
        <v>0.91730837306900526</v>
      </c>
      <c r="M25" s="103"/>
      <c r="N25" s="100">
        <v>20353.968291999998</v>
      </c>
      <c r="O25" s="100"/>
      <c r="P25" s="100">
        <v>19381.196387000004</v>
      </c>
      <c r="Q25" s="100"/>
      <c r="R25" s="101">
        <f>N25-P25</f>
        <v>972.77190499999415</v>
      </c>
      <c r="S25" s="108"/>
      <c r="T25" s="102">
        <f>N25/P25*100-100</f>
        <v>5.0191530263450801</v>
      </c>
      <c r="V25" s="43"/>
      <c r="W25" s="43"/>
    </row>
    <row r="26" spans="1:23" ht="30" customHeight="1" x14ac:dyDescent="0.3">
      <c r="A26" s="210" t="s">
        <v>672</v>
      </c>
      <c r="B26" s="210"/>
      <c r="C26" s="210"/>
      <c r="D26" s="210"/>
      <c r="E26" s="109"/>
      <c r="F26" s="109">
        <v>2362.1712530000009</v>
      </c>
      <c r="G26" s="109"/>
      <c r="H26" s="109">
        <v>2113.9721810000001</v>
      </c>
      <c r="I26" s="62"/>
      <c r="J26" s="110">
        <f>F26-H26</f>
        <v>248.1990720000008</v>
      </c>
      <c r="K26" s="78"/>
      <c r="L26" s="111">
        <f>F26/H26*100-100</f>
        <v>11.740886385864926</v>
      </c>
      <c r="M26" s="114"/>
      <c r="N26" s="109">
        <v>6687.4601070000008</v>
      </c>
      <c r="O26" s="109"/>
      <c r="P26" s="109">
        <v>6195.6239590000005</v>
      </c>
      <c r="Q26" s="62"/>
      <c r="R26" s="110">
        <f>N26-P26</f>
        <v>491.83614800000032</v>
      </c>
      <c r="S26" s="110"/>
      <c r="T26" s="111">
        <f>N26/P26*100-100</f>
        <v>7.9384441543702877</v>
      </c>
      <c r="V26" s="43"/>
      <c r="W26" s="43"/>
    </row>
    <row r="27" spans="1:23" ht="30" customHeight="1" x14ac:dyDescent="0.3">
      <c r="A27" s="211" t="s">
        <v>673</v>
      </c>
      <c r="B27" s="211"/>
      <c r="C27" s="211"/>
      <c r="D27" s="211"/>
      <c r="E27" s="107"/>
      <c r="F27" s="100">
        <v>2246.428851000001</v>
      </c>
      <c r="G27" s="100"/>
      <c r="H27" s="100">
        <v>2016.9079819999999</v>
      </c>
      <c r="I27" s="100"/>
      <c r="J27" s="101">
        <f>F27-H27</f>
        <v>229.52086900000108</v>
      </c>
      <c r="K27" s="108"/>
      <c r="L27" s="102">
        <f>F27/H27*100-100</f>
        <v>11.37983839859686</v>
      </c>
      <c r="M27" s="103"/>
      <c r="N27" s="100">
        <v>6354.2265590000006</v>
      </c>
      <c r="O27" s="100"/>
      <c r="P27" s="100">
        <v>5908.3864899999999</v>
      </c>
      <c r="Q27" s="100"/>
      <c r="R27" s="101">
        <f>N27-P27</f>
        <v>445.84006900000077</v>
      </c>
      <c r="S27" s="108"/>
      <c r="T27" s="102">
        <f>N27/P27*100-100</f>
        <v>7.5458853234227234</v>
      </c>
      <c r="V27" s="43"/>
      <c r="W27" s="43"/>
    </row>
    <row r="28" spans="1:23" ht="3" customHeight="1" x14ac:dyDescent="0.3">
      <c r="A28" s="115"/>
      <c r="B28" s="68"/>
      <c r="C28" s="68"/>
      <c r="D28" s="68"/>
      <c r="E28" s="68"/>
      <c r="F28" s="68"/>
      <c r="G28" s="68"/>
      <c r="H28" s="68"/>
      <c r="I28" s="68"/>
      <c r="J28" s="68"/>
      <c r="K28" s="68"/>
      <c r="L28" s="68"/>
      <c r="M28" s="68"/>
      <c r="N28" s="68"/>
      <c r="O28" s="68"/>
      <c r="P28" s="68"/>
      <c r="Q28" s="68"/>
      <c r="R28" s="68"/>
      <c r="S28" s="68"/>
      <c r="T28" s="68"/>
      <c r="V28" s="43"/>
      <c r="W28" s="43"/>
    </row>
    <row r="29" spans="1:23" ht="3.75" customHeight="1" x14ac:dyDescent="0.3">
      <c r="A29" s="116"/>
      <c r="V29" s="43"/>
      <c r="W29" s="43"/>
    </row>
    <row r="33" spans="1:16" x14ac:dyDescent="0.3">
      <c r="F33" s="65"/>
      <c r="H33" s="65"/>
      <c r="N33" s="65"/>
      <c r="P33" s="65"/>
    </row>
    <row r="34" spans="1:16" ht="30" customHeight="1" x14ac:dyDescent="0.3">
      <c r="A34" s="219" t="s">
        <v>629</v>
      </c>
      <c r="B34" s="219"/>
      <c r="C34" s="219"/>
      <c r="D34" s="219"/>
      <c r="E34" s="117"/>
      <c r="F34" s="220" t="s">
        <v>630</v>
      </c>
      <c r="G34" s="220"/>
      <c r="H34" s="220"/>
      <c r="I34" s="220"/>
      <c r="J34" s="220"/>
      <c r="K34" s="220"/>
      <c r="L34" s="220"/>
      <c r="N34" s="65"/>
      <c r="P34" s="65"/>
    </row>
    <row r="35" spans="1:16" ht="30" customHeight="1" x14ac:dyDescent="0.3">
      <c r="A35" s="221" t="s">
        <v>631</v>
      </c>
      <c r="B35" s="221"/>
      <c r="C35" s="221"/>
      <c r="D35" s="221"/>
      <c r="E35" s="117"/>
      <c r="F35" s="218" t="s">
        <v>632</v>
      </c>
      <c r="G35" s="218"/>
      <c r="H35" s="218"/>
      <c r="I35" s="218"/>
      <c r="J35" s="218"/>
      <c r="K35" s="218"/>
      <c r="L35" s="218"/>
    </row>
    <row r="36" spans="1:16" ht="30" customHeight="1" x14ac:dyDescent="0.3">
      <c r="A36" s="219" t="s">
        <v>633</v>
      </c>
      <c r="B36" s="219"/>
      <c r="C36" s="219"/>
      <c r="D36" s="219"/>
      <c r="E36" s="117"/>
      <c r="F36" s="220" t="s">
        <v>632</v>
      </c>
      <c r="G36" s="220"/>
      <c r="H36" s="220"/>
      <c r="I36" s="220"/>
      <c r="J36" s="220"/>
      <c r="K36" s="220"/>
      <c r="L36" s="220"/>
    </row>
    <row r="37" spans="1:16" ht="30" customHeight="1" x14ac:dyDescent="0.3">
      <c r="A37" s="217" t="s">
        <v>634</v>
      </c>
      <c r="B37" s="217"/>
      <c r="C37" s="217"/>
      <c r="D37" s="217"/>
      <c r="E37" s="117"/>
      <c r="F37" s="218" t="s">
        <v>630</v>
      </c>
      <c r="G37" s="218"/>
      <c r="H37" s="218"/>
      <c r="I37" s="218"/>
      <c r="J37" s="218"/>
      <c r="K37" s="218"/>
      <c r="L37" s="218"/>
    </row>
    <row r="38" spans="1:16" x14ac:dyDescent="0.3">
      <c r="F38" s="65"/>
      <c r="H38" s="65"/>
      <c r="N38" s="65"/>
      <c r="P38" s="65"/>
    </row>
  </sheetData>
  <mergeCells count="21">
    <mergeCell ref="A37:D37"/>
    <mergeCell ref="F37:L37"/>
    <mergeCell ref="A34:D34"/>
    <mergeCell ref="F34:L34"/>
    <mergeCell ref="A35:D35"/>
    <mergeCell ref="F35:L35"/>
    <mergeCell ref="A36:D36"/>
    <mergeCell ref="F36:L36"/>
    <mergeCell ref="A1:T1"/>
    <mergeCell ref="A2:T2"/>
    <mergeCell ref="A5:D9"/>
    <mergeCell ref="F5:L5"/>
    <mergeCell ref="N5:T5"/>
    <mergeCell ref="F7:J7"/>
    <mergeCell ref="N7:R7"/>
    <mergeCell ref="A26:D26"/>
    <mergeCell ref="A27:D27"/>
    <mergeCell ref="A11:D11"/>
    <mergeCell ref="A23:D23"/>
    <mergeCell ref="A24:D24"/>
    <mergeCell ref="A25:D25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U68"/>
  <sheetViews>
    <sheetView showGridLines="0" topLeftCell="A2" zoomScale="90" zoomScaleNormal="90" workbookViewId="0">
      <selection activeCell="A2" sqref="A2:S2"/>
    </sheetView>
  </sheetViews>
  <sheetFormatPr defaultColWidth="9.109375" defaultRowHeight="9.6" x14ac:dyDescent="0.2"/>
  <cols>
    <col min="1" max="1" width="6.5546875" style="83" customWidth="1"/>
    <col min="2" max="2" width="9.33203125" style="84" customWidth="1"/>
    <col min="3" max="17" width="10.109375" style="84" customWidth="1"/>
    <col min="18" max="18" width="6.5546875" style="84" customWidth="1"/>
    <col min="19" max="19" width="9.109375" style="84"/>
    <col min="20" max="20" width="2.88671875" style="84" customWidth="1"/>
    <col min="21" max="16384" width="9.109375" style="84"/>
  </cols>
  <sheetData>
    <row r="1" spans="1:21" hidden="1" x14ac:dyDescent="0.2"/>
    <row r="2" spans="1:21" ht="24" customHeight="1" x14ac:dyDescent="0.3">
      <c r="A2" s="195" t="s">
        <v>674</v>
      </c>
      <c r="B2" s="196"/>
      <c r="C2" s="196"/>
      <c r="D2" s="196"/>
      <c r="E2" s="196"/>
      <c r="F2" s="196"/>
      <c r="G2" s="196"/>
      <c r="H2" s="196"/>
      <c r="I2" s="196"/>
      <c r="J2" s="196"/>
      <c r="K2" s="196"/>
      <c r="L2" s="196"/>
      <c r="M2" s="196"/>
      <c r="N2" s="196"/>
      <c r="O2" s="196"/>
      <c r="P2" s="196"/>
      <c r="Q2" s="196"/>
      <c r="R2" s="196"/>
      <c r="S2" s="196"/>
      <c r="T2" s="28"/>
    </row>
    <row r="3" spans="1:21" s="85" customFormat="1" ht="6.75" customHeight="1" thickBot="1" x14ac:dyDescent="0.3">
      <c r="A3" s="205"/>
      <c r="B3" s="205"/>
      <c r="C3" s="205"/>
      <c r="D3" s="205"/>
      <c r="E3" s="205"/>
      <c r="F3" s="205"/>
      <c r="G3" s="205"/>
      <c r="H3" s="205"/>
      <c r="I3" s="205"/>
      <c r="J3" s="205"/>
      <c r="K3" s="205"/>
      <c r="L3" s="205"/>
      <c r="M3" s="205"/>
      <c r="N3" s="205"/>
      <c r="O3" s="205"/>
      <c r="P3" s="205"/>
      <c r="Q3" s="205"/>
      <c r="R3" s="205"/>
      <c r="S3" s="205"/>
    </row>
    <row r="4" spans="1:21" ht="12" customHeight="1" thickBot="1" x14ac:dyDescent="0.35">
      <c r="A4" s="197" t="s">
        <v>162</v>
      </c>
      <c r="B4" s="197" t="s">
        <v>163</v>
      </c>
      <c r="C4" s="199" t="s">
        <v>663</v>
      </c>
      <c r="D4" s="200"/>
      <c r="E4" s="200"/>
      <c r="F4" s="200"/>
      <c r="G4" s="200"/>
      <c r="H4" s="200"/>
      <c r="I4" s="200"/>
      <c r="J4" s="200"/>
      <c r="K4" s="200"/>
      <c r="L4" s="200"/>
      <c r="M4" s="200"/>
      <c r="N4" s="200"/>
      <c r="O4" s="200"/>
      <c r="P4" s="200"/>
      <c r="Q4" s="201"/>
      <c r="R4" s="197" t="s">
        <v>533</v>
      </c>
      <c r="S4" s="197" t="s">
        <v>520</v>
      </c>
      <c r="U4" s="28"/>
    </row>
    <row r="5" spans="1:21" ht="21.75" customHeight="1" thickBot="1" x14ac:dyDescent="0.25">
      <c r="A5" s="198"/>
      <c r="B5" s="198"/>
      <c r="C5" s="86" t="s">
        <v>164</v>
      </c>
      <c r="D5" s="86" t="s">
        <v>165</v>
      </c>
      <c r="E5" s="86" t="s">
        <v>166</v>
      </c>
      <c r="F5" s="86" t="s">
        <v>167</v>
      </c>
      <c r="G5" s="86" t="s">
        <v>168</v>
      </c>
      <c r="H5" s="86" t="s">
        <v>352</v>
      </c>
      <c r="I5" s="86" t="s">
        <v>169</v>
      </c>
      <c r="J5" s="86" t="s">
        <v>170</v>
      </c>
      <c r="K5" s="86" t="s">
        <v>171</v>
      </c>
      <c r="L5" s="86" t="s">
        <v>172</v>
      </c>
      <c r="M5" s="86" t="s">
        <v>173</v>
      </c>
      <c r="N5" s="86" t="s">
        <v>174</v>
      </c>
      <c r="O5" s="86" t="s">
        <v>175</v>
      </c>
      <c r="P5" s="86" t="s">
        <v>176</v>
      </c>
      <c r="Q5" s="86" t="s">
        <v>177</v>
      </c>
      <c r="R5" s="198"/>
      <c r="S5" s="198"/>
    </row>
    <row r="6" spans="1:21" ht="13.8" x14ac:dyDescent="0.3">
      <c r="A6" s="87">
        <v>2024</v>
      </c>
      <c r="B6" s="84" t="s">
        <v>338</v>
      </c>
      <c r="C6" s="88">
        <v>732.35513600000002</v>
      </c>
      <c r="D6" s="88">
        <v>38.959730999999998</v>
      </c>
      <c r="E6" s="88">
        <v>193.47358299999999</v>
      </c>
      <c r="F6" s="88">
        <v>15.884022999999999</v>
      </c>
      <c r="G6" s="88">
        <v>3.9681479999999998</v>
      </c>
      <c r="H6" s="88">
        <v>5.4601930000000003</v>
      </c>
      <c r="I6" s="88">
        <v>40.443992999999999</v>
      </c>
      <c r="J6" s="88">
        <v>35.510066999999999</v>
      </c>
      <c r="K6" s="88">
        <v>6.8542560000000003</v>
      </c>
      <c r="L6" s="88">
        <v>1694.559941</v>
      </c>
      <c r="M6" s="88">
        <v>6.7414880000000004</v>
      </c>
      <c r="N6" s="88">
        <v>17.632176999999999</v>
      </c>
      <c r="O6" s="88">
        <v>870.43924300000003</v>
      </c>
      <c r="P6" s="88">
        <v>21.431239999999999</v>
      </c>
      <c r="Q6" s="88">
        <v>36.443666999999998</v>
      </c>
      <c r="R6" s="87">
        <v>2024</v>
      </c>
      <c r="S6" s="84" t="s">
        <v>536</v>
      </c>
      <c r="U6" s="28"/>
    </row>
    <row r="7" spans="1:21" x14ac:dyDescent="0.2">
      <c r="B7" s="84" t="s">
        <v>339</v>
      </c>
      <c r="C7" s="88">
        <v>749.462941</v>
      </c>
      <c r="D7" s="88">
        <v>37.557402000000003</v>
      </c>
      <c r="E7" s="88">
        <v>206.28860900000001</v>
      </c>
      <c r="F7" s="88">
        <v>10.309863999999999</v>
      </c>
      <c r="G7" s="88">
        <v>4.0431910000000002</v>
      </c>
      <c r="H7" s="88">
        <v>6.4179870000000001</v>
      </c>
      <c r="I7" s="88">
        <v>40.264802000000003</v>
      </c>
      <c r="J7" s="88">
        <v>37.612473000000001</v>
      </c>
      <c r="K7" s="88">
        <v>9.0553270000000001</v>
      </c>
      <c r="L7" s="88">
        <v>1709.7356609999999</v>
      </c>
      <c r="M7" s="88">
        <v>4.340802</v>
      </c>
      <c r="N7" s="88">
        <v>84.786942999999994</v>
      </c>
      <c r="O7" s="88">
        <v>800.85424</v>
      </c>
      <c r="P7" s="88">
        <v>21.247146000000001</v>
      </c>
      <c r="Q7" s="88">
        <v>39.314653999999997</v>
      </c>
      <c r="R7" s="83"/>
      <c r="S7" s="84" t="s">
        <v>537</v>
      </c>
    </row>
    <row r="8" spans="1:21" x14ac:dyDescent="0.2">
      <c r="B8" s="84" t="s">
        <v>340</v>
      </c>
      <c r="C8" s="88">
        <v>772.229916</v>
      </c>
      <c r="D8" s="88">
        <v>36.019224000000001</v>
      </c>
      <c r="E8" s="88">
        <v>195.53415699999999</v>
      </c>
      <c r="F8" s="88">
        <v>10.439541999999999</v>
      </c>
      <c r="G8" s="88">
        <v>4.6674699999999998</v>
      </c>
      <c r="H8" s="88">
        <v>8.4074570000000008</v>
      </c>
      <c r="I8" s="88">
        <v>43.542876999999997</v>
      </c>
      <c r="J8" s="88">
        <v>40.430115000000001</v>
      </c>
      <c r="K8" s="88">
        <v>9.3074639999999995</v>
      </c>
      <c r="L8" s="88">
        <v>1617.0937289999999</v>
      </c>
      <c r="M8" s="88">
        <v>5.6192229999999999</v>
      </c>
      <c r="N8" s="88">
        <v>40.490687999999999</v>
      </c>
      <c r="O8" s="88">
        <v>856.47980399999994</v>
      </c>
      <c r="P8" s="88">
        <v>19.941742999999999</v>
      </c>
      <c r="Q8" s="88">
        <v>39.982188999999998</v>
      </c>
      <c r="R8" s="83"/>
      <c r="S8" s="84" t="s">
        <v>538</v>
      </c>
    </row>
    <row r="9" spans="1:21" x14ac:dyDescent="0.2">
      <c r="B9" s="84" t="s">
        <v>341</v>
      </c>
      <c r="C9" s="88">
        <v>801.80585099999996</v>
      </c>
      <c r="D9" s="88">
        <v>36.087901000000002</v>
      </c>
      <c r="E9" s="88">
        <v>173.878837</v>
      </c>
      <c r="F9" s="88">
        <v>11.640164</v>
      </c>
      <c r="G9" s="88">
        <v>6.4072399999999998</v>
      </c>
      <c r="H9" s="88">
        <v>8.4739559999999994</v>
      </c>
      <c r="I9" s="88">
        <v>47.177495</v>
      </c>
      <c r="J9" s="88">
        <v>39.533462</v>
      </c>
      <c r="K9" s="88">
        <v>6.8567640000000001</v>
      </c>
      <c r="L9" s="88">
        <v>1768.0070149999999</v>
      </c>
      <c r="M9" s="88">
        <v>6.2364199999999999</v>
      </c>
      <c r="N9" s="88">
        <v>83.290356000000003</v>
      </c>
      <c r="O9" s="88">
        <v>823.214562</v>
      </c>
      <c r="P9" s="88">
        <v>40.887706000000001</v>
      </c>
      <c r="Q9" s="88">
        <v>37.234414000000001</v>
      </c>
      <c r="R9" s="83"/>
      <c r="S9" s="84" t="s">
        <v>539</v>
      </c>
    </row>
    <row r="10" spans="1:21" x14ac:dyDescent="0.2">
      <c r="B10" s="84" t="s">
        <v>342</v>
      </c>
      <c r="C10" s="88">
        <v>764.116581</v>
      </c>
      <c r="D10" s="88">
        <v>37.961922000000001</v>
      </c>
      <c r="E10" s="88">
        <v>155.53467499999999</v>
      </c>
      <c r="F10" s="88">
        <v>9.3289159999999995</v>
      </c>
      <c r="G10" s="88">
        <v>4.5368180000000002</v>
      </c>
      <c r="H10" s="88">
        <v>7.0044279999999999</v>
      </c>
      <c r="I10" s="88">
        <v>62.162081000000001</v>
      </c>
      <c r="J10" s="88">
        <v>45.622818000000002</v>
      </c>
      <c r="K10" s="88">
        <v>6.75298</v>
      </c>
      <c r="L10" s="88">
        <v>1779.948756</v>
      </c>
      <c r="M10" s="88">
        <v>8.0776470000000007</v>
      </c>
      <c r="N10" s="88">
        <v>33.787489999999998</v>
      </c>
      <c r="O10" s="88">
        <v>852.070696</v>
      </c>
      <c r="P10" s="88">
        <v>23.18038</v>
      </c>
      <c r="Q10" s="88">
        <v>37.954855999999999</v>
      </c>
      <c r="R10" s="83"/>
      <c r="S10" s="84" t="s">
        <v>540</v>
      </c>
    </row>
    <row r="11" spans="1:21" x14ac:dyDescent="0.2">
      <c r="B11" s="84" t="s">
        <v>343</v>
      </c>
      <c r="C11" s="88">
        <v>706.08986600000003</v>
      </c>
      <c r="D11" s="88">
        <v>41.050848999999999</v>
      </c>
      <c r="E11" s="88">
        <v>183.70883699999999</v>
      </c>
      <c r="F11" s="88">
        <v>16.821933999999999</v>
      </c>
      <c r="G11" s="88">
        <v>4.0352410000000001</v>
      </c>
      <c r="H11" s="88">
        <v>5.8406789999999997</v>
      </c>
      <c r="I11" s="88">
        <v>47.125546</v>
      </c>
      <c r="J11" s="88">
        <v>40.970554999999997</v>
      </c>
      <c r="K11" s="88">
        <v>4.8868520000000002</v>
      </c>
      <c r="L11" s="88">
        <v>1729.416187</v>
      </c>
      <c r="M11" s="88">
        <v>9.0312909999999995</v>
      </c>
      <c r="N11" s="88">
        <v>28.58287</v>
      </c>
      <c r="O11" s="88">
        <v>851.974332</v>
      </c>
      <c r="P11" s="88">
        <v>19.146267000000002</v>
      </c>
      <c r="Q11" s="88">
        <v>35.340105999999999</v>
      </c>
      <c r="R11" s="83"/>
      <c r="S11" s="84" t="s">
        <v>541</v>
      </c>
    </row>
    <row r="12" spans="1:21" x14ac:dyDescent="0.2">
      <c r="B12" s="84" t="s">
        <v>344</v>
      </c>
      <c r="C12" s="88">
        <v>1551.758928</v>
      </c>
      <c r="D12" s="88">
        <v>45.026043000000001</v>
      </c>
      <c r="E12" s="88">
        <v>164.83698899999999</v>
      </c>
      <c r="F12" s="88">
        <v>9.0167190000000002</v>
      </c>
      <c r="G12" s="88">
        <v>3.4271699999999998</v>
      </c>
      <c r="H12" s="88">
        <v>5.6688679999999998</v>
      </c>
      <c r="I12" s="88">
        <v>48.522087999999997</v>
      </c>
      <c r="J12" s="88">
        <v>32.801408000000002</v>
      </c>
      <c r="K12" s="88">
        <v>5.3667400000000001</v>
      </c>
      <c r="L12" s="88">
        <v>1841.86583</v>
      </c>
      <c r="M12" s="88">
        <v>7.3585450000000003</v>
      </c>
      <c r="N12" s="88">
        <v>42.788387999999998</v>
      </c>
      <c r="O12" s="88">
        <v>865.21468600000003</v>
      </c>
      <c r="P12" s="88">
        <v>16.381723999999998</v>
      </c>
      <c r="Q12" s="88">
        <v>34.102789000000001</v>
      </c>
      <c r="R12" s="83"/>
      <c r="S12" s="84" t="s">
        <v>542</v>
      </c>
    </row>
    <row r="13" spans="1:21" x14ac:dyDescent="0.2">
      <c r="B13" s="84" t="s">
        <v>345</v>
      </c>
      <c r="C13" s="88">
        <v>626.95057899999995</v>
      </c>
      <c r="D13" s="88">
        <v>28.304513</v>
      </c>
      <c r="E13" s="88">
        <v>113.232935</v>
      </c>
      <c r="F13" s="88">
        <v>6.485385</v>
      </c>
      <c r="G13" s="88">
        <v>3.1692070000000001</v>
      </c>
      <c r="H13" s="88">
        <v>3.9337939999999998</v>
      </c>
      <c r="I13" s="88">
        <v>42.084155000000003</v>
      </c>
      <c r="J13" s="88">
        <v>35.935898999999999</v>
      </c>
      <c r="K13" s="88">
        <v>4.2767179999999998</v>
      </c>
      <c r="L13" s="88">
        <v>1352.1957199999999</v>
      </c>
      <c r="M13" s="88">
        <v>3.4357880000000001</v>
      </c>
      <c r="N13" s="88">
        <v>38.424154999999999</v>
      </c>
      <c r="O13" s="88">
        <v>572.64816800000006</v>
      </c>
      <c r="P13" s="88">
        <v>11.808908000000001</v>
      </c>
      <c r="Q13" s="88">
        <v>25.700983999999998</v>
      </c>
      <c r="R13" s="83"/>
      <c r="S13" s="84" t="s">
        <v>543</v>
      </c>
    </row>
    <row r="14" spans="1:21" x14ac:dyDescent="0.2">
      <c r="B14" s="84" t="s">
        <v>346</v>
      </c>
      <c r="C14" s="88">
        <v>739.77990699999998</v>
      </c>
      <c r="D14" s="88">
        <v>39.517774000000003</v>
      </c>
      <c r="E14" s="88">
        <v>134.26168699999999</v>
      </c>
      <c r="F14" s="88">
        <v>8.5115169999999996</v>
      </c>
      <c r="G14" s="88">
        <v>7.5370509999999999</v>
      </c>
      <c r="H14" s="88">
        <v>4.5456260000000004</v>
      </c>
      <c r="I14" s="88">
        <v>42.845269000000002</v>
      </c>
      <c r="J14" s="88">
        <v>45.319916999999997</v>
      </c>
      <c r="K14" s="88">
        <v>5.3215170000000001</v>
      </c>
      <c r="L14" s="88">
        <v>1798.4705650000001</v>
      </c>
      <c r="M14" s="88">
        <v>3.5271560000000002</v>
      </c>
      <c r="N14" s="88">
        <v>47.336303000000001</v>
      </c>
      <c r="O14" s="88">
        <v>801.92664200000002</v>
      </c>
      <c r="P14" s="88">
        <v>22.379199</v>
      </c>
      <c r="Q14" s="88">
        <v>33.278968999999996</v>
      </c>
      <c r="R14" s="83"/>
      <c r="S14" s="84" t="s">
        <v>544</v>
      </c>
    </row>
    <row r="15" spans="1:21" x14ac:dyDescent="0.2">
      <c r="B15" s="84" t="s">
        <v>347</v>
      </c>
      <c r="C15" s="88">
        <v>854.06997699999999</v>
      </c>
      <c r="D15" s="88">
        <v>46.199851000000002</v>
      </c>
      <c r="E15" s="88">
        <v>187.38897900000001</v>
      </c>
      <c r="F15" s="88">
        <v>9.420731</v>
      </c>
      <c r="G15" s="88">
        <v>6.2275859999999996</v>
      </c>
      <c r="H15" s="88">
        <v>8.2945770000000003</v>
      </c>
      <c r="I15" s="88">
        <v>56.905293999999998</v>
      </c>
      <c r="J15" s="88">
        <v>51.434350000000002</v>
      </c>
      <c r="K15" s="88">
        <v>6.6374380000000004</v>
      </c>
      <c r="L15" s="88">
        <v>1901.3659230000001</v>
      </c>
      <c r="M15" s="88">
        <v>6.613702</v>
      </c>
      <c r="N15" s="88">
        <v>29.056628</v>
      </c>
      <c r="O15" s="88">
        <v>881.51436000000001</v>
      </c>
      <c r="P15" s="88">
        <v>19.953928999999999</v>
      </c>
      <c r="Q15" s="88">
        <v>41.218890999999999</v>
      </c>
      <c r="R15" s="83"/>
      <c r="S15" s="84" t="s">
        <v>545</v>
      </c>
    </row>
    <row r="16" spans="1:21" x14ac:dyDescent="0.2">
      <c r="B16" s="84" t="s">
        <v>348</v>
      </c>
      <c r="C16" s="88">
        <v>924.23633099999995</v>
      </c>
      <c r="D16" s="88">
        <v>46.530512000000002</v>
      </c>
      <c r="E16" s="88">
        <v>155.776827</v>
      </c>
      <c r="F16" s="88">
        <v>8.1267099999999992</v>
      </c>
      <c r="G16" s="88">
        <v>9.6307790000000004</v>
      </c>
      <c r="H16" s="88">
        <v>7.3379310000000002</v>
      </c>
      <c r="I16" s="88">
        <v>45.561973999999999</v>
      </c>
      <c r="J16" s="88">
        <v>41.868842999999998</v>
      </c>
      <c r="K16" s="88">
        <v>7.921386</v>
      </c>
      <c r="L16" s="88">
        <v>1843.5106800000001</v>
      </c>
      <c r="M16" s="88">
        <v>8.1984410000000008</v>
      </c>
      <c r="N16" s="88">
        <v>23.030363999999999</v>
      </c>
      <c r="O16" s="88">
        <v>783.70826299999999</v>
      </c>
      <c r="P16" s="88">
        <v>17.010249999999999</v>
      </c>
      <c r="Q16" s="88">
        <v>35.763083999999999</v>
      </c>
      <c r="R16" s="83"/>
      <c r="S16" s="84" t="s">
        <v>546</v>
      </c>
    </row>
    <row r="17" spans="1:19" x14ac:dyDescent="0.2">
      <c r="B17" s="84" t="s">
        <v>349</v>
      </c>
      <c r="C17" s="88">
        <v>576.71784300000002</v>
      </c>
      <c r="D17" s="88">
        <v>26.547166000000001</v>
      </c>
      <c r="E17" s="88">
        <v>171.719075</v>
      </c>
      <c r="F17" s="88">
        <v>21.054112</v>
      </c>
      <c r="G17" s="88">
        <v>4.2464329999999997</v>
      </c>
      <c r="H17" s="88">
        <v>6.2935629999999998</v>
      </c>
      <c r="I17" s="88">
        <v>37.820732</v>
      </c>
      <c r="J17" s="88">
        <v>27.512411</v>
      </c>
      <c r="K17" s="88">
        <v>5.8250029999999997</v>
      </c>
      <c r="L17" s="88">
        <v>1516.7944829999999</v>
      </c>
      <c r="M17" s="88">
        <v>3.7708520000000001</v>
      </c>
      <c r="N17" s="88">
        <v>32.830579</v>
      </c>
      <c r="O17" s="88">
        <v>639.45620899999994</v>
      </c>
      <c r="P17" s="88">
        <v>17.375973999999999</v>
      </c>
      <c r="Q17" s="88">
        <v>23.405317</v>
      </c>
      <c r="R17" s="83"/>
      <c r="S17" s="84" t="s">
        <v>547</v>
      </c>
    </row>
    <row r="18" spans="1:19" x14ac:dyDescent="0.2">
      <c r="C18" s="88"/>
      <c r="D18" s="88"/>
      <c r="E18" s="88"/>
      <c r="F18" s="88"/>
      <c r="G18" s="88"/>
      <c r="H18" s="88"/>
      <c r="I18" s="88"/>
      <c r="J18" s="88"/>
      <c r="K18" s="88"/>
      <c r="L18" s="88"/>
      <c r="M18" s="88"/>
      <c r="N18" s="88"/>
      <c r="O18" s="88"/>
      <c r="P18" s="88"/>
      <c r="Q18" s="88"/>
      <c r="R18" s="83"/>
    </row>
    <row r="19" spans="1:19" x14ac:dyDescent="0.2">
      <c r="A19" s="87">
        <v>2025</v>
      </c>
      <c r="B19" s="84" t="s">
        <v>338</v>
      </c>
      <c r="C19" s="88">
        <v>1396.1478999999999</v>
      </c>
      <c r="D19" s="88">
        <v>43.010643000000002</v>
      </c>
      <c r="E19" s="88">
        <v>189.840169</v>
      </c>
      <c r="F19" s="88">
        <v>7.5960109999999998</v>
      </c>
      <c r="G19" s="88">
        <v>3.621537</v>
      </c>
      <c r="H19" s="88">
        <v>5.4936049999999996</v>
      </c>
      <c r="I19" s="88">
        <v>61.712727999999998</v>
      </c>
      <c r="J19" s="88">
        <v>41.808135999999998</v>
      </c>
      <c r="K19" s="88">
        <v>6.5075120000000002</v>
      </c>
      <c r="L19" s="88">
        <v>1731.243823</v>
      </c>
      <c r="M19" s="88">
        <v>10.070656</v>
      </c>
      <c r="N19" s="88">
        <v>27.009461999999999</v>
      </c>
      <c r="O19" s="88">
        <v>820.55100500000003</v>
      </c>
      <c r="P19" s="88">
        <v>17.126047</v>
      </c>
      <c r="Q19" s="88">
        <v>40.271845999999996</v>
      </c>
      <c r="R19" s="87">
        <v>2025</v>
      </c>
      <c r="S19" s="84" t="s">
        <v>536</v>
      </c>
    </row>
    <row r="20" spans="1:19" x14ac:dyDescent="0.2">
      <c r="B20" s="84" t="s">
        <v>339</v>
      </c>
      <c r="C20" s="88">
        <v>1299.5331739999999</v>
      </c>
      <c r="D20" s="88">
        <v>38.688160000000003</v>
      </c>
      <c r="E20" s="88">
        <v>193.23969700000001</v>
      </c>
      <c r="F20" s="88">
        <v>10.580372000000001</v>
      </c>
      <c r="G20" s="88">
        <v>6.348592</v>
      </c>
      <c r="H20" s="88">
        <v>5.6818920000000004</v>
      </c>
      <c r="I20" s="88">
        <v>42.122795000000004</v>
      </c>
      <c r="J20" s="88">
        <v>43.601000999999997</v>
      </c>
      <c r="K20" s="88">
        <v>7.4881070000000003</v>
      </c>
      <c r="L20" s="88">
        <v>1810.2125470000001</v>
      </c>
      <c r="M20" s="88">
        <v>4.2385260000000002</v>
      </c>
      <c r="N20" s="88">
        <v>25.825762000000001</v>
      </c>
      <c r="O20" s="88">
        <v>817.93098999999995</v>
      </c>
      <c r="P20" s="88">
        <v>18.548089000000001</v>
      </c>
      <c r="Q20" s="88">
        <v>35.769545999999998</v>
      </c>
      <c r="R20" s="83"/>
      <c r="S20" s="84" t="s">
        <v>537</v>
      </c>
    </row>
    <row r="21" spans="1:19" x14ac:dyDescent="0.2">
      <c r="B21" s="84" t="s">
        <v>340</v>
      </c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3"/>
      <c r="S21" s="84" t="s">
        <v>538</v>
      </c>
    </row>
    <row r="22" spans="1:19" x14ac:dyDescent="0.2">
      <c r="B22" s="84" t="s">
        <v>341</v>
      </c>
      <c r="C22" s="88"/>
      <c r="D22" s="88"/>
      <c r="E22" s="88"/>
      <c r="F22" s="88"/>
      <c r="G22" s="88"/>
      <c r="H22" s="88"/>
      <c r="I22" s="88"/>
      <c r="J22" s="88"/>
      <c r="K22" s="88"/>
      <c r="L22" s="88"/>
      <c r="M22" s="88"/>
      <c r="N22" s="88"/>
      <c r="O22" s="88"/>
      <c r="P22" s="88"/>
      <c r="Q22" s="88"/>
      <c r="R22" s="83"/>
      <c r="S22" s="84" t="s">
        <v>539</v>
      </c>
    </row>
    <row r="23" spans="1:19" x14ac:dyDescent="0.2">
      <c r="B23" s="84" t="s">
        <v>342</v>
      </c>
      <c r="C23" s="88"/>
      <c r="D23" s="88"/>
      <c r="E23" s="88"/>
      <c r="F23" s="88"/>
      <c r="G23" s="88"/>
      <c r="H23" s="88"/>
      <c r="I23" s="88"/>
      <c r="J23" s="88"/>
      <c r="K23" s="88"/>
      <c r="L23" s="88"/>
      <c r="M23" s="88"/>
      <c r="N23" s="88"/>
      <c r="O23" s="88"/>
      <c r="P23" s="88"/>
      <c r="Q23" s="88"/>
      <c r="R23" s="83"/>
      <c r="S23" s="84" t="s">
        <v>540</v>
      </c>
    </row>
    <row r="24" spans="1:19" x14ac:dyDescent="0.2">
      <c r="B24" s="84" t="s">
        <v>343</v>
      </c>
      <c r="C24" s="88"/>
      <c r="D24" s="88"/>
      <c r="E24" s="88"/>
      <c r="F24" s="88"/>
      <c r="G24" s="88"/>
      <c r="H24" s="88"/>
      <c r="I24" s="88"/>
      <c r="J24" s="88"/>
      <c r="K24" s="88"/>
      <c r="L24" s="88"/>
      <c r="M24" s="88"/>
      <c r="N24" s="88"/>
      <c r="O24" s="88"/>
      <c r="P24" s="88"/>
      <c r="Q24" s="88"/>
      <c r="R24" s="83"/>
      <c r="S24" s="84" t="s">
        <v>541</v>
      </c>
    </row>
    <row r="25" spans="1:19" x14ac:dyDescent="0.2">
      <c r="B25" s="84" t="s">
        <v>344</v>
      </c>
      <c r="C25" s="88"/>
      <c r="D25" s="88"/>
      <c r="E25" s="88"/>
      <c r="F25" s="88"/>
      <c r="G25" s="88"/>
      <c r="H25" s="88"/>
      <c r="I25" s="88"/>
      <c r="J25" s="88"/>
      <c r="K25" s="88"/>
      <c r="L25" s="88"/>
      <c r="M25" s="88"/>
      <c r="N25" s="88"/>
      <c r="O25" s="88"/>
      <c r="P25" s="88"/>
      <c r="Q25" s="88"/>
      <c r="R25" s="83"/>
      <c r="S25" s="84" t="s">
        <v>542</v>
      </c>
    </row>
    <row r="26" spans="1:19" x14ac:dyDescent="0.2">
      <c r="B26" s="84" t="s">
        <v>345</v>
      </c>
      <c r="C26" s="88"/>
      <c r="D26" s="88"/>
      <c r="E26" s="88"/>
      <c r="F26" s="88"/>
      <c r="G26" s="88"/>
      <c r="H26" s="88"/>
      <c r="I26" s="88"/>
      <c r="J26" s="88"/>
      <c r="K26" s="88"/>
      <c r="L26" s="88"/>
      <c r="M26" s="88"/>
      <c r="N26" s="88"/>
      <c r="O26" s="88"/>
      <c r="P26" s="88"/>
      <c r="Q26" s="88"/>
      <c r="R26" s="83"/>
      <c r="S26" s="84" t="s">
        <v>543</v>
      </c>
    </row>
    <row r="27" spans="1:19" x14ac:dyDescent="0.2">
      <c r="B27" s="84" t="s">
        <v>346</v>
      </c>
      <c r="C27" s="88"/>
      <c r="D27" s="88"/>
      <c r="E27" s="88"/>
      <c r="F27" s="88"/>
      <c r="G27" s="88"/>
      <c r="H27" s="88"/>
      <c r="I27" s="88"/>
      <c r="J27" s="88"/>
      <c r="K27" s="88"/>
      <c r="L27" s="88"/>
      <c r="M27" s="88"/>
      <c r="N27" s="88"/>
      <c r="O27" s="88"/>
      <c r="P27" s="88"/>
      <c r="Q27" s="88"/>
      <c r="R27" s="83"/>
      <c r="S27" s="84" t="s">
        <v>544</v>
      </c>
    </row>
    <row r="28" spans="1:19" x14ac:dyDescent="0.2">
      <c r="B28" s="84" t="s">
        <v>347</v>
      </c>
      <c r="C28" s="88"/>
      <c r="D28" s="88"/>
      <c r="E28" s="88"/>
      <c r="F28" s="88"/>
      <c r="G28" s="88"/>
      <c r="H28" s="88"/>
      <c r="I28" s="88"/>
      <c r="J28" s="88"/>
      <c r="K28" s="88"/>
      <c r="L28" s="88"/>
      <c r="M28" s="88"/>
      <c r="N28" s="88"/>
      <c r="O28" s="88"/>
      <c r="P28" s="88"/>
      <c r="Q28" s="88"/>
      <c r="R28" s="83"/>
      <c r="S28" s="84" t="s">
        <v>545</v>
      </c>
    </row>
    <row r="29" spans="1:19" x14ac:dyDescent="0.2">
      <c r="B29" s="84" t="s">
        <v>348</v>
      </c>
      <c r="C29" s="88"/>
      <c r="D29" s="88"/>
      <c r="E29" s="88"/>
      <c r="F29" s="88"/>
      <c r="G29" s="88"/>
      <c r="H29" s="88"/>
      <c r="I29" s="88"/>
      <c r="J29" s="88"/>
      <c r="K29" s="88"/>
      <c r="L29" s="88"/>
      <c r="M29" s="88"/>
      <c r="N29" s="88"/>
      <c r="O29" s="88"/>
      <c r="P29" s="88"/>
      <c r="Q29" s="88"/>
      <c r="R29" s="83"/>
      <c r="S29" s="84" t="s">
        <v>546</v>
      </c>
    </row>
    <row r="30" spans="1:19" ht="10.199999999999999" thickBot="1" x14ac:dyDescent="0.25">
      <c r="B30" s="84" t="s">
        <v>349</v>
      </c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3"/>
      <c r="S30" s="84" t="s">
        <v>547</v>
      </c>
    </row>
    <row r="31" spans="1:19" ht="21.75" customHeight="1" thickBot="1" x14ac:dyDescent="0.25">
      <c r="A31" s="197" t="s">
        <v>162</v>
      </c>
      <c r="B31" s="197" t="s">
        <v>163</v>
      </c>
      <c r="C31" s="86" t="s">
        <v>558</v>
      </c>
      <c r="D31" s="86" t="s">
        <v>165</v>
      </c>
      <c r="E31" s="86" t="s">
        <v>559</v>
      </c>
      <c r="F31" s="86" t="s">
        <v>167</v>
      </c>
      <c r="G31" s="86" t="s">
        <v>560</v>
      </c>
      <c r="H31" s="86" t="s">
        <v>561</v>
      </c>
      <c r="I31" s="86" t="s">
        <v>562</v>
      </c>
      <c r="J31" s="86" t="s">
        <v>563</v>
      </c>
      <c r="K31" s="86" t="s">
        <v>564</v>
      </c>
      <c r="L31" s="86" t="s">
        <v>565</v>
      </c>
      <c r="M31" s="86" t="s">
        <v>173</v>
      </c>
      <c r="N31" s="86" t="s">
        <v>566</v>
      </c>
      <c r="O31" s="86" t="s">
        <v>567</v>
      </c>
      <c r="P31" s="86" t="s">
        <v>568</v>
      </c>
      <c r="Q31" s="86" t="s">
        <v>569</v>
      </c>
      <c r="R31" s="197" t="s">
        <v>533</v>
      </c>
      <c r="S31" s="197" t="s">
        <v>520</v>
      </c>
    </row>
    <row r="32" spans="1:19" ht="12" customHeight="1" thickBot="1" x14ac:dyDescent="0.25">
      <c r="A32" s="198"/>
      <c r="B32" s="198"/>
      <c r="C32" s="202"/>
      <c r="D32" s="203"/>
      <c r="E32" s="203"/>
      <c r="F32" s="203"/>
      <c r="G32" s="203"/>
      <c r="H32" s="203"/>
      <c r="I32" s="203"/>
      <c r="J32" s="203"/>
      <c r="K32" s="203"/>
      <c r="L32" s="203"/>
      <c r="M32" s="203"/>
      <c r="N32" s="203"/>
      <c r="O32" s="203"/>
      <c r="P32" s="203"/>
      <c r="Q32" s="204"/>
      <c r="R32" s="198"/>
      <c r="S32" s="198"/>
    </row>
    <row r="33" spans="1:19" ht="18.75" customHeight="1" thickBot="1" x14ac:dyDescent="0.25">
      <c r="C33" s="222"/>
      <c r="D33" s="223"/>
      <c r="E33" s="223"/>
      <c r="F33" s="223"/>
      <c r="G33" s="223"/>
      <c r="H33" s="223"/>
      <c r="I33" s="223"/>
      <c r="J33" s="223"/>
      <c r="K33" s="223"/>
      <c r="L33" s="223"/>
      <c r="M33" s="223"/>
      <c r="N33" s="223"/>
      <c r="O33" s="223"/>
      <c r="P33" s="223"/>
      <c r="Q33" s="224"/>
    </row>
    <row r="34" spans="1:19" ht="6.75" customHeight="1" thickBot="1" x14ac:dyDescent="0.25">
      <c r="A34" s="205"/>
      <c r="B34" s="205"/>
      <c r="C34" s="205"/>
      <c r="D34" s="205"/>
      <c r="E34" s="205"/>
      <c r="F34" s="205"/>
      <c r="G34" s="205"/>
      <c r="H34" s="205"/>
      <c r="I34" s="205"/>
      <c r="J34" s="205"/>
      <c r="K34" s="205"/>
      <c r="L34" s="205"/>
      <c r="M34" s="205"/>
      <c r="N34" s="205"/>
      <c r="O34" s="205"/>
      <c r="P34" s="205"/>
      <c r="Q34" s="205"/>
    </row>
    <row r="35" spans="1:19" ht="12" customHeight="1" thickBot="1" x14ac:dyDescent="0.25">
      <c r="A35" s="197" t="s">
        <v>162</v>
      </c>
      <c r="B35" s="197" t="s">
        <v>163</v>
      </c>
      <c r="C35" s="199" t="s">
        <v>663</v>
      </c>
      <c r="D35" s="200"/>
      <c r="E35" s="200"/>
      <c r="F35" s="200"/>
      <c r="G35" s="200"/>
      <c r="H35" s="200"/>
      <c r="I35" s="200"/>
      <c r="J35" s="200"/>
      <c r="K35" s="200"/>
      <c r="L35" s="200"/>
      <c r="M35" s="200"/>
      <c r="N35" s="200"/>
      <c r="O35" s="200"/>
      <c r="P35" s="200"/>
      <c r="Q35" s="201"/>
      <c r="R35" s="197" t="s">
        <v>533</v>
      </c>
      <c r="S35" s="197" t="s">
        <v>520</v>
      </c>
    </row>
    <row r="36" spans="1:19" ht="21.75" customHeight="1" thickBot="1" x14ac:dyDescent="0.25">
      <c r="A36" s="198"/>
      <c r="B36" s="198"/>
      <c r="C36" s="86" t="s">
        <v>178</v>
      </c>
      <c r="D36" s="86" t="s">
        <v>179</v>
      </c>
      <c r="E36" s="86" t="s">
        <v>180</v>
      </c>
      <c r="F36" s="86" t="s">
        <v>181</v>
      </c>
      <c r="G36" s="86" t="s">
        <v>182</v>
      </c>
      <c r="H36" s="86" t="s">
        <v>183</v>
      </c>
      <c r="I36" s="86" t="s">
        <v>184</v>
      </c>
      <c r="J36" s="86" t="s">
        <v>185</v>
      </c>
      <c r="K36" s="86" t="s">
        <v>699</v>
      </c>
      <c r="L36" s="86" t="s">
        <v>702</v>
      </c>
      <c r="M36" s="86" t="s">
        <v>186</v>
      </c>
      <c r="N36" s="86" t="s">
        <v>187</v>
      </c>
      <c r="O36" s="86" t="s">
        <v>188</v>
      </c>
      <c r="P36" s="86" t="s">
        <v>623</v>
      </c>
      <c r="Q36" s="86" t="s">
        <v>624</v>
      </c>
      <c r="R36" s="198"/>
      <c r="S36" s="198"/>
    </row>
    <row r="37" spans="1:19" ht="9" customHeight="1" x14ac:dyDescent="0.2">
      <c r="A37" s="87">
        <v>2024</v>
      </c>
      <c r="B37" s="84" t="s">
        <v>338</v>
      </c>
      <c r="C37" s="88">
        <v>40.663167000000001</v>
      </c>
      <c r="D37" s="88">
        <v>295.65448600000002</v>
      </c>
      <c r="E37" s="88">
        <v>3.1829399999999999</v>
      </c>
      <c r="F37" s="88">
        <v>9.2829370000000004</v>
      </c>
      <c r="G37" s="88">
        <v>9.5815490000000008</v>
      </c>
      <c r="H37" s="88">
        <v>3.788173</v>
      </c>
      <c r="I37" s="88">
        <v>190.62177299999999</v>
      </c>
      <c r="J37" s="88">
        <v>87.330279000000004</v>
      </c>
      <c r="K37" s="88">
        <v>302.30083800000006</v>
      </c>
      <c r="L37" s="88">
        <v>60.062204000000001</v>
      </c>
      <c r="M37" s="88">
        <v>45.641939000000001</v>
      </c>
      <c r="N37" s="88">
        <v>73.598881000000006</v>
      </c>
      <c r="O37" s="88">
        <v>43.221778</v>
      </c>
      <c r="P37" s="89">
        <v>1756.0538989999998</v>
      </c>
      <c r="Q37" s="89">
        <v>1453.7530609999997</v>
      </c>
      <c r="R37" s="87">
        <v>2024</v>
      </c>
      <c r="S37" s="84" t="s">
        <v>536</v>
      </c>
    </row>
    <row r="38" spans="1:19" ht="9" customHeight="1" x14ac:dyDescent="0.2">
      <c r="B38" s="84" t="s">
        <v>339</v>
      </c>
      <c r="C38" s="88">
        <v>38.602342999999998</v>
      </c>
      <c r="D38" s="88">
        <v>298.99740400000002</v>
      </c>
      <c r="E38" s="88">
        <v>6.1459780000000004</v>
      </c>
      <c r="F38" s="88">
        <v>8.2972300000000008</v>
      </c>
      <c r="G38" s="88">
        <v>11.056975</v>
      </c>
      <c r="H38" s="88">
        <v>2.6811509999999998</v>
      </c>
      <c r="I38" s="88">
        <v>199.05657299999999</v>
      </c>
      <c r="J38" s="88">
        <v>100.788141</v>
      </c>
      <c r="K38" s="88">
        <v>372.58456700000005</v>
      </c>
      <c r="L38" s="88">
        <v>58.765360000000001</v>
      </c>
      <c r="M38" s="88">
        <v>52.643759000000003</v>
      </c>
      <c r="N38" s="88">
        <v>91.217202999999998</v>
      </c>
      <c r="O38" s="88">
        <v>40.536163999999999</v>
      </c>
      <c r="P38" s="89">
        <v>1857.9049789999988</v>
      </c>
      <c r="Q38" s="89">
        <v>1485.3204119999989</v>
      </c>
      <c r="R38" s="83"/>
      <c r="S38" s="84" t="s">
        <v>537</v>
      </c>
    </row>
    <row r="39" spans="1:19" ht="9" customHeight="1" x14ac:dyDescent="0.2">
      <c r="B39" s="84" t="s">
        <v>340</v>
      </c>
      <c r="C39" s="88">
        <v>34.090722999999997</v>
      </c>
      <c r="D39" s="88">
        <v>319.22209099999998</v>
      </c>
      <c r="E39" s="88">
        <v>5.7798340000000001</v>
      </c>
      <c r="F39" s="88">
        <v>11.857085</v>
      </c>
      <c r="G39" s="88">
        <v>11.832126000000001</v>
      </c>
      <c r="H39" s="88">
        <v>3.7614010000000002</v>
      </c>
      <c r="I39" s="88">
        <v>239.55820499999999</v>
      </c>
      <c r="J39" s="88">
        <v>125.669721</v>
      </c>
      <c r="K39" s="88">
        <v>303.8752370000002</v>
      </c>
      <c r="L39" s="88">
        <v>55.609712999999999</v>
      </c>
      <c r="M39" s="88">
        <v>51.271957</v>
      </c>
      <c r="N39" s="88">
        <v>78.586721999999995</v>
      </c>
      <c r="O39" s="88">
        <v>34.254568999999996</v>
      </c>
      <c r="P39" s="89">
        <v>2116.7297900000008</v>
      </c>
      <c r="Q39" s="89">
        <v>1812.8545530000008</v>
      </c>
      <c r="R39" s="83"/>
      <c r="S39" s="84" t="s">
        <v>538</v>
      </c>
    </row>
    <row r="40" spans="1:19" ht="9" customHeight="1" x14ac:dyDescent="0.2">
      <c r="B40" s="84" t="s">
        <v>341</v>
      </c>
      <c r="C40" s="88">
        <v>36.459876000000001</v>
      </c>
      <c r="D40" s="88">
        <v>323.67417599999999</v>
      </c>
      <c r="E40" s="88">
        <v>11.10073</v>
      </c>
      <c r="F40" s="88">
        <v>6.5428509999999998</v>
      </c>
      <c r="G40" s="88">
        <v>11.223227</v>
      </c>
      <c r="H40" s="88">
        <v>7.9392800000000001</v>
      </c>
      <c r="I40" s="88">
        <v>246.46494100000001</v>
      </c>
      <c r="J40" s="88">
        <v>99.981640999999996</v>
      </c>
      <c r="K40" s="88">
        <v>309.18115800000027</v>
      </c>
      <c r="L40" s="88">
        <v>61.866124999999997</v>
      </c>
      <c r="M40" s="88">
        <v>46.084277999999998</v>
      </c>
      <c r="N40" s="88">
        <v>89.677677000000003</v>
      </c>
      <c r="O40" s="88">
        <v>45.163238999999997</v>
      </c>
      <c r="P40" s="89">
        <v>1988.0136529999993</v>
      </c>
      <c r="Q40" s="89">
        <v>1678.832494999999</v>
      </c>
      <c r="R40" s="83"/>
      <c r="S40" s="84" t="s">
        <v>539</v>
      </c>
    </row>
    <row r="41" spans="1:19" s="90" customFormat="1" ht="9" customHeight="1" x14ac:dyDescent="0.2">
      <c r="A41" s="83"/>
      <c r="B41" s="84" t="s">
        <v>342</v>
      </c>
      <c r="C41" s="88">
        <v>36.438361999999998</v>
      </c>
      <c r="D41" s="88">
        <v>299.10910699999999</v>
      </c>
      <c r="E41" s="88">
        <v>5.9124559999999997</v>
      </c>
      <c r="F41" s="88">
        <v>6.6063660000000004</v>
      </c>
      <c r="G41" s="88">
        <v>10.744204999999999</v>
      </c>
      <c r="H41" s="88">
        <v>3.0414539999999999</v>
      </c>
      <c r="I41" s="88">
        <v>276.60662100000002</v>
      </c>
      <c r="J41" s="88">
        <v>108.65114699999999</v>
      </c>
      <c r="K41" s="88">
        <v>327.01088699999929</v>
      </c>
      <c r="L41" s="88">
        <v>61.863557999999998</v>
      </c>
      <c r="M41" s="88">
        <v>49.059190000000001</v>
      </c>
      <c r="N41" s="88">
        <v>121.901735</v>
      </c>
      <c r="O41" s="88">
        <v>52.019139000000003</v>
      </c>
      <c r="P41" s="89">
        <v>1980.8987229999991</v>
      </c>
      <c r="Q41" s="89">
        <v>1653.8878359999997</v>
      </c>
      <c r="R41" s="83"/>
      <c r="S41" s="84" t="s">
        <v>540</v>
      </c>
    </row>
    <row r="42" spans="1:19" ht="9" customHeight="1" x14ac:dyDescent="0.2">
      <c r="B42" s="84" t="s">
        <v>343</v>
      </c>
      <c r="C42" s="88">
        <v>32.579428999999998</v>
      </c>
      <c r="D42" s="88">
        <v>301.91212400000001</v>
      </c>
      <c r="E42" s="88">
        <v>7.9460430000000004</v>
      </c>
      <c r="F42" s="88">
        <v>9.1199770000000004</v>
      </c>
      <c r="G42" s="88">
        <v>11.066236</v>
      </c>
      <c r="H42" s="88">
        <v>3.2967430000000002</v>
      </c>
      <c r="I42" s="88">
        <v>260.52048500000001</v>
      </c>
      <c r="J42" s="88">
        <v>98.401554000000004</v>
      </c>
      <c r="K42" s="88">
        <v>269.36166699999978</v>
      </c>
      <c r="L42" s="88">
        <v>55.402403999999997</v>
      </c>
      <c r="M42" s="88">
        <v>45.541497999999997</v>
      </c>
      <c r="N42" s="88">
        <v>94.651775000000001</v>
      </c>
      <c r="O42" s="88">
        <v>47.077862000000003</v>
      </c>
      <c r="P42" s="89">
        <v>1872.1246810000002</v>
      </c>
      <c r="Q42" s="89">
        <v>1602.7630140000006</v>
      </c>
      <c r="R42" s="83"/>
      <c r="S42" s="84" t="s">
        <v>541</v>
      </c>
    </row>
    <row r="43" spans="1:19" ht="9" customHeight="1" x14ac:dyDescent="0.2">
      <c r="B43" s="84" t="s">
        <v>344</v>
      </c>
      <c r="C43" s="88">
        <v>32.772112</v>
      </c>
      <c r="D43" s="88">
        <v>285.54221999999999</v>
      </c>
      <c r="E43" s="88">
        <v>2.6554199999999999</v>
      </c>
      <c r="F43" s="88">
        <v>8.6788209999999992</v>
      </c>
      <c r="G43" s="88">
        <v>12.443014</v>
      </c>
      <c r="H43" s="88">
        <v>4.1930240000000003</v>
      </c>
      <c r="I43" s="88">
        <v>232.80015</v>
      </c>
      <c r="J43" s="88">
        <v>110.059028</v>
      </c>
      <c r="K43" s="88">
        <v>315.74555399999974</v>
      </c>
      <c r="L43" s="88">
        <v>56.503725000000003</v>
      </c>
      <c r="M43" s="88">
        <v>46.523716</v>
      </c>
      <c r="N43" s="88">
        <v>92.798562000000004</v>
      </c>
      <c r="O43" s="88">
        <v>42.758107000000003</v>
      </c>
      <c r="P43" s="89">
        <v>2291.0031700000004</v>
      </c>
      <c r="Q43" s="89">
        <v>1975.2576160000008</v>
      </c>
      <c r="R43" s="83"/>
      <c r="S43" s="84" t="s">
        <v>542</v>
      </c>
    </row>
    <row r="44" spans="1:19" ht="9" customHeight="1" x14ac:dyDescent="0.2">
      <c r="B44" s="84" t="s">
        <v>345</v>
      </c>
      <c r="C44" s="88">
        <v>42.396365000000003</v>
      </c>
      <c r="D44" s="88">
        <v>177.15685199999999</v>
      </c>
      <c r="E44" s="88">
        <v>2.965401</v>
      </c>
      <c r="F44" s="88">
        <v>6.4985929999999996</v>
      </c>
      <c r="G44" s="88">
        <v>7.3985880000000002</v>
      </c>
      <c r="H44" s="88">
        <v>4.5085790000000001</v>
      </c>
      <c r="I44" s="88">
        <v>215.99406200000001</v>
      </c>
      <c r="J44" s="88">
        <v>66.976855</v>
      </c>
      <c r="K44" s="88">
        <v>215.04599099999982</v>
      </c>
      <c r="L44" s="88">
        <v>47.362662</v>
      </c>
      <c r="M44" s="88">
        <v>30.911062999999999</v>
      </c>
      <c r="N44" s="88">
        <v>77.653943999999996</v>
      </c>
      <c r="O44" s="88">
        <v>53.651688</v>
      </c>
      <c r="P44" s="89">
        <v>1580.8544660000002</v>
      </c>
      <c r="Q44" s="89">
        <v>1365.8084750000005</v>
      </c>
      <c r="R44" s="83"/>
      <c r="S44" s="84" t="s">
        <v>543</v>
      </c>
    </row>
    <row r="45" spans="1:19" ht="9" customHeight="1" x14ac:dyDescent="0.2">
      <c r="B45" s="84" t="s">
        <v>346</v>
      </c>
      <c r="C45" s="88">
        <v>47.134647000000001</v>
      </c>
      <c r="D45" s="88">
        <v>291.20950699999997</v>
      </c>
      <c r="E45" s="88">
        <v>3.0939410000000001</v>
      </c>
      <c r="F45" s="88">
        <v>6.3763129999999997</v>
      </c>
      <c r="G45" s="88">
        <v>11.131435</v>
      </c>
      <c r="H45" s="88">
        <v>3.4138169999999999</v>
      </c>
      <c r="I45" s="88">
        <v>272.28364199999999</v>
      </c>
      <c r="J45" s="88">
        <v>99.607339999999994</v>
      </c>
      <c r="K45" s="88">
        <v>303.59463899999975</v>
      </c>
      <c r="L45" s="88">
        <v>59.678274000000002</v>
      </c>
      <c r="M45" s="88">
        <v>49.477927000000001</v>
      </c>
      <c r="N45" s="88">
        <v>104.745301</v>
      </c>
      <c r="O45" s="88">
        <v>46.205038000000002</v>
      </c>
      <c r="P45" s="89">
        <v>1701.849126000001</v>
      </c>
      <c r="Q45" s="89">
        <v>1398.2544870000013</v>
      </c>
      <c r="R45" s="83"/>
      <c r="S45" s="84" t="s">
        <v>544</v>
      </c>
    </row>
    <row r="46" spans="1:19" ht="9" customHeight="1" x14ac:dyDescent="0.2">
      <c r="B46" s="84" t="s">
        <v>347</v>
      </c>
      <c r="C46" s="88">
        <v>31.227184000000001</v>
      </c>
      <c r="D46" s="88">
        <v>343.97324600000002</v>
      </c>
      <c r="E46" s="88">
        <v>7.4685360000000003</v>
      </c>
      <c r="F46" s="88">
        <v>6.6136780000000002</v>
      </c>
      <c r="G46" s="88">
        <v>14.176304999999999</v>
      </c>
      <c r="H46" s="88">
        <v>4.6458009999999996</v>
      </c>
      <c r="I46" s="88">
        <v>263.05906299999998</v>
      </c>
      <c r="J46" s="88">
        <v>98.281811000000005</v>
      </c>
      <c r="K46" s="88">
        <v>294.26998399999968</v>
      </c>
      <c r="L46" s="88">
        <v>62.385412000000002</v>
      </c>
      <c r="M46" s="88">
        <v>55.838419999999999</v>
      </c>
      <c r="N46" s="88">
        <v>104.4273</v>
      </c>
      <c r="O46" s="88">
        <v>39.423496</v>
      </c>
      <c r="P46" s="89">
        <v>2202.6770669999983</v>
      </c>
      <c r="Q46" s="89">
        <v>1908.4070829999982</v>
      </c>
      <c r="R46" s="83"/>
      <c r="S46" s="84" t="s">
        <v>545</v>
      </c>
    </row>
    <row r="47" spans="1:19" ht="9" customHeight="1" x14ac:dyDescent="0.2">
      <c r="B47" s="84" t="s">
        <v>348</v>
      </c>
      <c r="C47" s="88">
        <v>49.370942999999997</v>
      </c>
      <c r="D47" s="88">
        <v>346.35118399999999</v>
      </c>
      <c r="E47" s="88">
        <v>4.5357099999999999</v>
      </c>
      <c r="F47" s="88">
        <v>5.4050659999999997</v>
      </c>
      <c r="G47" s="88">
        <v>10.817555</v>
      </c>
      <c r="H47" s="88">
        <v>3.778737</v>
      </c>
      <c r="I47" s="88">
        <v>223.954005</v>
      </c>
      <c r="J47" s="88">
        <v>112.39774</v>
      </c>
      <c r="K47" s="88">
        <v>292.93112899999949</v>
      </c>
      <c r="L47" s="88">
        <v>55.452995000000001</v>
      </c>
      <c r="M47" s="88">
        <v>49.096269999999997</v>
      </c>
      <c r="N47" s="88">
        <v>92.587316000000001</v>
      </c>
      <c r="O47" s="88">
        <v>50.750574999999998</v>
      </c>
      <c r="P47" s="89">
        <v>1831.4632509999994</v>
      </c>
      <c r="Q47" s="89">
        <v>1538.5321220000001</v>
      </c>
      <c r="R47" s="83"/>
      <c r="S47" s="84" t="s">
        <v>546</v>
      </c>
    </row>
    <row r="48" spans="1:19" ht="9" customHeight="1" x14ac:dyDescent="0.2">
      <c r="B48" s="84" t="s">
        <v>349</v>
      </c>
      <c r="C48" s="88">
        <v>48.158904</v>
      </c>
      <c r="D48" s="88">
        <v>279.195806</v>
      </c>
      <c r="E48" s="88">
        <v>7.2028860000000003</v>
      </c>
      <c r="F48" s="88">
        <v>5.2424179999999998</v>
      </c>
      <c r="G48" s="88">
        <v>9.523028</v>
      </c>
      <c r="H48" s="88">
        <v>3.148371</v>
      </c>
      <c r="I48" s="88">
        <v>217.960778</v>
      </c>
      <c r="J48" s="88">
        <v>76.070256999999998</v>
      </c>
      <c r="K48" s="88">
        <v>305.67275199999926</v>
      </c>
      <c r="L48" s="88">
        <v>42.492080000000001</v>
      </c>
      <c r="M48" s="88">
        <v>38.464652000000001</v>
      </c>
      <c r="N48" s="88">
        <v>61.077226000000003</v>
      </c>
      <c r="O48" s="88">
        <v>48.971240999999999</v>
      </c>
      <c r="P48" s="89">
        <v>1707.2988599999994</v>
      </c>
      <c r="Q48" s="89">
        <v>1401.6261080000002</v>
      </c>
      <c r="R48" s="83"/>
      <c r="S48" s="84" t="s">
        <v>547</v>
      </c>
    </row>
    <row r="49" spans="1:19" x14ac:dyDescent="0.2">
      <c r="C49" s="88"/>
      <c r="D49" s="88"/>
      <c r="E49" s="88"/>
      <c r="F49" s="88"/>
      <c r="G49" s="88"/>
      <c r="H49" s="88"/>
      <c r="I49" s="88"/>
      <c r="J49" s="88"/>
      <c r="K49" s="88"/>
      <c r="L49" s="88"/>
      <c r="M49" s="88"/>
      <c r="N49" s="88"/>
      <c r="O49" s="88"/>
      <c r="R49" s="83"/>
    </row>
    <row r="50" spans="1:19" x14ac:dyDescent="0.2">
      <c r="A50" s="87">
        <v>2025</v>
      </c>
      <c r="B50" s="84" t="s">
        <v>338</v>
      </c>
      <c r="C50" s="88">
        <v>48.922713000000002</v>
      </c>
      <c r="D50" s="88">
        <v>292.31779899999998</v>
      </c>
      <c r="E50" s="88">
        <v>3.1863969999999999</v>
      </c>
      <c r="F50" s="88">
        <v>5.7428270000000001</v>
      </c>
      <c r="G50" s="88">
        <v>10.554243</v>
      </c>
      <c r="H50" s="88">
        <v>3.272678</v>
      </c>
      <c r="I50" s="88">
        <v>238.989374</v>
      </c>
      <c r="J50" s="88">
        <v>93.755290000000002</v>
      </c>
      <c r="K50" s="88">
        <v>301.19677900000005</v>
      </c>
      <c r="L50" s="88">
        <v>56.379438</v>
      </c>
      <c r="M50" s="88">
        <v>43.537748999999998</v>
      </c>
      <c r="N50" s="88">
        <v>87.148920000000004</v>
      </c>
      <c r="O50" s="88">
        <v>31.931598999999999</v>
      </c>
      <c r="P50" s="89">
        <v>1777.0655490000008</v>
      </c>
      <c r="Q50" s="89">
        <v>1475.8687700000007</v>
      </c>
      <c r="R50" s="87">
        <v>2025</v>
      </c>
      <c r="S50" s="84" t="s">
        <v>536</v>
      </c>
    </row>
    <row r="51" spans="1:19" x14ac:dyDescent="0.2">
      <c r="B51" s="84" t="s">
        <v>339</v>
      </c>
      <c r="C51" s="88">
        <v>67.074622000000005</v>
      </c>
      <c r="D51" s="88">
        <v>296.48378700000001</v>
      </c>
      <c r="E51" s="88">
        <v>9.0385449999999992</v>
      </c>
      <c r="F51" s="88">
        <v>5.3254929999999998</v>
      </c>
      <c r="G51" s="88">
        <v>9.533334</v>
      </c>
      <c r="H51" s="88">
        <v>4.0557119999999998</v>
      </c>
      <c r="I51" s="88">
        <v>244.93580399999999</v>
      </c>
      <c r="J51" s="88">
        <v>119.958651</v>
      </c>
      <c r="K51" s="88">
        <v>329.32464999999922</v>
      </c>
      <c r="L51" s="88">
        <v>55.296351999999999</v>
      </c>
      <c r="M51" s="88">
        <v>57.534188</v>
      </c>
      <c r="N51" s="88">
        <v>90.806306000000006</v>
      </c>
      <c r="O51" s="88">
        <v>36.796723</v>
      </c>
      <c r="P51" s="89">
        <v>1947.8962009999989</v>
      </c>
      <c r="Q51" s="89">
        <v>1618.5715509999995</v>
      </c>
      <c r="R51" s="83"/>
      <c r="S51" s="84" t="s">
        <v>537</v>
      </c>
    </row>
    <row r="52" spans="1:19" x14ac:dyDescent="0.2">
      <c r="B52" s="84" t="s">
        <v>340</v>
      </c>
      <c r="C52" s="88"/>
      <c r="D52" s="88"/>
      <c r="E52" s="88"/>
      <c r="F52" s="88"/>
      <c r="G52" s="88"/>
      <c r="H52" s="88"/>
      <c r="I52" s="88"/>
      <c r="J52" s="88"/>
      <c r="K52" s="88"/>
      <c r="L52" s="88"/>
      <c r="M52" s="88"/>
      <c r="N52" s="88"/>
      <c r="O52" s="88"/>
      <c r="P52" s="89"/>
      <c r="Q52" s="89"/>
      <c r="R52" s="83"/>
      <c r="S52" s="84" t="s">
        <v>538</v>
      </c>
    </row>
    <row r="53" spans="1:19" x14ac:dyDescent="0.2">
      <c r="B53" s="84" t="s">
        <v>341</v>
      </c>
      <c r="C53" s="88"/>
      <c r="D53" s="88"/>
      <c r="E53" s="88"/>
      <c r="F53" s="88"/>
      <c r="G53" s="88"/>
      <c r="H53" s="88"/>
      <c r="I53" s="88"/>
      <c r="J53" s="88"/>
      <c r="K53" s="88"/>
      <c r="L53" s="88"/>
      <c r="M53" s="88"/>
      <c r="N53" s="88"/>
      <c r="O53" s="88"/>
      <c r="P53" s="89"/>
      <c r="Q53" s="89"/>
      <c r="R53" s="83"/>
      <c r="S53" s="84" t="s">
        <v>539</v>
      </c>
    </row>
    <row r="54" spans="1:19" x14ac:dyDescent="0.2">
      <c r="B54" s="84" t="s">
        <v>342</v>
      </c>
      <c r="C54" s="88"/>
      <c r="D54" s="88"/>
      <c r="E54" s="88"/>
      <c r="F54" s="88"/>
      <c r="G54" s="88"/>
      <c r="H54" s="88"/>
      <c r="I54" s="88"/>
      <c r="J54" s="88"/>
      <c r="K54" s="88"/>
      <c r="L54" s="88"/>
      <c r="M54" s="88"/>
      <c r="N54" s="88"/>
      <c r="O54" s="88"/>
      <c r="P54" s="89"/>
      <c r="Q54" s="89"/>
      <c r="R54" s="83"/>
      <c r="S54" s="84" t="s">
        <v>540</v>
      </c>
    </row>
    <row r="55" spans="1:19" x14ac:dyDescent="0.2">
      <c r="B55" s="84" t="s">
        <v>343</v>
      </c>
      <c r="C55" s="88"/>
      <c r="D55" s="88"/>
      <c r="E55" s="88"/>
      <c r="F55" s="88"/>
      <c r="G55" s="88"/>
      <c r="H55" s="88"/>
      <c r="I55" s="88"/>
      <c r="J55" s="88"/>
      <c r="K55" s="88"/>
      <c r="L55" s="88"/>
      <c r="M55" s="88"/>
      <c r="N55" s="88"/>
      <c r="O55" s="88"/>
      <c r="P55" s="89"/>
      <c r="Q55" s="89"/>
      <c r="R55" s="83"/>
      <c r="S55" s="84" t="s">
        <v>541</v>
      </c>
    </row>
    <row r="56" spans="1:19" x14ac:dyDescent="0.2">
      <c r="B56" s="84" t="s">
        <v>344</v>
      </c>
      <c r="C56" s="88"/>
      <c r="D56" s="88"/>
      <c r="E56" s="88"/>
      <c r="F56" s="88"/>
      <c r="G56" s="88"/>
      <c r="H56" s="88"/>
      <c r="I56" s="88"/>
      <c r="J56" s="88"/>
      <c r="K56" s="88"/>
      <c r="L56" s="88"/>
      <c r="M56" s="88"/>
      <c r="N56" s="88"/>
      <c r="O56" s="88"/>
      <c r="P56" s="89"/>
      <c r="Q56" s="89"/>
      <c r="R56" s="83"/>
      <c r="S56" s="84" t="s">
        <v>542</v>
      </c>
    </row>
    <row r="57" spans="1:19" x14ac:dyDescent="0.2">
      <c r="B57" s="84" t="s">
        <v>345</v>
      </c>
      <c r="C57" s="88"/>
      <c r="D57" s="88"/>
      <c r="E57" s="88"/>
      <c r="F57" s="88"/>
      <c r="G57" s="88"/>
      <c r="H57" s="88"/>
      <c r="I57" s="88"/>
      <c r="J57" s="88"/>
      <c r="K57" s="88"/>
      <c r="L57" s="88"/>
      <c r="M57" s="88"/>
      <c r="N57" s="88"/>
      <c r="O57" s="88"/>
      <c r="P57" s="89"/>
      <c r="Q57" s="89"/>
      <c r="R57" s="83"/>
      <c r="S57" s="84" t="s">
        <v>543</v>
      </c>
    </row>
    <row r="58" spans="1:19" x14ac:dyDescent="0.2">
      <c r="B58" s="84" t="s">
        <v>346</v>
      </c>
      <c r="C58" s="88"/>
      <c r="D58" s="88"/>
      <c r="E58" s="88"/>
      <c r="F58" s="88"/>
      <c r="G58" s="88"/>
      <c r="H58" s="88"/>
      <c r="I58" s="88"/>
      <c r="J58" s="88"/>
      <c r="K58" s="88"/>
      <c r="L58" s="88"/>
      <c r="M58" s="88"/>
      <c r="N58" s="88"/>
      <c r="O58" s="88"/>
      <c r="P58" s="89"/>
      <c r="Q58" s="89"/>
      <c r="R58" s="83"/>
      <c r="S58" s="84" t="s">
        <v>544</v>
      </c>
    </row>
    <row r="59" spans="1:19" x14ac:dyDescent="0.2">
      <c r="B59" s="84" t="s">
        <v>347</v>
      </c>
      <c r="C59" s="88"/>
      <c r="D59" s="88"/>
      <c r="E59" s="88"/>
      <c r="F59" s="88"/>
      <c r="G59" s="88"/>
      <c r="H59" s="88"/>
      <c r="I59" s="88"/>
      <c r="J59" s="88"/>
      <c r="K59" s="88"/>
      <c r="L59" s="88"/>
      <c r="M59" s="88"/>
      <c r="N59" s="88"/>
      <c r="O59" s="88"/>
      <c r="P59" s="89"/>
      <c r="Q59" s="89"/>
      <c r="R59" s="83"/>
      <c r="S59" s="84" t="s">
        <v>545</v>
      </c>
    </row>
    <row r="60" spans="1:19" x14ac:dyDescent="0.2">
      <c r="B60" s="84" t="s">
        <v>348</v>
      </c>
      <c r="C60" s="88"/>
      <c r="D60" s="88"/>
      <c r="E60" s="88"/>
      <c r="F60" s="88"/>
      <c r="G60" s="88"/>
      <c r="H60" s="88"/>
      <c r="I60" s="88"/>
      <c r="J60" s="88"/>
      <c r="K60" s="88"/>
      <c r="L60" s="88"/>
      <c r="M60" s="88"/>
      <c r="N60" s="88"/>
      <c r="O60" s="88"/>
      <c r="P60" s="89"/>
      <c r="Q60" s="89"/>
      <c r="R60" s="83"/>
      <c r="S60" s="84" t="s">
        <v>546</v>
      </c>
    </row>
    <row r="61" spans="1:19" ht="10.199999999999999" thickBot="1" x14ac:dyDescent="0.25">
      <c r="B61" s="84" t="s">
        <v>349</v>
      </c>
      <c r="C61" s="88"/>
      <c r="D61" s="88"/>
      <c r="E61" s="88"/>
      <c r="F61" s="88"/>
      <c r="G61" s="88"/>
      <c r="H61" s="88"/>
      <c r="I61" s="88"/>
      <c r="J61" s="88"/>
      <c r="K61" s="88"/>
      <c r="L61" s="88"/>
      <c r="M61" s="88"/>
      <c r="N61" s="88"/>
      <c r="O61" s="88"/>
      <c r="P61" s="89"/>
      <c r="Q61" s="89"/>
      <c r="R61" s="83"/>
      <c r="S61" s="84" t="s">
        <v>547</v>
      </c>
    </row>
    <row r="62" spans="1:19" ht="21" customHeight="1" thickBot="1" x14ac:dyDescent="0.25">
      <c r="A62" s="197" t="s">
        <v>162</v>
      </c>
      <c r="B62" s="197" t="s">
        <v>163</v>
      </c>
      <c r="C62" s="86" t="s">
        <v>548</v>
      </c>
      <c r="D62" s="86" t="s">
        <v>549</v>
      </c>
      <c r="E62" s="86" t="s">
        <v>550</v>
      </c>
      <c r="F62" s="86" t="s">
        <v>551</v>
      </c>
      <c r="G62" s="86" t="s">
        <v>552</v>
      </c>
      <c r="H62" s="86" t="s">
        <v>183</v>
      </c>
      <c r="I62" s="86" t="s">
        <v>553</v>
      </c>
      <c r="J62" s="86" t="s">
        <v>554</v>
      </c>
      <c r="K62" s="86" t="s">
        <v>700</v>
      </c>
      <c r="L62" s="86" t="s">
        <v>703</v>
      </c>
      <c r="M62" s="86" t="s">
        <v>555</v>
      </c>
      <c r="N62" s="86" t="s">
        <v>556</v>
      </c>
      <c r="O62" s="86" t="s">
        <v>557</v>
      </c>
      <c r="P62" s="86" t="s">
        <v>625</v>
      </c>
      <c r="Q62" s="86" t="s">
        <v>626</v>
      </c>
      <c r="R62" s="197" t="s">
        <v>533</v>
      </c>
      <c r="S62" s="197" t="s">
        <v>520</v>
      </c>
    </row>
    <row r="63" spans="1:19" ht="12" customHeight="1" thickBot="1" x14ac:dyDescent="0.25">
      <c r="A63" s="198"/>
      <c r="B63" s="198"/>
      <c r="C63" s="202"/>
      <c r="D63" s="203"/>
      <c r="E63" s="203"/>
      <c r="F63" s="203"/>
      <c r="G63" s="203"/>
      <c r="H63" s="203"/>
      <c r="I63" s="203"/>
      <c r="J63" s="203"/>
      <c r="K63" s="203"/>
      <c r="L63" s="203"/>
      <c r="M63" s="203"/>
      <c r="N63" s="203"/>
      <c r="O63" s="203"/>
      <c r="P63" s="203"/>
      <c r="Q63" s="204"/>
      <c r="R63" s="198"/>
      <c r="S63" s="198"/>
    </row>
    <row r="67" spans="1:9" ht="21" customHeight="1" x14ac:dyDescent="0.2">
      <c r="A67" s="206" t="s">
        <v>635</v>
      </c>
      <c r="B67" s="207"/>
      <c r="C67" s="208" t="s">
        <v>636</v>
      </c>
      <c r="D67" s="208"/>
      <c r="G67" s="209" t="s">
        <v>701</v>
      </c>
      <c r="H67" s="209"/>
      <c r="I67" s="209"/>
    </row>
    <row r="68" spans="1:9" ht="21" customHeight="1" x14ac:dyDescent="0.2">
      <c r="A68" s="206" t="s">
        <v>637</v>
      </c>
      <c r="B68" s="207"/>
      <c r="C68" s="208" t="s">
        <v>638</v>
      </c>
      <c r="D68" s="208"/>
    </row>
  </sheetData>
  <mergeCells count="29">
    <mergeCell ref="G67:I67"/>
    <mergeCell ref="A67:B67"/>
    <mergeCell ref="C67:D67"/>
    <mergeCell ref="A68:B68"/>
    <mergeCell ref="C68:D68"/>
    <mergeCell ref="A2:S2"/>
    <mergeCell ref="A3:S3"/>
    <mergeCell ref="R4:R5"/>
    <mergeCell ref="S4:S5"/>
    <mergeCell ref="A31:A32"/>
    <mergeCell ref="C4:Q4"/>
    <mergeCell ref="A4:A5"/>
    <mergeCell ref="B4:B5"/>
    <mergeCell ref="A62:A63"/>
    <mergeCell ref="B62:B63"/>
    <mergeCell ref="A35:A36"/>
    <mergeCell ref="S31:S32"/>
    <mergeCell ref="R35:R36"/>
    <mergeCell ref="S35:S36"/>
    <mergeCell ref="C33:Q33"/>
    <mergeCell ref="B35:B36"/>
    <mergeCell ref="A34:Q34"/>
    <mergeCell ref="C32:Q32"/>
    <mergeCell ref="C35:Q35"/>
    <mergeCell ref="R62:R63"/>
    <mergeCell ref="S62:S63"/>
    <mergeCell ref="B31:B32"/>
    <mergeCell ref="R31:R32"/>
    <mergeCell ref="C63:Q63"/>
  </mergeCells>
  <phoneticPr fontId="1" type="noConversion"/>
  <pageMargins left="0.75" right="0.75" top="1" bottom="1" header="0.5" footer="0.5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X39"/>
  <sheetViews>
    <sheetView showGridLines="0" zoomScale="90" zoomScaleNormal="90" workbookViewId="0">
      <selection activeCell="A2" sqref="A2:T2"/>
    </sheetView>
  </sheetViews>
  <sheetFormatPr defaultColWidth="9.109375" defaultRowHeight="13.8" x14ac:dyDescent="0.3"/>
  <cols>
    <col min="1" max="2" width="3.109375" style="7" customWidth="1"/>
    <col min="3" max="3" width="2.5546875" style="7" customWidth="1"/>
    <col min="4" max="4" width="46.6640625" style="7" customWidth="1"/>
    <col min="5" max="5" width="0.44140625" style="7" customWidth="1"/>
    <col min="6" max="6" width="11.109375" style="7" customWidth="1"/>
    <col min="7" max="7" width="0.44140625" style="7" customWidth="1"/>
    <col min="8" max="8" width="11.109375" style="7" customWidth="1"/>
    <col min="9" max="9" width="0.44140625" style="7" customWidth="1"/>
    <col min="10" max="10" width="10.6640625" style="7" customWidth="1"/>
    <col min="11" max="11" width="0.44140625" style="7" customWidth="1"/>
    <col min="12" max="12" width="16" style="7" customWidth="1"/>
    <col min="13" max="13" width="0.44140625" style="7" customWidth="1"/>
    <col min="14" max="14" width="11.109375" style="7" customWidth="1"/>
    <col min="15" max="15" width="0.44140625" style="7" customWidth="1"/>
    <col min="16" max="16" width="11.109375" style="7" customWidth="1"/>
    <col min="17" max="17" width="0.44140625" style="7" customWidth="1"/>
    <col min="18" max="18" width="10.6640625" style="7" customWidth="1"/>
    <col min="19" max="19" width="0.44140625" style="7" customWidth="1"/>
    <col min="20" max="20" width="16" style="7" customWidth="1"/>
    <col min="21" max="21" width="8.33203125" style="7" customWidth="1"/>
    <col min="22" max="23" width="9.88671875" style="7" customWidth="1"/>
    <col min="24" max="24" width="8.44140625" style="7" customWidth="1"/>
    <col min="25" max="16384" width="9.109375" style="7"/>
  </cols>
  <sheetData>
    <row r="1" spans="1:24" ht="4.5" customHeight="1" x14ac:dyDescent="0.3">
      <c r="A1" s="226"/>
      <c r="B1" s="226"/>
      <c r="C1" s="226"/>
      <c r="D1" s="226"/>
      <c r="E1" s="226"/>
      <c r="F1" s="226"/>
      <c r="G1" s="226"/>
      <c r="H1" s="226"/>
      <c r="I1" s="226"/>
      <c r="J1" s="226"/>
      <c r="K1" s="226"/>
      <c r="L1" s="226"/>
      <c r="M1" s="226"/>
      <c r="N1" s="226"/>
      <c r="O1" s="226"/>
      <c r="P1" s="226"/>
      <c r="Q1" s="226"/>
      <c r="R1" s="226"/>
      <c r="S1" s="226"/>
      <c r="T1" s="226"/>
    </row>
    <row r="2" spans="1:24" ht="29.25" customHeight="1" x14ac:dyDescent="0.3">
      <c r="A2" s="184" t="s">
        <v>675</v>
      </c>
      <c r="B2" s="185"/>
      <c r="C2" s="185"/>
      <c r="D2" s="185"/>
      <c r="E2" s="185"/>
      <c r="F2" s="185"/>
      <c r="G2" s="185"/>
      <c r="H2" s="185"/>
      <c r="I2" s="185"/>
      <c r="J2" s="185"/>
      <c r="K2" s="185"/>
      <c r="L2" s="185"/>
      <c r="M2" s="185"/>
      <c r="N2" s="185"/>
      <c r="O2" s="185"/>
      <c r="P2" s="185"/>
      <c r="Q2" s="185"/>
      <c r="R2" s="185"/>
      <c r="S2" s="185"/>
      <c r="T2" s="185"/>
    </row>
    <row r="3" spans="1:24" ht="3.6" customHeight="1" x14ac:dyDescent="0.3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</row>
    <row r="4" spans="1:24" ht="3.6" customHeight="1" x14ac:dyDescent="0.3">
      <c r="A4" s="52"/>
      <c r="B4" s="52"/>
      <c r="C4" s="52"/>
      <c r="D4" s="52"/>
      <c r="E4" s="52"/>
      <c r="F4" s="52"/>
      <c r="G4" s="52"/>
      <c r="H4" s="52"/>
      <c r="I4" s="52"/>
      <c r="J4" s="52"/>
      <c r="K4" s="52"/>
      <c r="L4" s="52"/>
      <c r="M4" s="52"/>
      <c r="N4" s="52"/>
      <c r="O4" s="52"/>
      <c r="P4" s="52"/>
      <c r="Q4" s="52"/>
      <c r="R4" s="52"/>
      <c r="S4" s="52"/>
      <c r="T4" s="52"/>
    </row>
    <row r="5" spans="1:24" ht="26.25" customHeight="1" x14ac:dyDescent="0.3">
      <c r="A5" s="187" t="s">
        <v>665</v>
      </c>
      <c r="B5" s="187"/>
      <c r="C5" s="187"/>
      <c r="D5" s="187"/>
      <c r="E5" s="53"/>
      <c r="F5" s="216" t="s">
        <v>666</v>
      </c>
      <c r="G5" s="187"/>
      <c r="H5" s="187"/>
      <c r="I5" s="187"/>
      <c r="J5" s="187"/>
      <c r="K5" s="187"/>
      <c r="L5" s="187"/>
      <c r="M5" s="91"/>
      <c r="N5" s="187" t="s">
        <v>667</v>
      </c>
      <c r="O5" s="187"/>
      <c r="P5" s="187"/>
      <c r="Q5" s="187"/>
      <c r="R5" s="187"/>
      <c r="S5" s="187"/>
      <c r="T5" s="187"/>
      <c r="W5" s="28"/>
      <c r="X5" s="28"/>
    </row>
    <row r="6" spans="1:24" ht="2.25" customHeight="1" x14ac:dyDescent="0.3">
      <c r="A6" s="187"/>
      <c r="B6" s="187"/>
      <c r="C6" s="187"/>
      <c r="D6" s="187"/>
      <c r="E6" s="53"/>
      <c r="F6" s="92"/>
      <c r="G6" s="92"/>
      <c r="H6" s="92"/>
      <c r="I6" s="92"/>
      <c r="J6" s="92"/>
      <c r="K6" s="92"/>
      <c r="L6" s="92"/>
      <c r="M6" s="91"/>
      <c r="N6" s="53"/>
      <c r="O6" s="53"/>
      <c r="P6" s="53"/>
      <c r="Q6" s="92"/>
      <c r="R6" s="92"/>
      <c r="S6" s="53"/>
      <c r="T6" s="53"/>
    </row>
    <row r="7" spans="1:24" ht="24.75" customHeight="1" x14ac:dyDescent="0.3">
      <c r="A7" s="187"/>
      <c r="B7" s="187"/>
      <c r="C7" s="187"/>
      <c r="D7" s="187"/>
      <c r="E7" s="93"/>
      <c r="F7" s="188" t="s">
        <v>643</v>
      </c>
      <c r="G7" s="188"/>
      <c r="H7" s="188"/>
      <c r="I7" s="188"/>
      <c r="J7" s="188"/>
      <c r="K7" s="94"/>
      <c r="L7" s="27" t="s">
        <v>651</v>
      </c>
      <c r="M7" s="95"/>
      <c r="N7" s="188" t="s">
        <v>643</v>
      </c>
      <c r="O7" s="188"/>
      <c r="P7" s="188"/>
      <c r="Q7" s="188"/>
      <c r="R7" s="188"/>
      <c r="S7" s="94"/>
      <c r="T7" s="27" t="s">
        <v>651</v>
      </c>
    </row>
    <row r="8" spans="1:24" ht="2.25" customHeight="1" x14ac:dyDescent="0.3">
      <c r="A8" s="187"/>
      <c r="B8" s="187"/>
      <c r="C8" s="187"/>
      <c r="D8" s="187"/>
      <c r="E8" s="93"/>
      <c r="F8" s="94"/>
      <c r="G8" s="94"/>
      <c r="H8" s="94"/>
      <c r="I8" s="94"/>
      <c r="J8" s="94"/>
      <c r="K8" s="94"/>
      <c r="L8" s="96"/>
      <c r="M8" s="95"/>
      <c r="N8" s="94"/>
      <c r="O8" s="94"/>
      <c r="P8" s="94"/>
      <c r="Q8" s="94"/>
      <c r="R8" s="94"/>
      <c r="S8" s="94"/>
      <c r="T8" s="94"/>
    </row>
    <row r="9" spans="1:24" ht="34.5" customHeight="1" x14ac:dyDescent="0.3">
      <c r="A9" s="187"/>
      <c r="B9" s="187"/>
      <c r="C9" s="187"/>
      <c r="D9" s="187"/>
      <c r="E9" s="53"/>
      <c r="F9" s="97" t="s">
        <v>715</v>
      </c>
      <c r="G9" s="92"/>
      <c r="H9" s="97" t="s">
        <v>716</v>
      </c>
      <c r="I9" s="92"/>
      <c r="J9" s="27" t="s">
        <v>668</v>
      </c>
      <c r="K9" s="92"/>
      <c r="L9" s="27" t="s">
        <v>295</v>
      </c>
      <c r="M9" s="91"/>
      <c r="N9" s="97" t="s">
        <v>715</v>
      </c>
      <c r="O9" s="92"/>
      <c r="P9" s="97" t="s">
        <v>716</v>
      </c>
      <c r="Q9" s="92"/>
      <c r="R9" s="27" t="s">
        <v>668</v>
      </c>
      <c r="S9" s="92"/>
      <c r="T9" s="27" t="s">
        <v>295</v>
      </c>
    </row>
    <row r="10" spans="1:24" ht="13.2" customHeight="1" x14ac:dyDescent="0.3">
      <c r="F10" s="29"/>
      <c r="G10" s="29"/>
      <c r="H10" s="29"/>
      <c r="I10" s="29"/>
      <c r="J10" s="36"/>
      <c r="K10" s="29"/>
      <c r="L10" s="36"/>
      <c r="M10" s="98"/>
      <c r="N10" s="29"/>
      <c r="O10" s="29"/>
      <c r="P10" s="29"/>
      <c r="Q10" s="29"/>
      <c r="R10" s="36"/>
      <c r="S10" s="29"/>
      <c r="T10" s="36"/>
    </row>
    <row r="11" spans="1:24" ht="27.75" customHeight="1" x14ac:dyDescent="0.3">
      <c r="A11" s="225" t="s">
        <v>709</v>
      </c>
      <c r="B11" s="225"/>
      <c r="C11" s="225"/>
      <c r="D11" s="225"/>
      <c r="E11" s="118"/>
      <c r="F11" s="119"/>
      <c r="G11" s="119"/>
      <c r="H11" s="119"/>
      <c r="I11" s="119"/>
      <c r="J11" s="120"/>
      <c r="K11" s="119"/>
      <c r="L11" s="121"/>
      <c r="M11" s="103"/>
      <c r="N11" s="119"/>
      <c r="O11" s="119"/>
      <c r="P11" s="119"/>
      <c r="Q11" s="119"/>
      <c r="R11" s="120"/>
      <c r="S11" s="119"/>
      <c r="T11" s="121"/>
      <c r="W11" s="28"/>
      <c r="X11" s="28"/>
    </row>
    <row r="12" spans="1:24" ht="12.75" customHeight="1" x14ac:dyDescent="0.3">
      <c r="A12" s="62"/>
      <c r="B12" s="62" t="s">
        <v>365</v>
      </c>
      <c r="C12" s="62" t="s">
        <v>614</v>
      </c>
      <c r="D12" s="62"/>
      <c r="E12" s="62"/>
      <c r="F12" s="62">
        <v>1810.2125470000001</v>
      </c>
      <c r="G12" s="62"/>
      <c r="H12" s="62">
        <v>1709.7356609999999</v>
      </c>
      <c r="I12" s="62"/>
      <c r="J12" s="104">
        <f t="shared" ref="J12:J21" si="0">F12-H12</f>
        <v>100.47688600000015</v>
      </c>
      <c r="K12" s="62"/>
      <c r="L12" s="105">
        <f t="shared" ref="L12:L21" si="1">F12/H12*100-100</f>
        <v>5.8767497392686181</v>
      </c>
      <c r="M12" s="98"/>
      <c r="N12" s="62">
        <v>5058.2508529999996</v>
      </c>
      <c r="O12" s="62"/>
      <c r="P12" s="62">
        <v>4888.536239</v>
      </c>
      <c r="Q12" s="62"/>
      <c r="R12" s="104">
        <f>N12-P12</f>
        <v>169.71461399999953</v>
      </c>
      <c r="S12" s="62"/>
      <c r="T12" s="105">
        <f t="shared" ref="T12:T21" si="2">N12/P12*100-100</f>
        <v>3.471685709232176</v>
      </c>
    </row>
    <row r="13" spans="1:24" ht="12.75" customHeight="1" x14ac:dyDescent="0.3">
      <c r="B13" s="62" t="s">
        <v>366</v>
      </c>
      <c r="C13" s="62" t="s">
        <v>615</v>
      </c>
      <c r="D13" s="106"/>
      <c r="F13" s="62">
        <v>1299.5331739999999</v>
      </c>
      <c r="G13" s="62"/>
      <c r="H13" s="62">
        <v>749.462941</v>
      </c>
      <c r="I13" s="62"/>
      <c r="J13" s="104">
        <f t="shared" si="0"/>
        <v>550.07023299999992</v>
      </c>
      <c r="K13" s="62"/>
      <c r="L13" s="105">
        <f t="shared" si="1"/>
        <v>73.395254509322029</v>
      </c>
      <c r="M13" s="98"/>
      <c r="N13" s="62">
        <v>3272.398917</v>
      </c>
      <c r="P13" s="62">
        <v>1986.7574049999998</v>
      </c>
      <c r="Q13" s="62"/>
      <c r="R13" s="104">
        <f>N13-P13</f>
        <v>1285.6415120000001</v>
      </c>
      <c r="S13" s="62"/>
      <c r="T13" s="105">
        <f t="shared" si="2"/>
        <v>64.71054335896639</v>
      </c>
    </row>
    <row r="14" spans="1:24" ht="12.75" customHeight="1" x14ac:dyDescent="0.3">
      <c r="A14" s="62"/>
      <c r="B14" s="62" t="s">
        <v>367</v>
      </c>
      <c r="C14" s="62" t="s">
        <v>616</v>
      </c>
      <c r="D14" s="62"/>
      <c r="E14" s="62"/>
      <c r="F14" s="62">
        <v>817.93098999999995</v>
      </c>
      <c r="G14" s="62"/>
      <c r="H14" s="62">
        <v>800.85424</v>
      </c>
      <c r="I14" s="62"/>
      <c r="J14" s="104">
        <f t="shared" si="0"/>
        <v>17.076749999999947</v>
      </c>
      <c r="K14" s="62"/>
      <c r="L14" s="105">
        <f t="shared" si="1"/>
        <v>2.1323168620546795</v>
      </c>
      <c r="M14" s="98"/>
      <c r="N14" s="62">
        <v>2277.938204</v>
      </c>
      <c r="O14" s="62"/>
      <c r="P14" s="62">
        <v>2316.7626129999999</v>
      </c>
      <c r="Q14" s="62"/>
      <c r="R14" s="104">
        <f t="shared" ref="R14:R21" si="3">N14-P14</f>
        <v>-38.824408999999832</v>
      </c>
      <c r="S14" s="62"/>
      <c r="T14" s="105">
        <f t="shared" si="2"/>
        <v>-1.6758043652010457</v>
      </c>
      <c r="V14" s="43"/>
      <c r="W14" s="43"/>
    </row>
    <row r="15" spans="1:24" ht="12.75" customHeight="1" x14ac:dyDescent="0.3">
      <c r="B15" s="62" t="s">
        <v>373</v>
      </c>
      <c r="C15" s="62" t="s">
        <v>622</v>
      </c>
      <c r="D15" s="106"/>
      <c r="F15" s="62">
        <v>419.75457599999999</v>
      </c>
      <c r="G15" s="62"/>
      <c r="H15" s="62">
        <v>338.402287</v>
      </c>
      <c r="I15" s="62"/>
      <c r="J15" s="104">
        <f t="shared" si="0"/>
        <v>81.352288999999985</v>
      </c>
      <c r="K15" s="62"/>
      <c r="L15" s="105">
        <f t="shared" si="1"/>
        <v>24.040112057516907</v>
      </c>
      <c r="M15" s="98"/>
      <c r="N15" s="62">
        <v>1134.26342</v>
      </c>
      <c r="P15" s="62">
        <v>1428.010992</v>
      </c>
      <c r="Q15" s="62"/>
      <c r="R15" s="104">
        <f t="shared" si="3"/>
        <v>-293.74757199999999</v>
      </c>
      <c r="S15" s="62"/>
      <c r="T15" s="105">
        <f t="shared" si="2"/>
        <v>-20.570399923084054</v>
      </c>
      <c r="V15" s="43"/>
      <c r="W15" s="62"/>
      <c r="X15" s="62"/>
    </row>
    <row r="16" spans="1:24" ht="12.75" customHeight="1" x14ac:dyDescent="0.3">
      <c r="B16" s="62" t="s">
        <v>372</v>
      </c>
      <c r="C16" s="62" t="s">
        <v>621</v>
      </c>
      <c r="D16" s="106"/>
      <c r="F16" s="62">
        <v>329.32465000000002</v>
      </c>
      <c r="G16" s="62"/>
      <c r="H16" s="62">
        <v>372.58456699999999</v>
      </c>
      <c r="I16" s="62"/>
      <c r="J16" s="104">
        <f t="shared" si="0"/>
        <v>-43.259916999999973</v>
      </c>
      <c r="K16" s="62"/>
      <c r="L16" s="105">
        <f t="shared" si="1"/>
        <v>-11.610764597235715</v>
      </c>
      <c r="M16" s="98"/>
      <c r="N16" s="62">
        <v>936.19418099999996</v>
      </c>
      <c r="P16" s="62">
        <v>937.63444699999991</v>
      </c>
      <c r="Q16" s="62"/>
      <c r="R16" s="104">
        <f t="shared" si="3"/>
        <v>-1.4402659999999514</v>
      </c>
      <c r="S16" s="62"/>
      <c r="T16" s="105">
        <f t="shared" si="2"/>
        <v>-0.1536063446269651</v>
      </c>
      <c r="V16" s="43"/>
      <c r="W16" s="43"/>
    </row>
    <row r="17" spans="1:23" ht="12.75" customHeight="1" x14ac:dyDescent="0.3">
      <c r="B17" s="62" t="s">
        <v>368</v>
      </c>
      <c r="C17" s="62" t="s">
        <v>617</v>
      </c>
      <c r="D17" s="106"/>
      <c r="F17" s="62">
        <v>296.48378700000001</v>
      </c>
      <c r="G17" s="62"/>
      <c r="H17" s="62">
        <v>298.99740400000002</v>
      </c>
      <c r="I17" s="62"/>
      <c r="J17" s="104">
        <f t="shared" si="0"/>
        <v>-2.5136170000000106</v>
      </c>
      <c r="K17" s="62"/>
      <c r="L17" s="105">
        <f t="shared" si="1"/>
        <v>-0.84068188097045038</v>
      </c>
      <c r="M17" s="98"/>
      <c r="N17" s="62">
        <v>867.99739199999999</v>
      </c>
      <c r="P17" s="62">
        <v>828.99269100000004</v>
      </c>
      <c r="Q17" s="62"/>
      <c r="R17" s="104">
        <f t="shared" si="3"/>
        <v>39.004700999999955</v>
      </c>
      <c r="S17" s="62"/>
      <c r="T17" s="105">
        <f t="shared" si="2"/>
        <v>4.7050717603974448</v>
      </c>
      <c r="V17" s="43"/>
      <c r="W17" s="43"/>
    </row>
    <row r="18" spans="1:23" ht="12.75" customHeight="1" x14ac:dyDescent="0.3">
      <c r="B18" s="62" t="s">
        <v>369</v>
      </c>
      <c r="C18" s="62" t="s">
        <v>618</v>
      </c>
      <c r="D18" s="106"/>
      <c r="F18" s="62">
        <v>244.93580399999999</v>
      </c>
      <c r="G18" s="62"/>
      <c r="H18" s="62">
        <v>199.05657299999999</v>
      </c>
      <c r="I18" s="62"/>
      <c r="J18" s="104">
        <f t="shared" si="0"/>
        <v>45.879231000000004</v>
      </c>
      <c r="K18" s="62"/>
      <c r="L18" s="105">
        <f t="shared" si="1"/>
        <v>23.048337620079494</v>
      </c>
      <c r="M18" s="98"/>
      <c r="N18" s="62">
        <v>701.88595599999996</v>
      </c>
      <c r="P18" s="62">
        <v>556.50260200000002</v>
      </c>
      <c r="Q18" s="62"/>
      <c r="R18" s="104">
        <f t="shared" si="3"/>
        <v>145.38335399999994</v>
      </c>
      <c r="S18" s="62"/>
      <c r="T18" s="105">
        <f t="shared" si="2"/>
        <v>26.124469764833179</v>
      </c>
      <c r="V18" s="43"/>
      <c r="W18" s="43"/>
    </row>
    <row r="19" spans="1:23" ht="12.75" customHeight="1" x14ac:dyDescent="0.3">
      <c r="B19" s="62" t="s">
        <v>371</v>
      </c>
      <c r="C19" s="62" t="s">
        <v>620</v>
      </c>
      <c r="D19" s="106"/>
      <c r="F19" s="62">
        <v>193.23969700000001</v>
      </c>
      <c r="G19" s="62"/>
      <c r="H19" s="62">
        <v>206.28860900000001</v>
      </c>
      <c r="I19" s="62"/>
      <c r="J19" s="104">
        <f t="shared" si="0"/>
        <v>-13.048912000000001</v>
      </c>
      <c r="K19" s="62"/>
      <c r="L19" s="105">
        <f t="shared" si="1"/>
        <v>-6.3255610977530949</v>
      </c>
      <c r="M19" s="98"/>
      <c r="N19" s="62">
        <v>554.79894100000001</v>
      </c>
      <c r="P19" s="62">
        <v>545.67106100000001</v>
      </c>
      <c r="Q19" s="62"/>
      <c r="R19" s="104">
        <f t="shared" si="3"/>
        <v>9.1278800000000047</v>
      </c>
      <c r="S19" s="62"/>
      <c r="T19" s="105">
        <f t="shared" si="2"/>
        <v>1.6727806644670125</v>
      </c>
      <c r="V19" s="43"/>
      <c r="W19" s="43"/>
    </row>
    <row r="20" spans="1:23" ht="12.75" customHeight="1" x14ac:dyDescent="0.3">
      <c r="B20" s="62" t="s">
        <v>627</v>
      </c>
      <c r="C20" s="62" t="s">
        <v>628</v>
      </c>
      <c r="D20" s="106"/>
      <c r="F20" s="62">
        <v>119.958651</v>
      </c>
      <c r="G20" s="62"/>
      <c r="H20" s="62">
        <v>100.788141</v>
      </c>
      <c r="I20" s="62"/>
      <c r="J20" s="104">
        <f t="shared" si="0"/>
        <v>19.170510000000007</v>
      </c>
      <c r="K20" s="62"/>
      <c r="L20" s="105">
        <f t="shared" si="1"/>
        <v>19.020600846284097</v>
      </c>
      <c r="M20" s="98"/>
      <c r="N20" s="62">
        <v>289.784198</v>
      </c>
      <c r="P20" s="62">
        <v>252.27588800000001</v>
      </c>
      <c r="Q20" s="62"/>
      <c r="R20" s="104">
        <f t="shared" si="3"/>
        <v>37.508309999999994</v>
      </c>
      <c r="S20" s="62"/>
      <c r="T20" s="105">
        <f t="shared" si="2"/>
        <v>14.867972637955788</v>
      </c>
      <c r="V20" s="43"/>
      <c r="W20" s="43"/>
    </row>
    <row r="21" spans="1:23" ht="12.75" customHeight="1" x14ac:dyDescent="0.3">
      <c r="B21" s="62" t="s">
        <v>710</v>
      </c>
      <c r="C21" s="62" t="s">
        <v>711</v>
      </c>
      <c r="D21" s="106"/>
      <c r="F21" s="62">
        <v>78.335879000000006</v>
      </c>
      <c r="G21" s="62"/>
      <c r="H21" s="62">
        <v>90.033181999999996</v>
      </c>
      <c r="I21" s="62"/>
      <c r="J21" s="104">
        <f t="shared" si="0"/>
        <v>-11.697302999999991</v>
      </c>
      <c r="K21" s="62"/>
      <c r="L21" s="105">
        <f t="shared" si="1"/>
        <v>-12.992213248666459</v>
      </c>
      <c r="M21" s="98"/>
      <c r="N21" s="62">
        <v>215.13531</v>
      </c>
      <c r="P21" s="62">
        <v>287.29144100000002</v>
      </c>
      <c r="Q21" s="62"/>
      <c r="R21" s="104">
        <f t="shared" si="3"/>
        <v>-72.156131000000016</v>
      </c>
      <c r="S21" s="62"/>
      <c r="T21" s="105">
        <f t="shared" si="2"/>
        <v>-25.116004413093535</v>
      </c>
      <c r="V21" s="43"/>
      <c r="W21" s="43"/>
    </row>
    <row r="22" spans="1:23" ht="4.5" customHeight="1" x14ac:dyDescent="0.3">
      <c r="B22" s="106"/>
      <c r="C22" s="106"/>
      <c r="F22" s="62"/>
      <c r="G22" s="62"/>
      <c r="H22" s="62"/>
      <c r="I22" s="62"/>
      <c r="J22" s="104"/>
      <c r="K22" s="62"/>
      <c r="L22" s="105"/>
      <c r="M22" s="98"/>
      <c r="N22" s="62"/>
      <c r="P22" s="62"/>
      <c r="Q22" s="62"/>
      <c r="R22" s="104"/>
      <c r="S22" s="62"/>
      <c r="T22" s="105"/>
      <c r="V22" s="43"/>
      <c r="W22" s="43"/>
    </row>
    <row r="23" spans="1:23" ht="30" customHeight="1" x14ac:dyDescent="0.3">
      <c r="A23" s="212" t="s">
        <v>669</v>
      </c>
      <c r="B23" s="212"/>
      <c r="C23" s="212"/>
      <c r="D23" s="212"/>
      <c r="E23" s="107"/>
      <c r="F23" s="100">
        <v>4944.5805570000139</v>
      </c>
      <c r="G23" s="100"/>
      <c r="H23" s="100">
        <v>4276.7765399999862</v>
      </c>
      <c r="I23" s="100"/>
      <c r="J23" s="101">
        <f>F23-H23</f>
        <v>667.80401700002767</v>
      </c>
      <c r="K23" s="108"/>
      <c r="L23" s="102">
        <f>F23/H23*100-100</f>
        <v>15.614657692637593</v>
      </c>
      <c r="M23" s="103"/>
      <c r="N23" s="100">
        <v>13520.421705000002</v>
      </c>
      <c r="O23" s="100"/>
      <c r="P23" s="100">
        <v>11924.436719999987</v>
      </c>
      <c r="Q23" s="100"/>
      <c r="R23" s="101">
        <f>N23-P23</f>
        <v>1595.9849850000155</v>
      </c>
      <c r="S23" s="108"/>
      <c r="T23" s="102">
        <f>N23/P23*100-100</f>
        <v>13.38415409025724</v>
      </c>
      <c r="V23" s="43"/>
      <c r="W23" s="43"/>
    </row>
    <row r="24" spans="1:23" s="8" customFormat="1" ht="30" customHeight="1" x14ac:dyDescent="0.25">
      <c r="A24" s="210" t="s">
        <v>670</v>
      </c>
      <c r="B24" s="210"/>
      <c r="C24" s="210"/>
      <c r="D24" s="210"/>
      <c r="E24" s="109"/>
      <c r="F24" s="109">
        <v>5356.6487670000006</v>
      </c>
      <c r="G24" s="109"/>
      <c r="H24" s="109">
        <v>4670.0803230000001</v>
      </c>
      <c r="I24" s="109"/>
      <c r="J24" s="110">
        <f>F24-H24</f>
        <v>686.56844400000045</v>
      </c>
      <c r="K24" s="110"/>
      <c r="L24" s="111">
        <f>F24/H24*100-100</f>
        <v>14.701426881646398</v>
      </c>
      <c r="M24" s="112"/>
      <c r="N24" s="109">
        <v>14623.276272999999</v>
      </c>
      <c r="O24" s="109"/>
      <c r="P24" s="109">
        <v>12966.43226</v>
      </c>
      <c r="Q24" s="109"/>
      <c r="R24" s="110">
        <f>N24-P24</f>
        <v>1656.8440129999999</v>
      </c>
      <c r="S24" s="110"/>
      <c r="T24" s="111">
        <f>N24/P24*100-100</f>
        <v>12.777948318992728</v>
      </c>
      <c r="V24" s="113"/>
      <c r="W24" s="113"/>
    </row>
    <row r="25" spans="1:23" ht="30" customHeight="1" x14ac:dyDescent="0.3">
      <c r="A25" s="212" t="s">
        <v>671</v>
      </c>
      <c r="B25" s="212"/>
      <c r="C25" s="212"/>
      <c r="D25" s="212"/>
      <c r="E25" s="182"/>
      <c r="F25" s="100">
        <v>5685.9734170000002</v>
      </c>
      <c r="G25" s="100"/>
      <c r="H25" s="100">
        <v>5042.66489</v>
      </c>
      <c r="I25" s="100"/>
      <c r="J25" s="101">
        <f>F25-H25</f>
        <v>643.30852700000014</v>
      </c>
      <c r="K25" s="108"/>
      <c r="L25" s="102">
        <f>F25/H25*100-100</f>
        <v>12.757312671633827</v>
      </c>
      <c r="M25" s="103"/>
      <c r="N25" s="100">
        <v>15559.470453999998</v>
      </c>
      <c r="O25" s="100"/>
      <c r="P25" s="100">
        <v>13904.066707</v>
      </c>
      <c r="Q25" s="100"/>
      <c r="R25" s="101">
        <f>N25-P25</f>
        <v>1655.4037469999985</v>
      </c>
      <c r="S25" s="108"/>
      <c r="T25" s="102">
        <f>N25/P25*100-100</f>
        <v>11.905896180479232</v>
      </c>
      <c r="V25" s="43"/>
      <c r="W25" s="43"/>
    </row>
    <row r="26" spans="1:23" ht="30" customHeight="1" x14ac:dyDescent="0.3">
      <c r="A26" s="210" t="s">
        <v>672</v>
      </c>
      <c r="B26" s="210"/>
      <c r="C26" s="210"/>
      <c r="D26" s="210"/>
      <c r="E26" s="109"/>
      <c r="F26" s="109">
        <v>1947.8962009999989</v>
      </c>
      <c r="G26" s="109"/>
      <c r="H26" s="109">
        <v>1857.9049789999988</v>
      </c>
      <c r="I26" s="109"/>
      <c r="J26" s="110">
        <f>F26-H26</f>
        <v>89.991222000000107</v>
      </c>
      <c r="K26" s="110"/>
      <c r="L26" s="111">
        <f>F26/H26*100-100</f>
        <v>4.8436934621078933</v>
      </c>
      <c r="M26" s="114"/>
      <c r="N26" s="109">
        <v>5432.2606099999994</v>
      </c>
      <c r="O26" s="109"/>
      <c r="P26" s="109">
        <v>5696.1842689999994</v>
      </c>
      <c r="Q26" s="62"/>
      <c r="R26" s="110">
        <f>N26-P26</f>
        <v>-263.92365900000004</v>
      </c>
      <c r="S26" s="110"/>
      <c r="T26" s="111">
        <f>N26/P26*100-100</f>
        <v>-4.6333413129967767</v>
      </c>
      <c r="V26" s="43"/>
      <c r="W26" s="43"/>
    </row>
    <row r="27" spans="1:23" ht="30" customHeight="1" x14ac:dyDescent="0.3">
      <c r="A27" s="211" t="s">
        <v>673</v>
      </c>
      <c r="B27" s="211"/>
      <c r="C27" s="211"/>
      <c r="D27" s="211"/>
      <c r="E27" s="107"/>
      <c r="F27" s="100">
        <v>1618.5715509999995</v>
      </c>
      <c r="G27" s="100"/>
      <c r="H27" s="100">
        <v>1485.3204119999989</v>
      </c>
      <c r="I27" s="100"/>
      <c r="J27" s="101">
        <f>F27-H27</f>
        <v>133.25113900000065</v>
      </c>
      <c r="K27" s="108"/>
      <c r="L27" s="102">
        <f>F27/H27*100-100</f>
        <v>8.9712049954646886</v>
      </c>
      <c r="M27" s="103"/>
      <c r="N27" s="100">
        <v>4496.0664290000004</v>
      </c>
      <c r="O27" s="100"/>
      <c r="P27" s="100">
        <v>4758.549821999999</v>
      </c>
      <c r="Q27" s="100"/>
      <c r="R27" s="101">
        <f>N27-P27</f>
        <v>-262.48339299999861</v>
      </c>
      <c r="S27" s="108"/>
      <c r="T27" s="102">
        <f>N27/P27*100-100</f>
        <v>-5.516037507613575</v>
      </c>
      <c r="V27" s="43"/>
      <c r="W27" s="43"/>
    </row>
    <row r="28" spans="1:23" ht="3" customHeight="1" x14ac:dyDescent="0.3">
      <c r="A28" s="115"/>
      <c r="B28" s="68"/>
      <c r="C28" s="68"/>
      <c r="D28" s="68"/>
      <c r="E28" s="68"/>
      <c r="F28" s="68"/>
      <c r="G28" s="68"/>
      <c r="H28" s="68"/>
      <c r="I28" s="68"/>
      <c r="J28" s="68"/>
      <c r="K28" s="68"/>
      <c r="L28" s="68"/>
      <c r="M28" s="68"/>
      <c r="N28" s="68"/>
      <c r="O28" s="68"/>
      <c r="P28" s="68"/>
      <c r="Q28" s="68"/>
      <c r="R28" s="68"/>
      <c r="S28" s="68"/>
      <c r="T28" s="68"/>
      <c r="V28" s="43"/>
      <c r="W28" s="43"/>
    </row>
    <row r="29" spans="1:23" ht="3.75" customHeight="1" x14ac:dyDescent="0.3">
      <c r="A29" s="116"/>
      <c r="V29" s="43"/>
      <c r="W29" s="43"/>
    </row>
    <row r="33" spans="1:16" x14ac:dyDescent="0.3">
      <c r="F33" s="65"/>
      <c r="H33" s="65"/>
      <c r="N33" s="65"/>
      <c r="P33" s="65"/>
    </row>
    <row r="34" spans="1:16" ht="30" customHeight="1" x14ac:dyDescent="0.3">
      <c r="A34" s="219" t="s">
        <v>629</v>
      </c>
      <c r="B34" s="219"/>
      <c r="C34" s="219"/>
      <c r="D34" s="219"/>
      <c r="E34" s="117"/>
      <c r="F34" s="220" t="s">
        <v>630</v>
      </c>
      <c r="G34" s="220"/>
      <c r="H34" s="220"/>
      <c r="I34" s="220"/>
      <c r="J34" s="220"/>
      <c r="K34" s="220"/>
      <c r="L34" s="220"/>
      <c r="N34" s="65"/>
      <c r="P34" s="65"/>
    </row>
    <row r="35" spans="1:16" ht="30" customHeight="1" x14ac:dyDescent="0.3">
      <c r="A35" s="221" t="s">
        <v>631</v>
      </c>
      <c r="B35" s="221"/>
      <c r="C35" s="221"/>
      <c r="D35" s="221"/>
      <c r="E35" s="117"/>
      <c r="F35" s="218" t="s">
        <v>632</v>
      </c>
      <c r="G35" s="218"/>
      <c r="H35" s="218"/>
      <c r="I35" s="218"/>
      <c r="J35" s="218"/>
      <c r="K35" s="218"/>
      <c r="L35" s="218"/>
    </row>
    <row r="36" spans="1:16" ht="30" customHeight="1" x14ac:dyDescent="0.3">
      <c r="A36" s="219" t="s">
        <v>633</v>
      </c>
      <c r="B36" s="219"/>
      <c r="C36" s="219"/>
      <c r="D36" s="219"/>
      <c r="E36" s="117"/>
      <c r="F36" s="220" t="s">
        <v>632</v>
      </c>
      <c r="G36" s="220"/>
      <c r="H36" s="220"/>
      <c r="I36" s="220"/>
      <c r="J36" s="220"/>
      <c r="K36" s="220"/>
      <c r="L36" s="220"/>
    </row>
    <row r="37" spans="1:16" ht="30" customHeight="1" x14ac:dyDescent="0.3">
      <c r="A37" s="217" t="s">
        <v>634</v>
      </c>
      <c r="B37" s="217"/>
      <c r="C37" s="217"/>
      <c r="D37" s="217"/>
      <c r="E37" s="117"/>
      <c r="F37" s="218" t="s">
        <v>630</v>
      </c>
      <c r="G37" s="218"/>
      <c r="H37" s="218"/>
      <c r="I37" s="218"/>
      <c r="J37" s="218"/>
      <c r="K37" s="218"/>
      <c r="L37" s="218"/>
    </row>
    <row r="38" spans="1:16" x14ac:dyDescent="0.3">
      <c r="F38" s="65"/>
      <c r="H38" s="65"/>
      <c r="N38" s="65"/>
      <c r="P38" s="65"/>
    </row>
    <row r="39" spans="1:16" x14ac:dyDescent="0.3">
      <c r="B39" s="62"/>
      <c r="C39" s="62"/>
      <c r="D39" s="106"/>
    </row>
  </sheetData>
  <mergeCells count="21">
    <mergeCell ref="A37:D37"/>
    <mergeCell ref="F37:L37"/>
    <mergeCell ref="A34:D34"/>
    <mergeCell ref="F34:L34"/>
    <mergeCell ref="A35:D35"/>
    <mergeCell ref="F35:L35"/>
    <mergeCell ref="A36:D36"/>
    <mergeCell ref="F36:L36"/>
    <mergeCell ref="A1:T1"/>
    <mergeCell ref="A2:T2"/>
    <mergeCell ref="A5:D9"/>
    <mergeCell ref="F5:L5"/>
    <mergeCell ref="N5:T5"/>
    <mergeCell ref="F7:J7"/>
    <mergeCell ref="N7:R7"/>
    <mergeCell ref="A27:D27"/>
    <mergeCell ref="A11:D11"/>
    <mergeCell ref="A23:D23"/>
    <mergeCell ref="A24:D24"/>
    <mergeCell ref="A25:D25"/>
    <mergeCell ref="A26:D26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W73"/>
  <sheetViews>
    <sheetView showGridLines="0" topLeftCell="A2" zoomScale="90" zoomScaleNormal="90" workbookViewId="0">
      <selection activeCell="A2" sqref="A2:W2"/>
    </sheetView>
  </sheetViews>
  <sheetFormatPr defaultColWidth="9.109375" defaultRowHeight="13.8" x14ac:dyDescent="0.3"/>
  <cols>
    <col min="1" max="1" width="5" style="7" customWidth="1"/>
    <col min="2" max="2" width="7.6640625" style="7" customWidth="1"/>
    <col min="3" max="21" width="9" style="7" customWidth="1"/>
    <col min="22" max="22" width="5" style="7" customWidth="1"/>
    <col min="23" max="16384" width="9.109375" style="7"/>
  </cols>
  <sheetData>
    <row r="1" spans="1:23" ht="2.25" hidden="1" customHeight="1" x14ac:dyDescent="0.3"/>
    <row r="2" spans="1:23" ht="21" customHeight="1" x14ac:dyDescent="0.3">
      <c r="A2" s="196" t="s">
        <v>350</v>
      </c>
      <c r="B2" s="196"/>
      <c r="C2" s="196"/>
      <c r="D2" s="196"/>
      <c r="E2" s="196"/>
      <c r="F2" s="196"/>
      <c r="G2" s="196"/>
      <c r="H2" s="196"/>
      <c r="I2" s="196"/>
      <c r="J2" s="196"/>
      <c r="K2" s="196"/>
      <c r="L2" s="196"/>
      <c r="M2" s="196"/>
      <c r="N2" s="196"/>
      <c r="O2" s="196"/>
      <c r="P2" s="196"/>
      <c r="Q2" s="196"/>
      <c r="R2" s="196"/>
      <c r="S2" s="196"/>
      <c r="T2" s="196"/>
      <c r="U2" s="196"/>
      <c r="V2" s="196"/>
      <c r="W2" s="196"/>
    </row>
    <row r="3" spans="1:23" ht="18" customHeight="1" thickBot="1" x14ac:dyDescent="0.35">
      <c r="A3" s="232" t="s">
        <v>570</v>
      </c>
      <c r="B3" s="232"/>
      <c r="C3" s="232"/>
      <c r="D3" s="232"/>
      <c r="E3" s="232"/>
      <c r="F3" s="232"/>
      <c r="G3" s="232"/>
      <c r="H3" s="232"/>
      <c r="I3" s="232"/>
      <c r="J3" s="232"/>
      <c r="K3" s="232"/>
      <c r="L3" s="232"/>
      <c r="M3" s="232"/>
      <c r="N3" s="232"/>
      <c r="O3" s="232"/>
      <c r="P3" s="232"/>
      <c r="Q3" s="232"/>
      <c r="R3" s="232"/>
      <c r="S3" s="232"/>
      <c r="T3" s="232"/>
      <c r="U3" s="232"/>
      <c r="V3" s="232"/>
      <c r="W3" s="232"/>
    </row>
    <row r="4" spans="1:23" ht="11.25" customHeight="1" thickBot="1" x14ac:dyDescent="0.35">
      <c r="A4" s="233" t="s">
        <v>162</v>
      </c>
      <c r="B4" s="233" t="s">
        <v>163</v>
      </c>
      <c r="C4" s="199" t="s">
        <v>676</v>
      </c>
      <c r="D4" s="200"/>
      <c r="E4" s="200"/>
      <c r="F4" s="200"/>
      <c r="G4" s="200"/>
      <c r="H4" s="200"/>
      <c r="I4" s="200"/>
      <c r="J4" s="200"/>
      <c r="K4" s="200"/>
      <c r="L4" s="200"/>
      <c r="M4" s="200"/>
      <c r="N4" s="200"/>
      <c r="O4" s="200"/>
      <c r="P4" s="200"/>
      <c r="Q4" s="200"/>
      <c r="R4" s="200"/>
      <c r="S4" s="200"/>
      <c r="T4" s="200"/>
      <c r="U4" s="201"/>
      <c r="V4" s="233" t="s">
        <v>533</v>
      </c>
      <c r="W4" s="233" t="s">
        <v>520</v>
      </c>
    </row>
    <row r="5" spans="1:23" ht="21" customHeight="1" thickBot="1" x14ac:dyDescent="0.35">
      <c r="A5" s="234"/>
      <c r="B5" s="234"/>
      <c r="C5" s="122">
        <v>111</v>
      </c>
      <c r="D5" s="122">
        <v>112</v>
      </c>
      <c r="E5" s="122">
        <v>121</v>
      </c>
      <c r="F5" s="122">
        <v>122</v>
      </c>
      <c r="G5" s="122">
        <v>21</v>
      </c>
      <c r="H5" s="122">
        <v>22</v>
      </c>
      <c r="I5" s="122">
        <v>31</v>
      </c>
      <c r="J5" s="122">
        <v>321</v>
      </c>
      <c r="K5" s="122">
        <v>322</v>
      </c>
      <c r="L5" s="122">
        <v>41</v>
      </c>
      <c r="M5" s="122">
        <v>42</v>
      </c>
      <c r="N5" s="122">
        <v>51</v>
      </c>
      <c r="O5" s="122">
        <v>521</v>
      </c>
      <c r="P5" s="122">
        <v>522</v>
      </c>
      <c r="Q5" s="122">
        <v>53</v>
      </c>
      <c r="R5" s="122">
        <v>61</v>
      </c>
      <c r="S5" s="122">
        <v>62</v>
      </c>
      <c r="T5" s="122">
        <v>63</v>
      </c>
      <c r="U5" s="122">
        <v>7</v>
      </c>
      <c r="V5" s="234"/>
      <c r="W5" s="234"/>
    </row>
    <row r="6" spans="1:23" ht="9" customHeight="1" x14ac:dyDescent="0.3">
      <c r="A6" s="87">
        <v>2024</v>
      </c>
      <c r="B6" s="84" t="s">
        <v>338</v>
      </c>
      <c r="C6" s="123">
        <v>139.231572</v>
      </c>
      <c r="D6" s="123">
        <v>282.367503</v>
      </c>
      <c r="E6" s="123">
        <v>61.135656999999995</v>
      </c>
      <c r="F6" s="123">
        <v>620.54263200000003</v>
      </c>
      <c r="G6" s="123">
        <v>240.25039299999992</v>
      </c>
      <c r="H6" s="123">
        <v>2125.0758799999971</v>
      </c>
      <c r="I6" s="123">
        <v>431.42864399999996</v>
      </c>
      <c r="J6" s="123">
        <v>15.622854999999999</v>
      </c>
      <c r="K6" s="123">
        <v>341.15667999999994</v>
      </c>
      <c r="L6" s="123">
        <v>800.79159500000026</v>
      </c>
      <c r="M6" s="123">
        <v>602.30158300000016</v>
      </c>
      <c r="N6" s="123">
        <v>514.09225400000003</v>
      </c>
      <c r="O6" s="123">
        <v>165.88328899999999</v>
      </c>
      <c r="P6" s="123">
        <v>22.287163</v>
      </c>
      <c r="Q6" s="123">
        <v>566.09686299999998</v>
      </c>
      <c r="R6" s="123">
        <v>193.90212800000003</v>
      </c>
      <c r="S6" s="123">
        <v>473.28968799999967</v>
      </c>
      <c r="T6" s="123">
        <v>499.39848500000005</v>
      </c>
      <c r="U6" s="123">
        <v>0.84867500000000007</v>
      </c>
      <c r="V6" s="87">
        <v>2024</v>
      </c>
      <c r="W6" s="84" t="s">
        <v>536</v>
      </c>
    </row>
    <row r="7" spans="1:23" ht="9" customHeight="1" x14ac:dyDescent="0.3">
      <c r="A7" s="83"/>
      <c r="B7" s="84" t="s">
        <v>339</v>
      </c>
      <c r="C7" s="123">
        <v>147.63679000000002</v>
      </c>
      <c r="D7" s="123">
        <v>276.38547599999998</v>
      </c>
      <c r="E7" s="123">
        <v>72.188402999999994</v>
      </c>
      <c r="F7" s="123">
        <v>610.2432050000001</v>
      </c>
      <c r="G7" s="123">
        <v>217.09719799999991</v>
      </c>
      <c r="H7" s="123">
        <v>2504.2622699999979</v>
      </c>
      <c r="I7" s="123">
        <v>579.48673699999995</v>
      </c>
      <c r="J7" s="123">
        <v>19.258993</v>
      </c>
      <c r="K7" s="123">
        <v>331.917868</v>
      </c>
      <c r="L7" s="123">
        <v>789.31365000000017</v>
      </c>
      <c r="M7" s="123">
        <v>650.68043000000023</v>
      </c>
      <c r="N7" s="123">
        <v>617.74134299999992</v>
      </c>
      <c r="O7" s="123">
        <v>296.17501299999998</v>
      </c>
      <c r="P7" s="123">
        <v>25.578588</v>
      </c>
      <c r="Q7" s="123">
        <v>603.80642000000012</v>
      </c>
      <c r="R7" s="123">
        <v>210.43986099999989</v>
      </c>
      <c r="S7" s="123">
        <v>445.17872200000011</v>
      </c>
      <c r="T7" s="123">
        <v>565.48862300000008</v>
      </c>
      <c r="U7" s="123">
        <v>0.42695899999999998</v>
      </c>
      <c r="V7" s="83"/>
      <c r="W7" s="84" t="s">
        <v>537</v>
      </c>
    </row>
    <row r="8" spans="1:23" ht="9" customHeight="1" x14ac:dyDescent="0.3">
      <c r="A8" s="83"/>
      <c r="B8" s="84" t="s">
        <v>340</v>
      </c>
      <c r="C8" s="123">
        <v>95.239904000000024</v>
      </c>
      <c r="D8" s="123">
        <v>311.07871899999998</v>
      </c>
      <c r="E8" s="123">
        <v>80.304479000000015</v>
      </c>
      <c r="F8" s="123">
        <v>632.70707599999992</v>
      </c>
      <c r="G8" s="123">
        <v>236.35647200000005</v>
      </c>
      <c r="H8" s="123">
        <v>2105.1945849999984</v>
      </c>
      <c r="I8" s="123">
        <v>446.67606999999998</v>
      </c>
      <c r="J8" s="123">
        <v>21.928459</v>
      </c>
      <c r="K8" s="123">
        <v>310.12671499999999</v>
      </c>
      <c r="L8" s="123">
        <v>848.97213700000032</v>
      </c>
      <c r="M8" s="123">
        <v>649.27038000000016</v>
      </c>
      <c r="N8" s="123">
        <v>625.99853800000005</v>
      </c>
      <c r="O8" s="123">
        <v>336.08562499999999</v>
      </c>
      <c r="P8" s="123">
        <v>22.860621999999999</v>
      </c>
      <c r="Q8" s="123">
        <v>602.54324299999996</v>
      </c>
      <c r="R8" s="123">
        <v>202.81404799999993</v>
      </c>
      <c r="S8" s="123">
        <v>457.19383700000009</v>
      </c>
      <c r="T8" s="123">
        <v>561.911427</v>
      </c>
      <c r="U8" s="123">
        <v>0.25819300000000001</v>
      </c>
      <c r="V8" s="83"/>
      <c r="W8" s="84" t="s">
        <v>538</v>
      </c>
    </row>
    <row r="9" spans="1:23" ht="9" customHeight="1" x14ac:dyDescent="0.3">
      <c r="A9" s="83"/>
      <c r="B9" s="84" t="s">
        <v>341</v>
      </c>
      <c r="C9" s="123">
        <v>156.83248900000001</v>
      </c>
      <c r="D9" s="123">
        <v>357.47255700000005</v>
      </c>
      <c r="E9" s="123">
        <v>64.167175</v>
      </c>
      <c r="F9" s="123">
        <v>688.5660499999999</v>
      </c>
      <c r="G9" s="123">
        <v>242.09934300000003</v>
      </c>
      <c r="H9" s="123">
        <v>2488.529578000001</v>
      </c>
      <c r="I9" s="123">
        <v>729.17804599999988</v>
      </c>
      <c r="J9" s="123">
        <v>23.824005999999997</v>
      </c>
      <c r="K9" s="123">
        <v>290.12912900000003</v>
      </c>
      <c r="L9" s="123">
        <v>836.10843899999963</v>
      </c>
      <c r="M9" s="123">
        <v>742.75592499999982</v>
      </c>
      <c r="N9" s="123">
        <v>572.99170000000004</v>
      </c>
      <c r="O9" s="123">
        <v>174.081255</v>
      </c>
      <c r="P9" s="123">
        <v>48.433101000000001</v>
      </c>
      <c r="Q9" s="123">
        <v>589.45795100000009</v>
      </c>
      <c r="R9" s="123">
        <v>214.40099599999999</v>
      </c>
      <c r="S9" s="123">
        <v>477.91922700000015</v>
      </c>
      <c r="T9" s="123">
        <v>571.06252800000004</v>
      </c>
      <c r="U9" s="123">
        <v>0.95305899999999988</v>
      </c>
      <c r="V9" s="83"/>
      <c r="W9" s="84" t="s">
        <v>539</v>
      </c>
    </row>
    <row r="10" spans="1:23" ht="9" customHeight="1" x14ac:dyDescent="0.3">
      <c r="A10" s="83"/>
      <c r="B10" s="84" t="s">
        <v>342</v>
      </c>
      <c r="C10" s="123">
        <v>177.48614900000001</v>
      </c>
      <c r="D10" s="123">
        <v>355.95633500000002</v>
      </c>
      <c r="E10" s="123">
        <v>79.908724000000007</v>
      </c>
      <c r="F10" s="123">
        <v>712.31020699999988</v>
      </c>
      <c r="G10" s="123">
        <v>217.11451699999998</v>
      </c>
      <c r="H10" s="123">
        <v>2377.6018659999977</v>
      </c>
      <c r="I10" s="123">
        <v>588.58327600000007</v>
      </c>
      <c r="J10" s="123">
        <v>21.068458</v>
      </c>
      <c r="K10" s="123">
        <v>425.81784499999992</v>
      </c>
      <c r="L10" s="123">
        <v>865.64228499999967</v>
      </c>
      <c r="M10" s="123">
        <v>710.180657</v>
      </c>
      <c r="N10" s="123">
        <v>575.44973500000003</v>
      </c>
      <c r="O10" s="123">
        <v>141.451596</v>
      </c>
      <c r="P10" s="123">
        <v>36.183865000000004</v>
      </c>
      <c r="Q10" s="123">
        <v>553.82037300000002</v>
      </c>
      <c r="R10" s="123">
        <v>231.24551499999993</v>
      </c>
      <c r="S10" s="123">
        <v>487.99484700000016</v>
      </c>
      <c r="T10" s="123">
        <v>563.47273700000005</v>
      </c>
      <c r="U10" s="123">
        <v>1.4293450000000001</v>
      </c>
      <c r="V10" s="83"/>
      <c r="W10" s="84" t="s">
        <v>540</v>
      </c>
    </row>
    <row r="11" spans="1:23" ht="9" customHeight="1" x14ac:dyDescent="0.3">
      <c r="A11" s="83"/>
      <c r="B11" s="84" t="s">
        <v>343</v>
      </c>
      <c r="C11" s="123">
        <v>115.771491</v>
      </c>
      <c r="D11" s="123">
        <v>321.36297199999996</v>
      </c>
      <c r="E11" s="123">
        <v>52.188661000000003</v>
      </c>
      <c r="F11" s="123">
        <v>664.17500700000005</v>
      </c>
      <c r="G11" s="123">
        <v>234.69348200000005</v>
      </c>
      <c r="H11" s="123">
        <v>2293.1674789999975</v>
      </c>
      <c r="I11" s="123">
        <v>315.023844</v>
      </c>
      <c r="J11" s="123">
        <v>23.653303000000001</v>
      </c>
      <c r="K11" s="123">
        <v>478.52122700000012</v>
      </c>
      <c r="L11" s="123">
        <v>815.54677500000014</v>
      </c>
      <c r="M11" s="123">
        <v>673.14350399999989</v>
      </c>
      <c r="N11" s="123">
        <v>550.38036799999998</v>
      </c>
      <c r="O11" s="123">
        <v>201.92305200000001</v>
      </c>
      <c r="P11" s="123">
        <v>43.400209999999994</v>
      </c>
      <c r="Q11" s="123">
        <v>543.63965799999994</v>
      </c>
      <c r="R11" s="123">
        <v>222.99119899999994</v>
      </c>
      <c r="S11" s="123">
        <v>448.66331000000002</v>
      </c>
      <c r="T11" s="123">
        <v>548.31615299999999</v>
      </c>
      <c r="U11" s="123">
        <v>0.83117099999999999</v>
      </c>
      <c r="V11" s="83"/>
      <c r="W11" s="84" t="s">
        <v>541</v>
      </c>
    </row>
    <row r="12" spans="1:23" ht="9" customHeight="1" x14ac:dyDescent="0.3">
      <c r="A12" s="83"/>
      <c r="B12" s="84" t="s">
        <v>344</v>
      </c>
      <c r="C12" s="123">
        <v>176.23479700000001</v>
      </c>
      <c r="D12" s="123">
        <v>312.38582100000008</v>
      </c>
      <c r="E12" s="123">
        <v>82.636820999999998</v>
      </c>
      <c r="F12" s="123">
        <v>748.12027500000022</v>
      </c>
      <c r="G12" s="123">
        <v>249.08009199999998</v>
      </c>
      <c r="H12" s="123">
        <v>2782.0864480000005</v>
      </c>
      <c r="I12" s="123">
        <v>709.12927100000002</v>
      </c>
      <c r="J12" s="123">
        <v>17.772241000000001</v>
      </c>
      <c r="K12" s="123">
        <v>479.78901499999995</v>
      </c>
      <c r="L12" s="123">
        <v>914.620679</v>
      </c>
      <c r="M12" s="123">
        <v>739.81987600000002</v>
      </c>
      <c r="N12" s="123">
        <v>583.73655399999996</v>
      </c>
      <c r="O12" s="123">
        <v>303.29651000000001</v>
      </c>
      <c r="P12" s="123">
        <v>34.630792</v>
      </c>
      <c r="Q12" s="123">
        <v>503.64837199999999</v>
      </c>
      <c r="R12" s="123">
        <v>240.50122999999996</v>
      </c>
      <c r="S12" s="123">
        <v>550.55943500000012</v>
      </c>
      <c r="T12" s="123">
        <v>633.05911999999989</v>
      </c>
      <c r="U12" s="123">
        <v>0.84404199999999996</v>
      </c>
      <c r="V12" s="83"/>
      <c r="W12" s="84" t="s">
        <v>542</v>
      </c>
    </row>
    <row r="13" spans="1:23" ht="9" customHeight="1" x14ac:dyDescent="0.3">
      <c r="A13" s="83"/>
      <c r="B13" s="84" t="s">
        <v>345</v>
      </c>
      <c r="C13" s="123">
        <v>93.800417999999993</v>
      </c>
      <c r="D13" s="123">
        <v>317.96019399999989</v>
      </c>
      <c r="E13" s="123">
        <v>75.889831000000001</v>
      </c>
      <c r="F13" s="123">
        <v>712.38902099999984</v>
      </c>
      <c r="G13" s="123">
        <v>161.06781699999999</v>
      </c>
      <c r="H13" s="123">
        <v>1790.9368920000002</v>
      </c>
      <c r="I13" s="123">
        <v>543.68392500000004</v>
      </c>
      <c r="J13" s="123">
        <v>62.001262000000004</v>
      </c>
      <c r="K13" s="123">
        <v>536.34184300000004</v>
      </c>
      <c r="L13" s="123">
        <v>738.86699099999964</v>
      </c>
      <c r="M13" s="123">
        <v>567.72947299999976</v>
      </c>
      <c r="N13" s="123">
        <v>448.90689000000003</v>
      </c>
      <c r="O13" s="123">
        <v>116.936139</v>
      </c>
      <c r="P13" s="123">
        <v>21.143778999999999</v>
      </c>
      <c r="Q13" s="123">
        <v>420.38923300000005</v>
      </c>
      <c r="R13" s="123">
        <v>203.84209699999997</v>
      </c>
      <c r="S13" s="123">
        <v>520.47069600000009</v>
      </c>
      <c r="T13" s="123">
        <v>510.93110499999995</v>
      </c>
      <c r="U13" s="123">
        <v>0.63485900000000006</v>
      </c>
      <c r="V13" s="83"/>
      <c r="W13" s="84" t="s">
        <v>543</v>
      </c>
    </row>
    <row r="14" spans="1:23" ht="9" customHeight="1" x14ac:dyDescent="0.3">
      <c r="A14" s="83"/>
      <c r="B14" s="84" t="s">
        <v>346</v>
      </c>
      <c r="C14" s="123">
        <v>113.93350799999999</v>
      </c>
      <c r="D14" s="123">
        <v>337.09483900000009</v>
      </c>
      <c r="E14" s="123">
        <v>56.404303999999996</v>
      </c>
      <c r="F14" s="123">
        <v>720.81595000000004</v>
      </c>
      <c r="G14" s="123">
        <v>214.87273499999989</v>
      </c>
      <c r="H14" s="123">
        <v>2509.1081479999971</v>
      </c>
      <c r="I14" s="123">
        <v>297.67837100000008</v>
      </c>
      <c r="J14" s="123">
        <v>26.127726000000003</v>
      </c>
      <c r="K14" s="123">
        <v>379.33915299999995</v>
      </c>
      <c r="L14" s="123">
        <v>952.30898900000022</v>
      </c>
      <c r="M14" s="123">
        <v>689.07167100000015</v>
      </c>
      <c r="N14" s="123">
        <v>529.66766099999995</v>
      </c>
      <c r="O14" s="123">
        <v>218.76648</v>
      </c>
      <c r="P14" s="123">
        <v>33.872396999999999</v>
      </c>
      <c r="Q14" s="123">
        <v>562.29918299999997</v>
      </c>
      <c r="R14" s="123">
        <v>231.77498200000002</v>
      </c>
      <c r="S14" s="123">
        <v>553.92912000000001</v>
      </c>
      <c r="T14" s="123">
        <v>561.92393200000015</v>
      </c>
      <c r="U14" s="123">
        <v>0.296651</v>
      </c>
      <c r="V14" s="83"/>
      <c r="W14" s="84" t="s">
        <v>544</v>
      </c>
    </row>
    <row r="15" spans="1:23" ht="9" customHeight="1" x14ac:dyDescent="0.3">
      <c r="A15" s="83"/>
      <c r="B15" s="84" t="s">
        <v>347</v>
      </c>
      <c r="C15" s="123">
        <v>146.35311799999997</v>
      </c>
      <c r="D15" s="123">
        <v>397.49825999999996</v>
      </c>
      <c r="E15" s="123">
        <v>68.828435999999996</v>
      </c>
      <c r="F15" s="123">
        <v>736.51691400000004</v>
      </c>
      <c r="G15" s="123">
        <v>220.47747000000001</v>
      </c>
      <c r="H15" s="123">
        <v>2599.6767789999985</v>
      </c>
      <c r="I15" s="123">
        <v>648.30291199999988</v>
      </c>
      <c r="J15" s="123">
        <v>25.524726000000001</v>
      </c>
      <c r="K15" s="123">
        <v>420.68306200000001</v>
      </c>
      <c r="L15" s="123">
        <v>998.89554099999964</v>
      </c>
      <c r="M15" s="123">
        <v>692.733338</v>
      </c>
      <c r="N15" s="123">
        <v>606.81101000000001</v>
      </c>
      <c r="O15" s="123">
        <v>134.86146099999999</v>
      </c>
      <c r="P15" s="123">
        <v>29.997717999999999</v>
      </c>
      <c r="Q15" s="123">
        <v>671.95856600000002</v>
      </c>
      <c r="R15" s="123">
        <v>281.50390199999993</v>
      </c>
      <c r="S15" s="123">
        <v>615.35098099999982</v>
      </c>
      <c r="T15" s="123">
        <v>665.37076000000002</v>
      </c>
      <c r="U15" s="123">
        <v>14.281674000000001</v>
      </c>
      <c r="V15" s="83"/>
      <c r="W15" s="84" t="s">
        <v>545</v>
      </c>
    </row>
    <row r="16" spans="1:23" ht="9" customHeight="1" x14ac:dyDescent="0.3">
      <c r="A16" s="83"/>
      <c r="B16" s="84" t="s">
        <v>348</v>
      </c>
      <c r="C16" s="123">
        <v>121.90205299999997</v>
      </c>
      <c r="D16" s="123">
        <v>355.42319000000003</v>
      </c>
      <c r="E16" s="123">
        <v>64.32745700000001</v>
      </c>
      <c r="F16" s="123">
        <v>647.6694490000001</v>
      </c>
      <c r="G16" s="123">
        <v>178.48726199999999</v>
      </c>
      <c r="H16" s="123">
        <v>2747.3508159999983</v>
      </c>
      <c r="I16" s="123">
        <v>345.50711899999999</v>
      </c>
      <c r="J16" s="123">
        <v>12.720611</v>
      </c>
      <c r="K16" s="123">
        <v>393.01609600000012</v>
      </c>
      <c r="L16" s="123">
        <v>965.62114300000007</v>
      </c>
      <c r="M16" s="123">
        <v>693.94375899999966</v>
      </c>
      <c r="N16" s="123">
        <v>562.21599400000002</v>
      </c>
      <c r="O16" s="123">
        <v>232.758723</v>
      </c>
      <c r="P16" s="123">
        <v>23.842365000000001</v>
      </c>
      <c r="Q16" s="123">
        <v>609.45149499999991</v>
      </c>
      <c r="R16" s="123">
        <v>274.16266600000006</v>
      </c>
      <c r="S16" s="123">
        <v>542.56336599999986</v>
      </c>
      <c r="T16" s="123">
        <v>597.56293800000014</v>
      </c>
      <c r="U16" s="123">
        <v>1.1601250000000001</v>
      </c>
      <c r="V16" s="83"/>
      <c r="W16" s="84" t="s">
        <v>546</v>
      </c>
    </row>
    <row r="17" spans="1:23" ht="9" customHeight="1" x14ac:dyDescent="0.3">
      <c r="A17" s="83"/>
      <c r="B17" s="84" t="s">
        <v>349</v>
      </c>
      <c r="C17" s="123">
        <v>202.91143599999998</v>
      </c>
      <c r="D17" s="123">
        <v>333.44737099999998</v>
      </c>
      <c r="E17" s="123">
        <v>66.268889999999999</v>
      </c>
      <c r="F17" s="123">
        <v>665.71919100000002</v>
      </c>
      <c r="G17" s="123">
        <v>202.6629660000001</v>
      </c>
      <c r="H17" s="123">
        <v>1880.8647489999987</v>
      </c>
      <c r="I17" s="123">
        <v>627.92842199999996</v>
      </c>
      <c r="J17" s="123">
        <v>14.903765</v>
      </c>
      <c r="K17" s="123">
        <v>467.35332199999993</v>
      </c>
      <c r="L17" s="123">
        <v>971.83002899999997</v>
      </c>
      <c r="M17" s="123">
        <v>616.9083480000005</v>
      </c>
      <c r="N17" s="123">
        <v>538.10312799999997</v>
      </c>
      <c r="O17" s="123">
        <v>181.60515800000002</v>
      </c>
      <c r="P17" s="123">
        <v>18.590123000000002</v>
      </c>
      <c r="Q17" s="123">
        <v>485.96703300000001</v>
      </c>
      <c r="R17" s="123">
        <v>238.27891099999988</v>
      </c>
      <c r="S17" s="123">
        <v>567.7306329999999</v>
      </c>
      <c r="T17" s="123">
        <v>576.21536400000025</v>
      </c>
      <c r="U17" s="123">
        <v>0.632212</v>
      </c>
      <c r="V17" s="83"/>
      <c r="W17" s="84" t="s">
        <v>547</v>
      </c>
    </row>
    <row r="18" spans="1:23" ht="9" customHeight="1" x14ac:dyDescent="0.3">
      <c r="A18" s="83"/>
      <c r="B18" s="84"/>
      <c r="C18" s="123"/>
      <c r="D18" s="123"/>
      <c r="E18" s="123"/>
      <c r="F18" s="123"/>
      <c r="G18" s="123"/>
      <c r="H18" s="123"/>
      <c r="I18" s="123"/>
      <c r="J18" s="123"/>
      <c r="K18" s="123"/>
      <c r="L18" s="123"/>
      <c r="M18" s="123"/>
      <c r="N18" s="123"/>
      <c r="O18" s="123"/>
      <c r="P18" s="123"/>
      <c r="Q18" s="123"/>
      <c r="R18" s="123"/>
      <c r="S18" s="123"/>
      <c r="T18" s="123"/>
      <c r="U18" s="123"/>
      <c r="V18" s="83"/>
      <c r="W18" s="84"/>
    </row>
    <row r="19" spans="1:23" ht="9" customHeight="1" x14ac:dyDescent="0.3">
      <c r="A19" s="87">
        <v>2025</v>
      </c>
      <c r="B19" s="84" t="s">
        <v>338</v>
      </c>
      <c r="C19" s="123">
        <v>101.56324900000003</v>
      </c>
      <c r="D19" s="123">
        <v>328.32390199999998</v>
      </c>
      <c r="E19" s="123">
        <v>70.322355000000002</v>
      </c>
      <c r="F19" s="123">
        <v>654.03219300000001</v>
      </c>
      <c r="G19" s="123">
        <v>213.15751799999998</v>
      </c>
      <c r="H19" s="123">
        <v>2565.2529289999998</v>
      </c>
      <c r="I19" s="123">
        <v>386.80048099999999</v>
      </c>
      <c r="J19" s="123">
        <v>21.743219999999997</v>
      </c>
      <c r="K19" s="123">
        <v>356.15560200000004</v>
      </c>
      <c r="L19" s="123">
        <v>806.7515429999994</v>
      </c>
      <c r="M19" s="123">
        <v>642.12918200000036</v>
      </c>
      <c r="N19" s="123">
        <v>524.67978299999993</v>
      </c>
      <c r="O19" s="123">
        <v>151.31378599999999</v>
      </c>
      <c r="P19" s="123">
        <v>25.060524000000001</v>
      </c>
      <c r="Q19" s="123">
        <v>581.91331000000002</v>
      </c>
      <c r="R19" s="123">
        <v>230.23234199999996</v>
      </c>
      <c r="S19" s="123">
        <v>542.36785999999984</v>
      </c>
      <c r="T19" s="123">
        <v>591.05003799999997</v>
      </c>
      <c r="U19" s="123">
        <v>0.27265400000000001</v>
      </c>
      <c r="V19" s="87">
        <v>2025</v>
      </c>
      <c r="W19" s="84" t="s">
        <v>536</v>
      </c>
    </row>
    <row r="20" spans="1:23" ht="9" customHeight="1" x14ac:dyDescent="0.3">
      <c r="A20" s="83"/>
      <c r="B20" s="84" t="s">
        <v>339</v>
      </c>
      <c r="C20" s="123">
        <v>101.73832900000002</v>
      </c>
      <c r="D20" s="123">
        <v>305.73986799999994</v>
      </c>
      <c r="E20" s="123">
        <v>66.936367999999987</v>
      </c>
      <c r="F20" s="123">
        <v>646.972576</v>
      </c>
      <c r="G20" s="123">
        <v>245.96527199999994</v>
      </c>
      <c r="H20" s="123">
        <v>2513.9695839999995</v>
      </c>
      <c r="I20" s="123">
        <v>514.8374080000001</v>
      </c>
      <c r="J20" s="123">
        <v>22.450905000000002</v>
      </c>
      <c r="K20" s="123">
        <v>455.41600699999998</v>
      </c>
      <c r="L20" s="123">
        <v>847.93168799999989</v>
      </c>
      <c r="M20" s="123">
        <v>661.93308999999999</v>
      </c>
      <c r="N20" s="123">
        <v>727.35487999999998</v>
      </c>
      <c r="O20" s="123">
        <v>192.70108099999999</v>
      </c>
      <c r="P20" s="123">
        <v>24.904256999999998</v>
      </c>
      <c r="Q20" s="123">
        <v>584.51381100000003</v>
      </c>
      <c r="R20" s="123">
        <v>225.32207599999998</v>
      </c>
      <c r="S20" s="123">
        <v>504.12399099999993</v>
      </c>
      <c r="T20" s="123">
        <v>612.10999500000003</v>
      </c>
      <c r="U20" s="123">
        <v>1.750777</v>
      </c>
      <c r="V20" s="83"/>
      <c r="W20" s="84" t="s">
        <v>537</v>
      </c>
    </row>
    <row r="21" spans="1:23" ht="9" customHeight="1" x14ac:dyDescent="0.3">
      <c r="A21" s="83"/>
      <c r="B21" s="84" t="s">
        <v>340</v>
      </c>
      <c r="C21" s="123"/>
      <c r="D21" s="123"/>
      <c r="E21" s="123"/>
      <c r="F21" s="123"/>
      <c r="G21" s="123"/>
      <c r="H21" s="123"/>
      <c r="I21" s="123"/>
      <c r="J21" s="123"/>
      <c r="K21" s="123"/>
      <c r="L21" s="123"/>
      <c r="M21" s="123"/>
      <c r="N21" s="123"/>
      <c r="O21" s="123"/>
      <c r="P21" s="123"/>
      <c r="Q21" s="123"/>
      <c r="R21" s="123"/>
      <c r="S21" s="123"/>
      <c r="T21" s="123"/>
      <c r="U21" s="123"/>
      <c r="V21" s="83"/>
      <c r="W21" s="84" t="s">
        <v>538</v>
      </c>
    </row>
    <row r="22" spans="1:23" ht="9" customHeight="1" x14ac:dyDescent="0.3">
      <c r="A22" s="83"/>
      <c r="B22" s="84" t="s">
        <v>341</v>
      </c>
      <c r="C22" s="123"/>
      <c r="D22" s="123"/>
      <c r="E22" s="123"/>
      <c r="F22" s="123"/>
      <c r="G22" s="123"/>
      <c r="H22" s="123"/>
      <c r="I22" s="123"/>
      <c r="J22" s="123"/>
      <c r="K22" s="123"/>
      <c r="L22" s="123"/>
      <c r="M22" s="123"/>
      <c r="N22" s="123"/>
      <c r="O22" s="123"/>
      <c r="P22" s="123"/>
      <c r="Q22" s="123"/>
      <c r="R22" s="123"/>
      <c r="S22" s="123"/>
      <c r="T22" s="123"/>
      <c r="U22" s="123"/>
      <c r="V22" s="83"/>
      <c r="W22" s="84" t="s">
        <v>539</v>
      </c>
    </row>
    <row r="23" spans="1:23" ht="9" customHeight="1" x14ac:dyDescent="0.3">
      <c r="A23" s="83"/>
      <c r="B23" s="84" t="s">
        <v>342</v>
      </c>
      <c r="C23" s="123"/>
      <c r="D23" s="123"/>
      <c r="E23" s="123"/>
      <c r="F23" s="123"/>
      <c r="G23" s="123"/>
      <c r="H23" s="123"/>
      <c r="I23" s="123"/>
      <c r="J23" s="123"/>
      <c r="K23" s="123"/>
      <c r="L23" s="123"/>
      <c r="M23" s="123"/>
      <c r="N23" s="123"/>
      <c r="O23" s="123"/>
      <c r="P23" s="123"/>
      <c r="Q23" s="123"/>
      <c r="R23" s="123"/>
      <c r="S23" s="123"/>
      <c r="T23" s="123"/>
      <c r="U23" s="123"/>
      <c r="V23" s="83"/>
      <c r="W23" s="84" t="s">
        <v>540</v>
      </c>
    </row>
    <row r="24" spans="1:23" ht="9" customHeight="1" x14ac:dyDescent="0.3">
      <c r="A24" s="83"/>
      <c r="B24" s="84" t="s">
        <v>343</v>
      </c>
      <c r="C24" s="123"/>
      <c r="D24" s="123"/>
      <c r="E24" s="123"/>
      <c r="F24" s="123"/>
      <c r="G24" s="123"/>
      <c r="H24" s="123"/>
      <c r="I24" s="123"/>
      <c r="J24" s="123"/>
      <c r="K24" s="123"/>
      <c r="L24" s="123"/>
      <c r="M24" s="123"/>
      <c r="N24" s="123"/>
      <c r="O24" s="123"/>
      <c r="P24" s="123"/>
      <c r="Q24" s="123"/>
      <c r="R24" s="123"/>
      <c r="S24" s="123"/>
      <c r="T24" s="123"/>
      <c r="U24" s="123"/>
      <c r="V24" s="83"/>
      <c r="W24" s="84" t="s">
        <v>541</v>
      </c>
    </row>
    <row r="25" spans="1:23" ht="9" customHeight="1" x14ac:dyDescent="0.3">
      <c r="A25" s="83"/>
      <c r="B25" s="84" t="s">
        <v>344</v>
      </c>
      <c r="C25" s="123"/>
      <c r="D25" s="123"/>
      <c r="E25" s="123"/>
      <c r="F25" s="123"/>
      <c r="G25" s="123"/>
      <c r="H25" s="123"/>
      <c r="I25" s="123"/>
      <c r="J25" s="123"/>
      <c r="K25" s="123"/>
      <c r="L25" s="123"/>
      <c r="M25" s="123"/>
      <c r="N25" s="123"/>
      <c r="O25" s="123"/>
      <c r="P25" s="123"/>
      <c r="Q25" s="123"/>
      <c r="R25" s="123"/>
      <c r="S25" s="123"/>
      <c r="T25" s="123"/>
      <c r="U25" s="123"/>
      <c r="V25" s="83"/>
      <c r="W25" s="84" t="s">
        <v>542</v>
      </c>
    </row>
    <row r="26" spans="1:23" ht="9" customHeight="1" x14ac:dyDescent="0.3">
      <c r="A26" s="83"/>
      <c r="B26" s="84" t="s">
        <v>345</v>
      </c>
      <c r="C26" s="123"/>
      <c r="D26" s="123"/>
      <c r="E26" s="123"/>
      <c r="F26" s="123"/>
      <c r="G26" s="123"/>
      <c r="H26" s="123"/>
      <c r="I26" s="123"/>
      <c r="J26" s="123"/>
      <c r="K26" s="123"/>
      <c r="L26" s="123"/>
      <c r="M26" s="123"/>
      <c r="N26" s="123"/>
      <c r="O26" s="123"/>
      <c r="P26" s="123"/>
      <c r="Q26" s="123"/>
      <c r="R26" s="123"/>
      <c r="S26" s="123"/>
      <c r="T26" s="123"/>
      <c r="U26" s="123"/>
      <c r="V26" s="83"/>
      <c r="W26" s="84" t="s">
        <v>543</v>
      </c>
    </row>
    <row r="27" spans="1:23" ht="9" customHeight="1" x14ac:dyDescent="0.3">
      <c r="A27" s="83"/>
      <c r="B27" s="84" t="s">
        <v>346</v>
      </c>
      <c r="C27" s="123"/>
      <c r="D27" s="123"/>
      <c r="E27" s="123"/>
      <c r="F27" s="123"/>
      <c r="G27" s="123"/>
      <c r="H27" s="123"/>
      <c r="I27" s="123"/>
      <c r="J27" s="123"/>
      <c r="K27" s="123"/>
      <c r="L27" s="123"/>
      <c r="M27" s="123"/>
      <c r="N27" s="123"/>
      <c r="O27" s="123"/>
      <c r="P27" s="123"/>
      <c r="Q27" s="123"/>
      <c r="R27" s="123"/>
      <c r="S27" s="123"/>
      <c r="T27" s="123"/>
      <c r="U27" s="123"/>
      <c r="V27" s="83"/>
      <c r="W27" s="84" t="s">
        <v>544</v>
      </c>
    </row>
    <row r="28" spans="1:23" ht="9" customHeight="1" x14ac:dyDescent="0.3">
      <c r="A28" s="83"/>
      <c r="B28" s="84" t="s">
        <v>347</v>
      </c>
      <c r="C28" s="123"/>
      <c r="D28" s="123"/>
      <c r="E28" s="123"/>
      <c r="F28" s="123"/>
      <c r="G28" s="123"/>
      <c r="H28" s="123"/>
      <c r="I28" s="123"/>
      <c r="J28" s="123"/>
      <c r="K28" s="123"/>
      <c r="L28" s="123"/>
      <c r="M28" s="123"/>
      <c r="N28" s="123"/>
      <c r="O28" s="123"/>
      <c r="P28" s="123"/>
      <c r="Q28" s="123"/>
      <c r="R28" s="123"/>
      <c r="S28" s="123"/>
      <c r="T28" s="123"/>
      <c r="U28" s="123"/>
      <c r="V28" s="83"/>
      <c r="W28" s="84" t="s">
        <v>545</v>
      </c>
    </row>
    <row r="29" spans="1:23" ht="9" customHeight="1" x14ac:dyDescent="0.3">
      <c r="A29" s="83"/>
      <c r="B29" s="84" t="s">
        <v>348</v>
      </c>
      <c r="C29" s="123"/>
      <c r="D29" s="123"/>
      <c r="E29" s="123"/>
      <c r="F29" s="123"/>
      <c r="G29" s="123"/>
      <c r="H29" s="123"/>
      <c r="I29" s="123"/>
      <c r="J29" s="123"/>
      <c r="K29" s="123"/>
      <c r="L29" s="123"/>
      <c r="M29" s="123"/>
      <c r="N29" s="123"/>
      <c r="O29" s="123"/>
      <c r="P29" s="123"/>
      <c r="Q29" s="123"/>
      <c r="R29" s="123"/>
      <c r="S29" s="123"/>
      <c r="T29" s="123"/>
      <c r="U29" s="123"/>
      <c r="V29" s="83"/>
      <c r="W29" s="84" t="s">
        <v>546</v>
      </c>
    </row>
    <row r="30" spans="1:23" ht="9" customHeight="1" x14ac:dyDescent="0.3">
      <c r="A30" s="83"/>
      <c r="B30" s="84" t="s">
        <v>349</v>
      </c>
      <c r="C30" s="123"/>
      <c r="D30" s="123"/>
      <c r="E30" s="123"/>
      <c r="F30" s="123"/>
      <c r="G30" s="123"/>
      <c r="H30" s="123"/>
      <c r="I30" s="123"/>
      <c r="J30" s="123"/>
      <c r="K30" s="123"/>
      <c r="L30" s="123"/>
      <c r="M30" s="123"/>
      <c r="N30" s="123"/>
      <c r="O30" s="123"/>
      <c r="P30" s="123"/>
      <c r="Q30" s="123"/>
      <c r="R30" s="123"/>
      <c r="S30" s="123"/>
      <c r="T30" s="123"/>
      <c r="U30" s="123"/>
      <c r="V30" s="83"/>
      <c r="W30" s="84" t="s">
        <v>547</v>
      </c>
    </row>
    <row r="31" spans="1:23" ht="9" customHeight="1" thickBot="1" x14ac:dyDescent="0.35">
      <c r="A31" s="135"/>
      <c r="B31" s="136"/>
      <c r="C31" s="137"/>
      <c r="D31" s="137"/>
      <c r="E31" s="137"/>
      <c r="F31" s="137"/>
      <c r="G31" s="137"/>
      <c r="H31" s="137"/>
      <c r="I31" s="137"/>
      <c r="J31" s="137"/>
      <c r="K31" s="137"/>
      <c r="L31" s="137"/>
      <c r="M31" s="137"/>
      <c r="N31" s="137"/>
      <c r="O31" s="137"/>
      <c r="P31" s="137"/>
      <c r="Q31" s="137"/>
      <c r="R31" s="137"/>
      <c r="S31" s="137"/>
      <c r="T31" s="137"/>
      <c r="U31" s="137"/>
      <c r="V31" s="135"/>
      <c r="W31" s="136"/>
    </row>
    <row r="32" spans="1:23" ht="9" customHeight="1" thickTop="1" x14ac:dyDescent="0.3">
      <c r="A32" s="83"/>
      <c r="B32" s="84"/>
      <c r="C32" s="123"/>
      <c r="D32" s="123"/>
      <c r="E32" s="123"/>
      <c r="F32" s="123"/>
      <c r="G32" s="123"/>
      <c r="H32" s="123"/>
      <c r="I32" s="123"/>
      <c r="J32" s="123"/>
      <c r="K32" s="123"/>
      <c r="L32" s="123"/>
      <c r="M32" s="123"/>
      <c r="N32" s="123"/>
      <c r="O32" s="123"/>
      <c r="P32" s="123"/>
      <c r="Q32" s="123"/>
      <c r="R32" s="123"/>
      <c r="S32" s="123"/>
      <c r="T32" s="123"/>
      <c r="U32" s="123"/>
      <c r="V32" s="83"/>
      <c r="W32" s="84"/>
    </row>
    <row r="33" spans="1:16" ht="9" customHeight="1" thickBot="1" x14ac:dyDescent="0.35"/>
    <row r="34" spans="1:16" ht="14.4" thickBot="1" x14ac:dyDescent="0.35">
      <c r="B34" s="124" t="s">
        <v>200</v>
      </c>
      <c r="C34" s="229" t="s">
        <v>4</v>
      </c>
      <c r="D34" s="230"/>
      <c r="E34" s="230"/>
      <c r="F34" s="230"/>
      <c r="G34" s="231"/>
      <c r="H34" s="125"/>
      <c r="I34" s="126"/>
      <c r="J34" s="127"/>
      <c r="K34" s="124" t="s">
        <v>571</v>
      </c>
      <c r="L34" s="229" t="s">
        <v>414</v>
      </c>
      <c r="M34" s="230"/>
      <c r="N34" s="230"/>
      <c r="O34" s="230"/>
      <c r="P34" s="231"/>
    </row>
    <row r="35" spans="1:16" ht="9.75" customHeight="1" x14ac:dyDescent="0.3">
      <c r="B35" s="87">
        <v>1</v>
      </c>
      <c r="C35" s="128" t="s">
        <v>201</v>
      </c>
      <c r="I35" s="87"/>
      <c r="J35" s="129"/>
      <c r="K35" s="87">
        <v>1</v>
      </c>
      <c r="L35" s="128" t="s">
        <v>572</v>
      </c>
    </row>
    <row r="36" spans="1:16" ht="9.75" customHeight="1" x14ac:dyDescent="0.3">
      <c r="A36" s="28"/>
      <c r="B36" s="83">
        <v>11</v>
      </c>
      <c r="C36" s="84" t="s">
        <v>203</v>
      </c>
      <c r="I36" s="83"/>
      <c r="J36" s="130"/>
      <c r="K36" s="83">
        <v>11</v>
      </c>
      <c r="L36" s="84" t="s">
        <v>573</v>
      </c>
    </row>
    <row r="37" spans="1:16" ht="9.75" customHeight="1" x14ac:dyDescent="0.3">
      <c r="B37" s="83">
        <v>111</v>
      </c>
      <c r="C37" s="84" t="s">
        <v>204</v>
      </c>
      <c r="I37" s="83"/>
      <c r="J37" s="130"/>
      <c r="K37" s="83">
        <v>111</v>
      </c>
      <c r="L37" s="84" t="s">
        <v>574</v>
      </c>
    </row>
    <row r="38" spans="1:16" ht="9.75" customHeight="1" x14ac:dyDescent="0.3">
      <c r="A38" s="28"/>
      <c r="B38" s="83">
        <v>112</v>
      </c>
      <c r="C38" s="84" t="s">
        <v>308</v>
      </c>
      <c r="I38" s="87"/>
      <c r="J38" s="129"/>
      <c r="K38" s="83">
        <v>112</v>
      </c>
      <c r="L38" s="84" t="s">
        <v>575</v>
      </c>
    </row>
    <row r="39" spans="1:16" ht="9.75" customHeight="1" x14ac:dyDescent="0.3">
      <c r="B39" s="83">
        <v>12</v>
      </c>
      <c r="C39" s="130" t="s">
        <v>208</v>
      </c>
      <c r="I39" s="83"/>
      <c r="J39" s="130"/>
      <c r="K39" s="83">
        <v>12</v>
      </c>
      <c r="L39" s="130" t="s">
        <v>576</v>
      </c>
    </row>
    <row r="40" spans="1:16" ht="9.75" customHeight="1" x14ac:dyDescent="0.3">
      <c r="B40" s="83">
        <v>121</v>
      </c>
      <c r="C40" s="84" t="s">
        <v>204</v>
      </c>
      <c r="I40" s="83"/>
      <c r="J40" s="130"/>
      <c r="K40" s="83">
        <v>121</v>
      </c>
      <c r="L40" s="84" t="s">
        <v>574</v>
      </c>
    </row>
    <row r="41" spans="1:16" ht="9.75" customHeight="1" x14ac:dyDescent="0.3">
      <c r="B41" s="83">
        <v>122</v>
      </c>
      <c r="C41" s="84" t="s">
        <v>308</v>
      </c>
      <c r="I41" s="83"/>
      <c r="J41" s="84"/>
      <c r="K41" s="83">
        <v>122</v>
      </c>
      <c r="L41" s="84" t="s">
        <v>575</v>
      </c>
    </row>
    <row r="42" spans="1:16" ht="9.75" customHeight="1" x14ac:dyDescent="0.3">
      <c r="B42" s="87">
        <v>2</v>
      </c>
      <c r="C42" s="129" t="s">
        <v>309</v>
      </c>
      <c r="I42" s="83"/>
      <c r="J42" s="84"/>
      <c r="K42" s="87">
        <v>2</v>
      </c>
      <c r="L42" s="129" t="s">
        <v>577</v>
      </c>
    </row>
    <row r="43" spans="1:16" ht="9.75" customHeight="1" x14ac:dyDescent="0.3">
      <c r="B43" s="83">
        <v>21</v>
      </c>
      <c r="C43" s="84" t="s">
        <v>203</v>
      </c>
      <c r="I43" s="83"/>
      <c r="J43" s="130"/>
      <c r="K43" s="83">
        <v>21</v>
      </c>
      <c r="L43" s="84" t="s">
        <v>573</v>
      </c>
    </row>
    <row r="44" spans="1:16" ht="9.75" customHeight="1" x14ac:dyDescent="0.3">
      <c r="B44" s="83">
        <v>22</v>
      </c>
      <c r="C44" s="130" t="s">
        <v>208</v>
      </c>
      <c r="I44" s="87"/>
      <c r="J44" s="129"/>
      <c r="K44" s="83">
        <v>22</v>
      </c>
      <c r="L44" s="130" t="s">
        <v>576</v>
      </c>
    </row>
    <row r="45" spans="1:16" ht="9.75" customHeight="1" x14ac:dyDescent="0.3">
      <c r="B45" s="87">
        <v>3</v>
      </c>
      <c r="C45" s="129" t="s">
        <v>215</v>
      </c>
      <c r="I45" s="83"/>
      <c r="J45" s="130"/>
      <c r="K45" s="87">
        <v>3</v>
      </c>
      <c r="L45" s="129" t="s">
        <v>578</v>
      </c>
    </row>
    <row r="46" spans="1:16" ht="9.75" customHeight="1" x14ac:dyDescent="0.3">
      <c r="B46" s="83">
        <v>31</v>
      </c>
      <c r="C46" s="84" t="s">
        <v>203</v>
      </c>
      <c r="I46" s="83"/>
      <c r="J46" s="130"/>
      <c r="K46" s="83">
        <v>31</v>
      </c>
      <c r="L46" s="84" t="s">
        <v>573</v>
      </c>
    </row>
    <row r="47" spans="1:16" ht="9.75" customHeight="1" x14ac:dyDescent="0.3">
      <c r="B47" s="83">
        <v>32</v>
      </c>
      <c r="C47" s="130" t="s">
        <v>208</v>
      </c>
      <c r="I47" s="83"/>
      <c r="J47" s="130"/>
      <c r="K47" s="83">
        <v>32</v>
      </c>
      <c r="L47" s="130" t="s">
        <v>576</v>
      </c>
    </row>
    <row r="48" spans="1:16" ht="9.75" customHeight="1" x14ac:dyDescent="0.3">
      <c r="B48" s="83">
        <v>321</v>
      </c>
      <c r="C48" s="84" t="s">
        <v>220</v>
      </c>
      <c r="I48" s="87"/>
      <c r="J48" s="129"/>
      <c r="K48" s="83">
        <v>321</v>
      </c>
      <c r="L48" s="84" t="s">
        <v>579</v>
      </c>
    </row>
    <row r="49" spans="2:12" ht="9.75" customHeight="1" x14ac:dyDescent="0.3">
      <c r="B49" s="83">
        <v>322</v>
      </c>
      <c r="C49" s="84" t="s">
        <v>222</v>
      </c>
      <c r="K49" s="83">
        <v>322</v>
      </c>
      <c r="L49" s="84" t="s">
        <v>580</v>
      </c>
    </row>
    <row r="50" spans="2:12" ht="9.75" customHeight="1" x14ac:dyDescent="0.3">
      <c r="B50" s="87">
        <v>4</v>
      </c>
      <c r="C50" s="129" t="s">
        <v>310</v>
      </c>
      <c r="K50" s="87">
        <v>4</v>
      </c>
      <c r="L50" s="129" t="s">
        <v>593</v>
      </c>
    </row>
    <row r="51" spans="2:12" ht="9.75" customHeight="1" x14ac:dyDescent="0.3">
      <c r="B51" s="83">
        <v>41</v>
      </c>
      <c r="C51" s="130" t="s">
        <v>322</v>
      </c>
      <c r="K51" s="83">
        <v>41</v>
      </c>
      <c r="L51" s="130" t="s">
        <v>581</v>
      </c>
    </row>
    <row r="52" spans="2:12" ht="9.75" customHeight="1" x14ac:dyDescent="0.3">
      <c r="B52" s="83">
        <v>42</v>
      </c>
      <c r="C52" s="130" t="s">
        <v>205</v>
      </c>
      <c r="K52" s="83">
        <v>42</v>
      </c>
      <c r="L52" s="130" t="s">
        <v>582</v>
      </c>
    </row>
    <row r="53" spans="2:12" ht="9.75" customHeight="1" x14ac:dyDescent="0.3">
      <c r="B53" s="87">
        <v>5</v>
      </c>
      <c r="C53" s="129" t="s">
        <v>206</v>
      </c>
      <c r="K53" s="87">
        <v>5</v>
      </c>
      <c r="L53" s="129" t="s">
        <v>583</v>
      </c>
    </row>
    <row r="54" spans="2:12" ht="9.75" customHeight="1" x14ac:dyDescent="0.3">
      <c r="B54" s="83">
        <v>51</v>
      </c>
      <c r="C54" s="130" t="s">
        <v>209</v>
      </c>
      <c r="K54" s="83">
        <v>51</v>
      </c>
      <c r="L54" s="130" t="s">
        <v>584</v>
      </c>
    </row>
    <row r="55" spans="2:12" ht="9.75" customHeight="1" x14ac:dyDescent="0.3">
      <c r="B55" s="83">
        <v>52</v>
      </c>
      <c r="C55" s="130" t="s">
        <v>211</v>
      </c>
      <c r="K55" s="83">
        <v>52</v>
      </c>
      <c r="L55" s="130" t="s">
        <v>580</v>
      </c>
    </row>
    <row r="56" spans="2:12" ht="9.75" customHeight="1" x14ac:dyDescent="0.3">
      <c r="B56" s="83">
        <v>521</v>
      </c>
      <c r="C56" s="84" t="s">
        <v>212</v>
      </c>
      <c r="K56" s="83">
        <v>521</v>
      </c>
      <c r="L56" s="84" t="s">
        <v>585</v>
      </c>
    </row>
    <row r="57" spans="2:12" ht="9.75" customHeight="1" x14ac:dyDescent="0.3">
      <c r="B57" s="83">
        <v>522</v>
      </c>
      <c r="C57" s="84" t="s">
        <v>213</v>
      </c>
      <c r="K57" s="83">
        <v>522</v>
      </c>
      <c r="L57" s="84" t="s">
        <v>586</v>
      </c>
    </row>
    <row r="58" spans="2:12" ht="9.75" customHeight="1" x14ac:dyDescent="0.3">
      <c r="B58" s="83">
        <v>53</v>
      </c>
      <c r="C58" s="130" t="s">
        <v>205</v>
      </c>
      <c r="K58" s="83">
        <v>53</v>
      </c>
      <c r="L58" s="130" t="s">
        <v>582</v>
      </c>
    </row>
    <row r="59" spans="2:12" ht="9.75" customHeight="1" x14ac:dyDescent="0.3">
      <c r="B59" s="87">
        <v>6</v>
      </c>
      <c r="C59" s="129" t="s">
        <v>214</v>
      </c>
      <c r="K59" s="87">
        <v>6</v>
      </c>
      <c r="L59" s="129" t="s">
        <v>587</v>
      </c>
    </row>
    <row r="60" spans="2:12" ht="9.75" customHeight="1" x14ac:dyDescent="0.3">
      <c r="B60" s="83">
        <v>61</v>
      </c>
      <c r="C60" s="130" t="s">
        <v>216</v>
      </c>
      <c r="K60" s="83">
        <v>61</v>
      </c>
      <c r="L60" s="130" t="s">
        <v>588</v>
      </c>
    </row>
    <row r="61" spans="2:12" ht="9.75" customHeight="1" x14ac:dyDescent="0.3">
      <c r="B61" s="83">
        <v>62</v>
      </c>
      <c r="C61" s="130" t="s">
        <v>217</v>
      </c>
      <c r="K61" s="83">
        <v>62</v>
      </c>
      <c r="L61" s="130" t="s">
        <v>589</v>
      </c>
    </row>
    <row r="62" spans="2:12" ht="9.75" customHeight="1" x14ac:dyDescent="0.3">
      <c r="B62" s="83">
        <v>63</v>
      </c>
      <c r="C62" s="130" t="s">
        <v>219</v>
      </c>
      <c r="K62" s="83">
        <v>63</v>
      </c>
      <c r="L62" s="130" t="s">
        <v>590</v>
      </c>
    </row>
    <row r="63" spans="2:12" ht="9.75" customHeight="1" x14ac:dyDescent="0.3">
      <c r="B63" s="87">
        <v>7</v>
      </c>
      <c r="C63" s="129" t="s">
        <v>221</v>
      </c>
      <c r="K63" s="87">
        <v>7</v>
      </c>
      <c r="L63" s="129" t="s">
        <v>591</v>
      </c>
    </row>
    <row r="64" spans="2:12" ht="9.75" customHeight="1" x14ac:dyDescent="0.3"/>
    <row r="65" spans="1:21" ht="9.75" customHeight="1" x14ac:dyDescent="0.3">
      <c r="C65" s="131" t="s">
        <v>324</v>
      </c>
      <c r="L65" s="131" t="s">
        <v>592</v>
      </c>
    </row>
    <row r="66" spans="1:21" ht="14.4" thickBot="1" x14ac:dyDescent="0.35"/>
    <row r="67" spans="1:21" ht="14.4" thickBot="1" x14ac:dyDescent="0.35">
      <c r="C67" s="132"/>
      <c r="D67" s="133"/>
      <c r="E67" s="133"/>
      <c r="F67" s="133"/>
      <c r="G67" s="133"/>
      <c r="H67" s="133"/>
      <c r="I67" s="133"/>
      <c r="J67" s="133"/>
      <c r="K67" s="133"/>
      <c r="L67" s="133"/>
      <c r="M67" s="133"/>
      <c r="N67" s="133"/>
      <c r="O67" s="133"/>
      <c r="P67" s="133"/>
      <c r="Q67" s="133"/>
      <c r="R67" s="133"/>
      <c r="S67" s="133"/>
      <c r="T67" s="133"/>
      <c r="U67" s="134"/>
    </row>
    <row r="68" spans="1:21" ht="46.5" customHeight="1" x14ac:dyDescent="0.3">
      <c r="A68" s="228" t="s">
        <v>323</v>
      </c>
      <c r="B68" s="228"/>
      <c r="C68" s="228"/>
      <c r="D68" s="228"/>
      <c r="E68" s="228"/>
      <c r="F68" s="228"/>
      <c r="G68" s="228"/>
      <c r="H68" s="228"/>
      <c r="I68" s="228"/>
      <c r="J68" s="228"/>
      <c r="K68" s="228"/>
      <c r="L68" s="228"/>
      <c r="M68" s="228"/>
      <c r="N68" s="228"/>
      <c r="O68" s="228"/>
      <c r="P68" s="228"/>
      <c r="Q68" s="228"/>
      <c r="R68" s="228"/>
      <c r="S68" s="228"/>
      <c r="T68" s="228"/>
      <c r="U68" s="228"/>
    </row>
    <row r="70" spans="1:21" ht="29.25" customHeight="1" x14ac:dyDescent="0.3">
      <c r="A70" s="227" t="s">
        <v>513</v>
      </c>
      <c r="B70" s="227"/>
      <c r="C70" s="227"/>
      <c r="D70" s="227"/>
      <c r="E70" s="227"/>
      <c r="F70" s="227"/>
      <c r="G70" s="227"/>
      <c r="H70" s="227"/>
      <c r="I70" s="227"/>
      <c r="J70" s="227"/>
      <c r="K70" s="227"/>
      <c r="L70" s="227"/>
      <c r="M70" s="227"/>
      <c r="N70" s="227"/>
      <c r="O70" s="227"/>
      <c r="P70" s="227"/>
      <c r="Q70" s="227"/>
      <c r="R70" s="227"/>
      <c r="S70" s="227"/>
      <c r="T70" s="227"/>
      <c r="U70" s="227"/>
    </row>
    <row r="72" spans="1:21" x14ac:dyDescent="0.3">
      <c r="L72" s="123"/>
    </row>
    <row r="73" spans="1:21" x14ac:dyDescent="0.3">
      <c r="L73" s="123"/>
    </row>
  </sheetData>
  <mergeCells count="11">
    <mergeCell ref="A70:U70"/>
    <mergeCell ref="A68:U68"/>
    <mergeCell ref="C34:G34"/>
    <mergeCell ref="L34:P34"/>
    <mergeCell ref="A2:W2"/>
    <mergeCell ref="A3:W3"/>
    <mergeCell ref="C4:U4"/>
    <mergeCell ref="V4:V5"/>
    <mergeCell ref="W4:W5"/>
    <mergeCell ref="A4:A5"/>
    <mergeCell ref="B4:B5"/>
  </mergeCells>
  <phoneticPr fontId="1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W73"/>
  <sheetViews>
    <sheetView showGridLines="0" topLeftCell="A2" zoomScale="90" zoomScaleNormal="90" workbookViewId="0">
      <selection activeCell="A2" sqref="A2:W2"/>
    </sheetView>
  </sheetViews>
  <sheetFormatPr defaultColWidth="9.109375" defaultRowHeight="13.8" x14ac:dyDescent="0.3"/>
  <cols>
    <col min="1" max="1" width="5" style="7" customWidth="1"/>
    <col min="2" max="2" width="7.6640625" style="7" customWidth="1"/>
    <col min="3" max="21" width="9" style="7" customWidth="1"/>
    <col min="22" max="22" width="5" style="7" customWidth="1"/>
    <col min="23" max="16384" width="9.109375" style="7"/>
  </cols>
  <sheetData>
    <row r="1" spans="1:23" ht="2.25" hidden="1" customHeight="1" x14ac:dyDescent="0.3"/>
    <row r="2" spans="1:23" ht="21" customHeight="1" x14ac:dyDescent="0.3">
      <c r="A2" s="196" t="s">
        <v>351</v>
      </c>
      <c r="B2" s="196"/>
      <c r="C2" s="196"/>
      <c r="D2" s="196"/>
      <c r="E2" s="196"/>
      <c r="F2" s="196"/>
      <c r="G2" s="196"/>
      <c r="H2" s="196"/>
      <c r="I2" s="196"/>
      <c r="J2" s="196"/>
      <c r="K2" s="196"/>
      <c r="L2" s="196"/>
      <c r="M2" s="196"/>
      <c r="N2" s="196"/>
      <c r="O2" s="196"/>
      <c r="P2" s="196"/>
      <c r="Q2" s="196"/>
      <c r="R2" s="196"/>
      <c r="S2" s="196"/>
      <c r="T2" s="196"/>
      <c r="U2" s="196"/>
      <c r="V2" s="196"/>
      <c r="W2" s="196"/>
    </row>
    <row r="3" spans="1:23" ht="18" customHeight="1" thickBot="1" x14ac:dyDescent="0.35">
      <c r="A3" s="232" t="s">
        <v>594</v>
      </c>
      <c r="B3" s="232"/>
      <c r="C3" s="232"/>
      <c r="D3" s="232"/>
      <c r="E3" s="232"/>
      <c r="F3" s="232"/>
      <c r="G3" s="232"/>
      <c r="H3" s="232"/>
      <c r="I3" s="232"/>
      <c r="J3" s="232"/>
      <c r="K3" s="232"/>
      <c r="L3" s="232"/>
      <c r="M3" s="232"/>
      <c r="N3" s="232"/>
      <c r="O3" s="232"/>
      <c r="P3" s="232"/>
      <c r="Q3" s="232"/>
      <c r="R3" s="232"/>
      <c r="S3" s="232"/>
      <c r="T3" s="232"/>
      <c r="U3" s="232"/>
      <c r="V3" s="232"/>
      <c r="W3" s="232"/>
    </row>
    <row r="4" spans="1:23" ht="11.25" customHeight="1" thickBot="1" x14ac:dyDescent="0.35">
      <c r="A4" s="233" t="s">
        <v>162</v>
      </c>
      <c r="B4" s="233" t="s">
        <v>163</v>
      </c>
      <c r="C4" s="199" t="s">
        <v>676</v>
      </c>
      <c r="D4" s="200"/>
      <c r="E4" s="200"/>
      <c r="F4" s="200"/>
      <c r="G4" s="200"/>
      <c r="H4" s="200"/>
      <c r="I4" s="200"/>
      <c r="J4" s="200"/>
      <c r="K4" s="200"/>
      <c r="L4" s="200"/>
      <c r="M4" s="200"/>
      <c r="N4" s="200"/>
      <c r="O4" s="200"/>
      <c r="P4" s="200"/>
      <c r="Q4" s="200"/>
      <c r="R4" s="200"/>
      <c r="S4" s="200"/>
      <c r="T4" s="200"/>
      <c r="U4" s="201"/>
      <c r="V4" s="233" t="s">
        <v>533</v>
      </c>
      <c r="W4" s="233" t="s">
        <v>520</v>
      </c>
    </row>
    <row r="5" spans="1:23" ht="21" customHeight="1" thickBot="1" x14ac:dyDescent="0.35">
      <c r="A5" s="234"/>
      <c r="B5" s="234"/>
      <c r="C5" s="122">
        <v>111</v>
      </c>
      <c r="D5" s="122">
        <v>112</v>
      </c>
      <c r="E5" s="122">
        <v>121</v>
      </c>
      <c r="F5" s="122">
        <v>122</v>
      </c>
      <c r="G5" s="122">
        <v>21</v>
      </c>
      <c r="H5" s="122">
        <v>22</v>
      </c>
      <c r="I5" s="122">
        <v>31</v>
      </c>
      <c r="J5" s="122">
        <v>321</v>
      </c>
      <c r="K5" s="122">
        <v>322</v>
      </c>
      <c r="L5" s="122">
        <v>41</v>
      </c>
      <c r="M5" s="122">
        <v>42</v>
      </c>
      <c r="N5" s="122">
        <v>51</v>
      </c>
      <c r="O5" s="122">
        <v>521</v>
      </c>
      <c r="P5" s="122">
        <v>522</v>
      </c>
      <c r="Q5" s="122">
        <v>53</v>
      </c>
      <c r="R5" s="122">
        <v>61</v>
      </c>
      <c r="S5" s="122">
        <v>62</v>
      </c>
      <c r="T5" s="122">
        <v>63</v>
      </c>
      <c r="U5" s="122">
        <v>7</v>
      </c>
      <c r="V5" s="234"/>
      <c r="W5" s="234"/>
    </row>
    <row r="6" spans="1:23" ht="9" customHeight="1" x14ac:dyDescent="0.3">
      <c r="A6" s="87">
        <v>2024</v>
      </c>
      <c r="B6" s="84" t="s">
        <v>338</v>
      </c>
      <c r="C6" s="123">
        <v>28.021520000000002</v>
      </c>
      <c r="D6" s="123">
        <v>162.47393399999999</v>
      </c>
      <c r="E6" s="123">
        <v>48.030605999999992</v>
      </c>
      <c r="F6" s="123">
        <v>537.76191999999924</v>
      </c>
      <c r="G6" s="123">
        <v>159.46698799999996</v>
      </c>
      <c r="H6" s="123">
        <v>1730.0334460000013</v>
      </c>
      <c r="I6" s="123">
        <v>17.029453</v>
      </c>
      <c r="J6" s="123">
        <v>152.296198</v>
      </c>
      <c r="K6" s="123">
        <v>294.01054600000003</v>
      </c>
      <c r="L6" s="123">
        <v>589.25255199999992</v>
      </c>
      <c r="M6" s="123">
        <v>356.12528300000008</v>
      </c>
      <c r="N6" s="123">
        <v>342.02695000000006</v>
      </c>
      <c r="O6" s="123">
        <v>123.98513500000001</v>
      </c>
      <c r="P6" s="123">
        <v>56.842216000000001</v>
      </c>
      <c r="Q6" s="123">
        <v>635.85373100000015</v>
      </c>
      <c r="R6" s="123">
        <v>159.38378299999994</v>
      </c>
      <c r="S6" s="123">
        <v>555.07585899999958</v>
      </c>
      <c r="T6" s="123">
        <v>387.77815499999986</v>
      </c>
      <c r="U6" s="123">
        <v>3.3820869999999985</v>
      </c>
      <c r="V6" s="87">
        <v>2024</v>
      </c>
      <c r="W6" s="84" t="s">
        <v>536</v>
      </c>
    </row>
    <row r="7" spans="1:23" ht="9" customHeight="1" x14ac:dyDescent="0.3">
      <c r="A7" s="83"/>
      <c r="B7" s="84" t="s">
        <v>339</v>
      </c>
      <c r="C7" s="123">
        <v>33.037318000000006</v>
      </c>
      <c r="D7" s="123">
        <v>169.70418299999997</v>
      </c>
      <c r="E7" s="123">
        <v>44.967547999999994</v>
      </c>
      <c r="F7" s="123">
        <v>539.19948599999975</v>
      </c>
      <c r="G7" s="123">
        <v>182.47011799999996</v>
      </c>
      <c r="H7" s="123">
        <v>1793.1379209999968</v>
      </c>
      <c r="I7" s="123">
        <v>25.976141000000002</v>
      </c>
      <c r="J7" s="123">
        <v>122.98190900000002</v>
      </c>
      <c r="K7" s="123">
        <v>304.29058599999996</v>
      </c>
      <c r="L7" s="123">
        <v>590.82009399999993</v>
      </c>
      <c r="M7" s="123">
        <v>332.9892269999998</v>
      </c>
      <c r="N7" s="123">
        <v>449.929576</v>
      </c>
      <c r="O7" s="123">
        <v>120.48343099999998</v>
      </c>
      <c r="P7" s="123">
        <v>53.532713000000001</v>
      </c>
      <c r="Q7" s="123">
        <v>660.51791100000025</v>
      </c>
      <c r="R7" s="123">
        <v>162.06223900000003</v>
      </c>
      <c r="S7" s="123">
        <v>558.80322599999977</v>
      </c>
      <c r="T7" s="123">
        <v>377.69052600000009</v>
      </c>
      <c r="U7" s="123">
        <v>5.3848919999999998</v>
      </c>
      <c r="V7" s="83"/>
      <c r="W7" s="84" t="s">
        <v>537</v>
      </c>
    </row>
    <row r="8" spans="1:23" ht="9" customHeight="1" x14ac:dyDescent="0.3">
      <c r="A8" s="83"/>
      <c r="B8" s="84" t="s">
        <v>340</v>
      </c>
      <c r="C8" s="123">
        <v>40.711122000000003</v>
      </c>
      <c r="D8" s="123">
        <v>169.85605100000004</v>
      </c>
      <c r="E8" s="123">
        <v>60.547918999999993</v>
      </c>
      <c r="F8" s="123">
        <v>509.38609099999917</v>
      </c>
      <c r="G8" s="123">
        <v>176.08903900000001</v>
      </c>
      <c r="H8" s="123">
        <v>2155.0115929999943</v>
      </c>
      <c r="I8" s="123">
        <v>14.948066000000001</v>
      </c>
      <c r="J8" s="123">
        <v>110.228612</v>
      </c>
      <c r="K8" s="123">
        <v>227.91924999999995</v>
      </c>
      <c r="L8" s="123">
        <v>568.78623500000026</v>
      </c>
      <c r="M8" s="123">
        <v>386.97086399999989</v>
      </c>
      <c r="N8" s="123">
        <v>423.39005400000002</v>
      </c>
      <c r="O8" s="123">
        <v>113.88305700000001</v>
      </c>
      <c r="P8" s="123">
        <v>62.096190000000007</v>
      </c>
      <c r="Q8" s="123">
        <v>629.80731500000024</v>
      </c>
      <c r="R8" s="123">
        <v>160.80701300000001</v>
      </c>
      <c r="S8" s="123">
        <v>564.52791000000002</v>
      </c>
      <c r="T8" s="123">
        <v>409.14734600000003</v>
      </c>
      <c r="U8" s="123">
        <v>4.2768740000000003</v>
      </c>
      <c r="V8" s="83"/>
      <c r="W8" s="84" t="s">
        <v>538</v>
      </c>
    </row>
    <row r="9" spans="1:23" ht="9" customHeight="1" x14ac:dyDescent="0.3">
      <c r="A9" s="83"/>
      <c r="B9" s="84" t="s">
        <v>341</v>
      </c>
      <c r="C9" s="123">
        <v>53.115811999999991</v>
      </c>
      <c r="D9" s="123">
        <v>189.63440299999999</v>
      </c>
      <c r="E9" s="123">
        <v>56.284595999999986</v>
      </c>
      <c r="F9" s="123">
        <v>556.65924199999995</v>
      </c>
      <c r="G9" s="123">
        <v>191.742898</v>
      </c>
      <c r="H9" s="123">
        <v>1902.8079819999957</v>
      </c>
      <c r="I9" s="123">
        <v>30.443922000000001</v>
      </c>
      <c r="J9" s="123">
        <v>222.784097</v>
      </c>
      <c r="K9" s="123">
        <v>370.22491900000011</v>
      </c>
      <c r="L9" s="123">
        <v>564.35752599999989</v>
      </c>
      <c r="M9" s="123">
        <v>405.49607899999984</v>
      </c>
      <c r="N9" s="123">
        <v>404.09192500000006</v>
      </c>
      <c r="O9" s="123">
        <v>124.58205799999999</v>
      </c>
      <c r="P9" s="123">
        <v>66.688468999999998</v>
      </c>
      <c r="Q9" s="123">
        <v>638.64827100000002</v>
      </c>
      <c r="R9" s="123">
        <v>167.45440400000004</v>
      </c>
      <c r="S9" s="123">
        <v>512.64123900000016</v>
      </c>
      <c r="T9" s="123">
        <v>404.0030719999998</v>
      </c>
      <c r="U9" s="123">
        <v>3.224837</v>
      </c>
      <c r="V9" s="83"/>
      <c r="W9" s="84" t="s">
        <v>539</v>
      </c>
    </row>
    <row r="10" spans="1:23" ht="9" customHeight="1" x14ac:dyDescent="0.3">
      <c r="A10" s="83"/>
      <c r="B10" s="84" t="s">
        <v>342</v>
      </c>
      <c r="C10" s="123">
        <v>33.895082000000002</v>
      </c>
      <c r="D10" s="123">
        <v>212.44220899999999</v>
      </c>
      <c r="E10" s="123">
        <v>62.679081000000004</v>
      </c>
      <c r="F10" s="123">
        <v>532.13737800000013</v>
      </c>
      <c r="G10" s="123">
        <v>211.866625</v>
      </c>
      <c r="H10" s="123">
        <v>1962.5615409999982</v>
      </c>
      <c r="I10" s="123">
        <v>24.003519000000001</v>
      </c>
      <c r="J10" s="123">
        <v>160.06238300000001</v>
      </c>
      <c r="K10" s="123">
        <v>303.97050700000005</v>
      </c>
      <c r="L10" s="123">
        <v>588.64498199999991</v>
      </c>
      <c r="M10" s="123">
        <v>408.29878299999996</v>
      </c>
      <c r="N10" s="123">
        <v>358.83665599999995</v>
      </c>
      <c r="O10" s="123">
        <v>114.09910600000001</v>
      </c>
      <c r="P10" s="123">
        <v>70.415810999999991</v>
      </c>
      <c r="Q10" s="123">
        <v>650.31219299999998</v>
      </c>
      <c r="R10" s="123">
        <v>167.66004100000004</v>
      </c>
      <c r="S10" s="123">
        <v>545.52938100000006</v>
      </c>
      <c r="T10" s="123">
        <v>429.7846209999999</v>
      </c>
      <c r="U10" s="123">
        <v>3.6287389999999995</v>
      </c>
      <c r="V10" s="83"/>
      <c r="W10" s="84" t="s">
        <v>540</v>
      </c>
    </row>
    <row r="11" spans="1:23" ht="9" customHeight="1" x14ac:dyDescent="0.3">
      <c r="A11" s="83"/>
      <c r="B11" s="84" t="s">
        <v>343</v>
      </c>
      <c r="C11" s="123">
        <v>26.941789</v>
      </c>
      <c r="D11" s="123">
        <v>194.20520400000004</v>
      </c>
      <c r="E11" s="123">
        <v>39.347611000000001</v>
      </c>
      <c r="F11" s="123">
        <v>495.86685100000017</v>
      </c>
      <c r="G11" s="123">
        <v>180.01706899999999</v>
      </c>
      <c r="H11" s="123">
        <v>2061.1566299999981</v>
      </c>
      <c r="I11" s="123">
        <v>59.470274000000003</v>
      </c>
      <c r="J11" s="123">
        <v>150.86874900000001</v>
      </c>
      <c r="K11" s="123">
        <v>264.85256200000003</v>
      </c>
      <c r="L11" s="123">
        <v>551.31575599999985</v>
      </c>
      <c r="M11" s="123">
        <v>395.05842300000006</v>
      </c>
      <c r="N11" s="123">
        <v>259.21702399999998</v>
      </c>
      <c r="O11" s="123">
        <v>122.36740900000001</v>
      </c>
      <c r="P11" s="123">
        <v>60.909333000000004</v>
      </c>
      <c r="Q11" s="123">
        <v>597.10105400000009</v>
      </c>
      <c r="R11" s="123">
        <v>143.52068200000002</v>
      </c>
      <c r="S11" s="123">
        <v>533.3106359999997</v>
      </c>
      <c r="T11" s="123">
        <v>424.16177099999976</v>
      </c>
      <c r="U11" s="123">
        <v>3.5116510000000005</v>
      </c>
      <c r="V11" s="83"/>
      <c r="W11" s="84" t="s">
        <v>541</v>
      </c>
    </row>
    <row r="12" spans="1:23" ht="9" customHeight="1" x14ac:dyDescent="0.3">
      <c r="A12" s="83"/>
      <c r="B12" s="84" t="s">
        <v>344</v>
      </c>
      <c r="C12" s="123">
        <v>25.489305999999999</v>
      </c>
      <c r="D12" s="123">
        <v>208.87580300000002</v>
      </c>
      <c r="E12" s="123">
        <v>52.198191000000001</v>
      </c>
      <c r="F12" s="123">
        <v>607.92520899999977</v>
      </c>
      <c r="G12" s="123">
        <v>181.32796299999998</v>
      </c>
      <c r="H12" s="123">
        <v>2911.9843569999948</v>
      </c>
      <c r="I12" s="123">
        <v>52.604115</v>
      </c>
      <c r="J12" s="123">
        <v>139.54622799999999</v>
      </c>
      <c r="K12" s="123">
        <v>341.02256399999982</v>
      </c>
      <c r="L12" s="123">
        <v>633.99036799999976</v>
      </c>
      <c r="M12" s="123">
        <v>432.06136599999991</v>
      </c>
      <c r="N12" s="123">
        <v>211.11503600000003</v>
      </c>
      <c r="O12" s="123">
        <v>111.49852299999999</v>
      </c>
      <c r="P12" s="123">
        <v>77.676667999999992</v>
      </c>
      <c r="Q12" s="123">
        <v>591.67303800000013</v>
      </c>
      <c r="R12" s="123">
        <v>172.08096500000005</v>
      </c>
      <c r="S12" s="123">
        <v>677.33721299999945</v>
      </c>
      <c r="T12" s="123">
        <v>461.22229699999968</v>
      </c>
      <c r="U12" s="123">
        <v>2.7030630000000002</v>
      </c>
      <c r="V12" s="83"/>
      <c r="W12" s="84" t="s">
        <v>542</v>
      </c>
    </row>
    <row r="13" spans="1:23" ht="9" customHeight="1" x14ac:dyDescent="0.3">
      <c r="A13" s="83"/>
      <c r="B13" s="84" t="s">
        <v>345</v>
      </c>
      <c r="C13" s="123">
        <v>25.610312</v>
      </c>
      <c r="D13" s="123">
        <v>212.994394</v>
      </c>
      <c r="E13" s="123">
        <v>44.479881000000006</v>
      </c>
      <c r="F13" s="123">
        <v>468.1429599999999</v>
      </c>
      <c r="G13" s="123">
        <v>137.05032899999998</v>
      </c>
      <c r="H13" s="123">
        <v>1417.0066819999952</v>
      </c>
      <c r="I13" s="123">
        <v>47.607186999999996</v>
      </c>
      <c r="J13" s="123">
        <v>162.21138100000002</v>
      </c>
      <c r="K13" s="123">
        <v>249.59706500000004</v>
      </c>
      <c r="L13" s="123">
        <v>484.36802699999981</v>
      </c>
      <c r="M13" s="123">
        <v>324.23032200000023</v>
      </c>
      <c r="N13" s="123">
        <v>102.59803700000001</v>
      </c>
      <c r="O13" s="123">
        <v>59.235288000000004</v>
      </c>
      <c r="P13" s="123">
        <v>41.895696000000001</v>
      </c>
      <c r="Q13" s="123">
        <v>443.54545399999989</v>
      </c>
      <c r="R13" s="123">
        <v>115.75847299999998</v>
      </c>
      <c r="S13" s="123">
        <v>500.06819199999984</v>
      </c>
      <c r="T13" s="123">
        <v>342.47394399999996</v>
      </c>
      <c r="U13" s="123">
        <v>3.6848139999999998</v>
      </c>
      <c r="V13" s="83"/>
      <c r="W13" s="84" t="s">
        <v>543</v>
      </c>
    </row>
    <row r="14" spans="1:23" ht="9" customHeight="1" x14ac:dyDescent="0.3">
      <c r="A14" s="83"/>
      <c r="B14" s="84" t="s">
        <v>346</v>
      </c>
      <c r="C14" s="123">
        <v>29.041999000000011</v>
      </c>
      <c r="D14" s="123">
        <v>255.45025800000002</v>
      </c>
      <c r="E14" s="123">
        <v>35.101739999999992</v>
      </c>
      <c r="F14" s="123">
        <v>531.04204500000037</v>
      </c>
      <c r="G14" s="123">
        <v>185.97729799999999</v>
      </c>
      <c r="H14" s="123">
        <v>1736.0268749999982</v>
      </c>
      <c r="I14" s="123">
        <v>60.735914000000001</v>
      </c>
      <c r="J14" s="123">
        <v>97.247035999999994</v>
      </c>
      <c r="K14" s="123">
        <v>228.86149200000003</v>
      </c>
      <c r="L14" s="123">
        <v>579.03321700000015</v>
      </c>
      <c r="M14" s="123">
        <v>413.94440700000007</v>
      </c>
      <c r="N14" s="123">
        <v>374.326615</v>
      </c>
      <c r="O14" s="123">
        <v>115.199791</v>
      </c>
      <c r="P14" s="123">
        <v>53.258588000000003</v>
      </c>
      <c r="Q14" s="123">
        <v>647.62110700000017</v>
      </c>
      <c r="R14" s="123">
        <v>154.033243</v>
      </c>
      <c r="S14" s="123">
        <v>545.87485400000014</v>
      </c>
      <c r="T14" s="123">
        <v>385.28864799999991</v>
      </c>
      <c r="U14" s="123">
        <v>2.6852519999999993</v>
      </c>
      <c r="V14" s="83"/>
      <c r="W14" s="84" t="s">
        <v>544</v>
      </c>
    </row>
    <row r="15" spans="1:23" ht="9" customHeight="1" x14ac:dyDescent="0.3">
      <c r="A15" s="83"/>
      <c r="B15" s="84" t="s">
        <v>347</v>
      </c>
      <c r="C15" s="123">
        <v>17.917759999999998</v>
      </c>
      <c r="D15" s="123">
        <v>256.53637199999997</v>
      </c>
      <c r="E15" s="123">
        <v>58.67402100000001</v>
      </c>
      <c r="F15" s="123">
        <v>621.95350099999825</v>
      </c>
      <c r="G15" s="123">
        <v>182.36235400000004</v>
      </c>
      <c r="H15" s="123">
        <v>2110.024281999998</v>
      </c>
      <c r="I15" s="123">
        <v>26.724612</v>
      </c>
      <c r="J15" s="123">
        <v>144.73576400000002</v>
      </c>
      <c r="K15" s="123">
        <v>247.13041300000012</v>
      </c>
      <c r="L15" s="123">
        <v>668.89495900000009</v>
      </c>
      <c r="M15" s="123">
        <v>413.86611000000011</v>
      </c>
      <c r="N15" s="123">
        <v>379.08783399999999</v>
      </c>
      <c r="O15" s="123">
        <v>145.099942</v>
      </c>
      <c r="P15" s="123">
        <v>74.431345999999991</v>
      </c>
      <c r="Q15" s="123">
        <v>708.45675399999982</v>
      </c>
      <c r="R15" s="123">
        <v>197.21362500000001</v>
      </c>
      <c r="S15" s="123">
        <v>641.19410599999981</v>
      </c>
      <c r="T15" s="123">
        <v>442.79589499999997</v>
      </c>
      <c r="U15" s="123">
        <v>3.0909609999999996</v>
      </c>
      <c r="V15" s="83"/>
      <c r="W15" s="84" t="s">
        <v>545</v>
      </c>
    </row>
    <row r="16" spans="1:23" ht="9" customHeight="1" x14ac:dyDescent="0.3">
      <c r="A16" s="83"/>
      <c r="B16" s="84" t="s">
        <v>348</v>
      </c>
      <c r="C16" s="123">
        <v>14.426722</v>
      </c>
      <c r="D16" s="123">
        <v>219.77013000000002</v>
      </c>
      <c r="E16" s="123">
        <v>45.494557999999998</v>
      </c>
      <c r="F16" s="123">
        <v>652.2721760000012</v>
      </c>
      <c r="G16" s="123">
        <v>173.20800700000001</v>
      </c>
      <c r="H16" s="123">
        <v>1864.3606669999999</v>
      </c>
      <c r="I16" s="123">
        <v>38.406244999999998</v>
      </c>
      <c r="J16" s="123">
        <v>126.4836</v>
      </c>
      <c r="K16" s="123">
        <v>261.33341899999994</v>
      </c>
      <c r="L16" s="123">
        <v>607.8847479999996</v>
      </c>
      <c r="M16" s="123">
        <v>386.56122300000027</v>
      </c>
      <c r="N16" s="123">
        <v>424.84538399999997</v>
      </c>
      <c r="O16" s="123">
        <v>133.79705200000001</v>
      </c>
      <c r="P16" s="123">
        <v>55.495210000000007</v>
      </c>
      <c r="Q16" s="123">
        <v>632.55793000000006</v>
      </c>
      <c r="R16" s="123">
        <v>160.100179</v>
      </c>
      <c r="S16" s="123">
        <v>562.03981399999975</v>
      </c>
      <c r="T16" s="123">
        <v>431.64555700000011</v>
      </c>
      <c r="U16" s="123">
        <v>3.4290309999999993</v>
      </c>
      <c r="V16" s="83"/>
      <c r="W16" s="84" t="s">
        <v>546</v>
      </c>
    </row>
    <row r="17" spans="1:23" ht="9" customHeight="1" x14ac:dyDescent="0.3">
      <c r="A17" s="83"/>
      <c r="B17" s="84" t="s">
        <v>349</v>
      </c>
      <c r="C17" s="123">
        <v>33.339489000000007</v>
      </c>
      <c r="D17" s="123">
        <v>193.31075800000002</v>
      </c>
      <c r="E17" s="123">
        <v>38.277420999999997</v>
      </c>
      <c r="F17" s="123">
        <v>524.85142399999995</v>
      </c>
      <c r="G17" s="123">
        <v>155.96078200000002</v>
      </c>
      <c r="H17" s="123">
        <v>1475.7397209999995</v>
      </c>
      <c r="I17" s="123">
        <v>28.032984999999996</v>
      </c>
      <c r="J17" s="123">
        <v>143.02867500000002</v>
      </c>
      <c r="K17" s="123">
        <v>163.21133999999995</v>
      </c>
      <c r="L17" s="123">
        <v>495.30479899999943</v>
      </c>
      <c r="M17" s="123">
        <v>364.61177100000015</v>
      </c>
      <c r="N17" s="123">
        <v>409.56309699999997</v>
      </c>
      <c r="O17" s="123">
        <v>131.28023400000001</v>
      </c>
      <c r="P17" s="123">
        <v>44.341864999999999</v>
      </c>
      <c r="Q17" s="123">
        <v>430.06265800000006</v>
      </c>
      <c r="R17" s="123">
        <v>142.56590300000005</v>
      </c>
      <c r="S17" s="123">
        <v>503.15554900000001</v>
      </c>
      <c r="T17" s="123">
        <v>376.13477400000011</v>
      </c>
      <c r="U17" s="123">
        <v>3.3947189999999994</v>
      </c>
      <c r="V17" s="83"/>
      <c r="W17" s="84" t="s">
        <v>547</v>
      </c>
    </row>
    <row r="18" spans="1:23" ht="9" customHeight="1" x14ac:dyDescent="0.3">
      <c r="A18" s="83"/>
      <c r="B18" s="84"/>
      <c r="C18" s="123"/>
      <c r="D18" s="123"/>
      <c r="E18" s="123"/>
      <c r="F18" s="123"/>
      <c r="G18" s="123"/>
      <c r="H18" s="123"/>
      <c r="I18" s="123"/>
      <c r="J18" s="123"/>
      <c r="K18" s="123"/>
      <c r="L18" s="123"/>
      <c r="M18" s="123"/>
      <c r="N18" s="123"/>
      <c r="O18" s="123"/>
      <c r="P18" s="123"/>
      <c r="Q18" s="123"/>
      <c r="R18" s="123"/>
      <c r="S18" s="123"/>
      <c r="T18" s="123"/>
      <c r="U18" s="123"/>
      <c r="V18" s="83"/>
      <c r="W18" s="84"/>
    </row>
    <row r="19" spans="1:23" ht="9" customHeight="1" x14ac:dyDescent="0.3">
      <c r="A19" s="87">
        <v>2025</v>
      </c>
      <c r="B19" s="84" t="s">
        <v>338</v>
      </c>
      <c r="C19" s="123">
        <v>52.258199000000019</v>
      </c>
      <c r="D19" s="123">
        <v>189.74125499999997</v>
      </c>
      <c r="E19" s="123">
        <v>52.011305</v>
      </c>
      <c r="F19" s="123">
        <v>522.61813900000038</v>
      </c>
      <c r="G19" s="123">
        <v>171.89955700000002</v>
      </c>
      <c r="H19" s="123">
        <v>2505.7364069999976</v>
      </c>
      <c r="I19" s="123">
        <v>34.106929000000001</v>
      </c>
      <c r="J19" s="123">
        <v>97.008452000000005</v>
      </c>
      <c r="K19" s="123">
        <v>284.27327000000002</v>
      </c>
      <c r="L19" s="123">
        <v>561.36742900000002</v>
      </c>
      <c r="M19" s="123">
        <v>410.49830600000007</v>
      </c>
      <c r="N19" s="123">
        <v>265.90649000000002</v>
      </c>
      <c r="O19" s="123">
        <v>100.347707</v>
      </c>
      <c r="P19" s="123">
        <v>37.985745000000001</v>
      </c>
      <c r="Q19" s="123">
        <v>646.00661099999979</v>
      </c>
      <c r="R19" s="123">
        <v>156.07124800000003</v>
      </c>
      <c r="S19" s="123">
        <v>584.67204199999969</v>
      </c>
      <c r="T19" s="123">
        <v>420.14181599999961</v>
      </c>
      <c r="U19" s="123">
        <v>2.1630480000000007</v>
      </c>
      <c r="V19" s="87">
        <v>2025</v>
      </c>
      <c r="W19" s="84" t="s">
        <v>536</v>
      </c>
    </row>
    <row r="20" spans="1:23" ht="9" customHeight="1" x14ac:dyDescent="0.3">
      <c r="A20" s="83"/>
      <c r="B20" s="84" t="s">
        <v>339</v>
      </c>
      <c r="C20" s="123">
        <v>36.964072000000002</v>
      </c>
      <c r="D20" s="123">
        <v>191.107708</v>
      </c>
      <c r="E20" s="123">
        <v>37.802764999999994</v>
      </c>
      <c r="F20" s="123">
        <v>500.5783829999998</v>
      </c>
      <c r="G20" s="123">
        <v>181.95920799999999</v>
      </c>
      <c r="H20" s="123">
        <v>2529.8518379999996</v>
      </c>
      <c r="I20" s="123">
        <v>26.315622999999999</v>
      </c>
      <c r="J20" s="123">
        <v>120.72462799999998</v>
      </c>
      <c r="K20" s="123">
        <v>263.76108599999998</v>
      </c>
      <c r="L20" s="123">
        <v>582.88270199999988</v>
      </c>
      <c r="M20" s="123">
        <v>431.75798400000019</v>
      </c>
      <c r="N20" s="123">
        <v>401.60027300000002</v>
      </c>
      <c r="O20" s="123">
        <v>129.38583400000002</v>
      </c>
      <c r="P20" s="123">
        <v>58.743907</v>
      </c>
      <c r="Q20" s="123">
        <v>648.68944299999998</v>
      </c>
      <c r="R20" s="123">
        <v>163.39621300000005</v>
      </c>
      <c r="S20" s="123">
        <v>575.16704799999991</v>
      </c>
      <c r="T20" s="123">
        <v>421.14562100000001</v>
      </c>
      <c r="U20" s="123">
        <v>2.6862289999999995</v>
      </c>
      <c r="V20" s="83"/>
      <c r="W20" s="84" t="s">
        <v>537</v>
      </c>
    </row>
    <row r="21" spans="1:23" ht="9" customHeight="1" x14ac:dyDescent="0.3">
      <c r="A21" s="83"/>
      <c r="B21" s="84" t="s">
        <v>340</v>
      </c>
      <c r="C21" s="123"/>
      <c r="D21" s="123"/>
      <c r="E21" s="123"/>
      <c r="F21" s="123"/>
      <c r="G21" s="123"/>
      <c r="H21" s="123"/>
      <c r="I21" s="123"/>
      <c r="J21" s="123"/>
      <c r="K21" s="123"/>
      <c r="L21" s="123"/>
      <c r="M21" s="123"/>
      <c r="N21" s="123"/>
      <c r="O21" s="123"/>
      <c r="P21" s="123"/>
      <c r="Q21" s="123"/>
      <c r="R21" s="123"/>
      <c r="S21" s="123"/>
      <c r="T21" s="123"/>
      <c r="U21" s="123"/>
      <c r="V21" s="83"/>
      <c r="W21" s="84" t="s">
        <v>538</v>
      </c>
    </row>
    <row r="22" spans="1:23" ht="9" customHeight="1" x14ac:dyDescent="0.3">
      <c r="A22" s="83"/>
      <c r="B22" s="84" t="s">
        <v>341</v>
      </c>
      <c r="C22" s="123"/>
      <c r="D22" s="123"/>
      <c r="E22" s="123"/>
      <c r="F22" s="123"/>
      <c r="G22" s="123"/>
      <c r="H22" s="123"/>
      <c r="I22" s="123"/>
      <c r="J22" s="123"/>
      <c r="K22" s="123"/>
      <c r="L22" s="123"/>
      <c r="M22" s="123"/>
      <c r="N22" s="123"/>
      <c r="O22" s="123"/>
      <c r="P22" s="123"/>
      <c r="Q22" s="123"/>
      <c r="R22" s="123"/>
      <c r="S22" s="123"/>
      <c r="T22" s="123"/>
      <c r="U22" s="123"/>
      <c r="V22" s="83"/>
      <c r="W22" s="84" t="s">
        <v>539</v>
      </c>
    </row>
    <row r="23" spans="1:23" ht="9" customHeight="1" x14ac:dyDescent="0.3">
      <c r="A23" s="83"/>
      <c r="B23" s="84" t="s">
        <v>342</v>
      </c>
      <c r="C23" s="123"/>
      <c r="D23" s="123"/>
      <c r="E23" s="123"/>
      <c r="F23" s="123"/>
      <c r="G23" s="123"/>
      <c r="H23" s="123"/>
      <c r="I23" s="123"/>
      <c r="J23" s="123"/>
      <c r="K23" s="123"/>
      <c r="L23" s="123"/>
      <c r="M23" s="123"/>
      <c r="N23" s="123"/>
      <c r="O23" s="123"/>
      <c r="P23" s="123"/>
      <c r="Q23" s="123"/>
      <c r="R23" s="123"/>
      <c r="S23" s="123"/>
      <c r="T23" s="123"/>
      <c r="U23" s="123"/>
      <c r="V23" s="83"/>
      <c r="W23" s="84" t="s">
        <v>540</v>
      </c>
    </row>
    <row r="24" spans="1:23" ht="9" customHeight="1" x14ac:dyDescent="0.3">
      <c r="A24" s="83"/>
      <c r="B24" s="84" t="s">
        <v>343</v>
      </c>
      <c r="C24" s="123"/>
      <c r="D24" s="123"/>
      <c r="E24" s="123"/>
      <c r="F24" s="123"/>
      <c r="G24" s="123"/>
      <c r="H24" s="123"/>
      <c r="I24" s="123"/>
      <c r="J24" s="123"/>
      <c r="K24" s="123"/>
      <c r="L24" s="123"/>
      <c r="M24" s="123"/>
      <c r="N24" s="123"/>
      <c r="O24" s="123"/>
      <c r="P24" s="123"/>
      <c r="Q24" s="123"/>
      <c r="R24" s="123"/>
      <c r="S24" s="123"/>
      <c r="T24" s="123"/>
      <c r="U24" s="123"/>
      <c r="V24" s="83"/>
      <c r="W24" s="84" t="s">
        <v>541</v>
      </c>
    </row>
    <row r="25" spans="1:23" ht="9" customHeight="1" x14ac:dyDescent="0.3">
      <c r="A25" s="83"/>
      <c r="B25" s="84" t="s">
        <v>344</v>
      </c>
      <c r="C25" s="123"/>
      <c r="D25" s="123"/>
      <c r="E25" s="123"/>
      <c r="F25" s="123"/>
      <c r="G25" s="123"/>
      <c r="H25" s="123"/>
      <c r="I25" s="123"/>
      <c r="J25" s="123"/>
      <c r="K25" s="123"/>
      <c r="L25" s="123"/>
      <c r="M25" s="123"/>
      <c r="N25" s="123"/>
      <c r="O25" s="123"/>
      <c r="P25" s="123"/>
      <c r="Q25" s="123"/>
      <c r="R25" s="123"/>
      <c r="S25" s="123"/>
      <c r="T25" s="123"/>
      <c r="U25" s="123"/>
      <c r="V25" s="83"/>
      <c r="W25" s="84" t="s">
        <v>542</v>
      </c>
    </row>
    <row r="26" spans="1:23" ht="9" customHeight="1" x14ac:dyDescent="0.3">
      <c r="A26" s="83"/>
      <c r="B26" s="84" t="s">
        <v>345</v>
      </c>
      <c r="C26" s="123"/>
      <c r="D26" s="123"/>
      <c r="E26" s="123"/>
      <c r="F26" s="123"/>
      <c r="G26" s="123"/>
      <c r="H26" s="123"/>
      <c r="I26" s="123"/>
      <c r="J26" s="123"/>
      <c r="K26" s="123"/>
      <c r="L26" s="123"/>
      <c r="M26" s="123"/>
      <c r="N26" s="123"/>
      <c r="O26" s="123"/>
      <c r="P26" s="123"/>
      <c r="Q26" s="123"/>
      <c r="R26" s="123"/>
      <c r="S26" s="123"/>
      <c r="T26" s="123"/>
      <c r="U26" s="123"/>
      <c r="V26" s="83"/>
      <c r="W26" s="84" t="s">
        <v>543</v>
      </c>
    </row>
    <row r="27" spans="1:23" ht="9" customHeight="1" x14ac:dyDescent="0.3">
      <c r="A27" s="83"/>
      <c r="B27" s="84" t="s">
        <v>346</v>
      </c>
      <c r="C27" s="123"/>
      <c r="D27" s="123"/>
      <c r="E27" s="123"/>
      <c r="F27" s="123"/>
      <c r="G27" s="123"/>
      <c r="H27" s="123"/>
      <c r="I27" s="123"/>
      <c r="J27" s="123"/>
      <c r="K27" s="123"/>
      <c r="L27" s="123"/>
      <c r="M27" s="123"/>
      <c r="N27" s="123"/>
      <c r="O27" s="123"/>
      <c r="P27" s="123"/>
      <c r="Q27" s="123"/>
      <c r="R27" s="123"/>
      <c r="S27" s="123"/>
      <c r="T27" s="123"/>
      <c r="U27" s="123"/>
      <c r="V27" s="83"/>
      <c r="W27" s="84" t="s">
        <v>544</v>
      </c>
    </row>
    <row r="28" spans="1:23" ht="9" customHeight="1" x14ac:dyDescent="0.3">
      <c r="A28" s="83"/>
      <c r="B28" s="84" t="s">
        <v>347</v>
      </c>
      <c r="C28" s="123"/>
      <c r="D28" s="123"/>
      <c r="E28" s="123"/>
      <c r="F28" s="123"/>
      <c r="G28" s="123"/>
      <c r="H28" s="123"/>
      <c r="I28" s="123"/>
      <c r="J28" s="123"/>
      <c r="K28" s="123"/>
      <c r="L28" s="123"/>
      <c r="M28" s="123"/>
      <c r="N28" s="123"/>
      <c r="O28" s="123"/>
      <c r="P28" s="123"/>
      <c r="Q28" s="123"/>
      <c r="R28" s="123"/>
      <c r="S28" s="123"/>
      <c r="T28" s="123"/>
      <c r="U28" s="123"/>
      <c r="V28" s="83"/>
      <c r="W28" s="84" t="s">
        <v>545</v>
      </c>
    </row>
    <row r="29" spans="1:23" ht="9" customHeight="1" x14ac:dyDescent="0.3">
      <c r="A29" s="83"/>
      <c r="B29" s="84" t="s">
        <v>348</v>
      </c>
      <c r="C29" s="123"/>
      <c r="D29" s="123"/>
      <c r="E29" s="123"/>
      <c r="F29" s="123"/>
      <c r="G29" s="123"/>
      <c r="H29" s="123"/>
      <c r="I29" s="123"/>
      <c r="J29" s="123"/>
      <c r="K29" s="123"/>
      <c r="L29" s="123"/>
      <c r="M29" s="123"/>
      <c r="N29" s="123"/>
      <c r="O29" s="123"/>
      <c r="P29" s="123"/>
      <c r="Q29" s="123"/>
      <c r="R29" s="123"/>
      <c r="S29" s="123"/>
      <c r="T29" s="123"/>
      <c r="U29" s="123"/>
      <c r="V29" s="83"/>
      <c r="W29" s="84" t="s">
        <v>546</v>
      </c>
    </row>
    <row r="30" spans="1:23" ht="9" customHeight="1" x14ac:dyDescent="0.3">
      <c r="A30" s="83"/>
      <c r="B30" s="84" t="s">
        <v>349</v>
      </c>
      <c r="C30" s="123"/>
      <c r="D30" s="123"/>
      <c r="E30" s="123"/>
      <c r="F30" s="123"/>
      <c r="G30" s="123"/>
      <c r="H30" s="123"/>
      <c r="I30" s="123"/>
      <c r="J30" s="123"/>
      <c r="K30" s="123"/>
      <c r="L30" s="123"/>
      <c r="M30" s="123"/>
      <c r="N30" s="123"/>
      <c r="O30" s="123"/>
      <c r="P30" s="123"/>
      <c r="Q30" s="123"/>
      <c r="R30" s="123"/>
      <c r="S30" s="123"/>
      <c r="T30" s="123"/>
      <c r="U30" s="123"/>
      <c r="V30" s="83"/>
      <c r="W30" s="84" t="s">
        <v>547</v>
      </c>
    </row>
    <row r="31" spans="1:23" ht="9" customHeight="1" thickBot="1" x14ac:dyDescent="0.35">
      <c r="A31" s="135"/>
      <c r="B31" s="136"/>
      <c r="C31" s="137"/>
      <c r="D31" s="137"/>
      <c r="E31" s="137"/>
      <c r="F31" s="137"/>
      <c r="G31" s="137"/>
      <c r="H31" s="137"/>
      <c r="I31" s="137"/>
      <c r="J31" s="137"/>
      <c r="K31" s="137"/>
      <c r="L31" s="137"/>
      <c r="M31" s="137"/>
      <c r="N31" s="137"/>
      <c r="O31" s="137"/>
      <c r="P31" s="137"/>
      <c r="Q31" s="137"/>
      <c r="R31" s="137"/>
      <c r="S31" s="137"/>
      <c r="T31" s="137"/>
      <c r="U31" s="137"/>
      <c r="V31" s="135"/>
      <c r="W31" s="136"/>
    </row>
    <row r="32" spans="1:23" ht="9" customHeight="1" thickTop="1" x14ac:dyDescent="0.3">
      <c r="A32" s="83"/>
      <c r="B32" s="84"/>
      <c r="C32" s="123"/>
      <c r="D32" s="123"/>
      <c r="E32" s="123"/>
      <c r="F32" s="123"/>
      <c r="G32" s="123"/>
      <c r="H32" s="123"/>
      <c r="I32" s="123"/>
      <c r="J32" s="123"/>
      <c r="K32" s="123"/>
      <c r="L32" s="123"/>
      <c r="M32" s="123"/>
      <c r="N32" s="123"/>
      <c r="O32" s="123"/>
      <c r="P32" s="123"/>
      <c r="Q32" s="123"/>
      <c r="R32" s="123"/>
      <c r="S32" s="123"/>
      <c r="T32" s="123"/>
      <c r="U32" s="123"/>
      <c r="V32" s="83"/>
      <c r="W32" s="84"/>
    </row>
    <row r="33" spans="1:16" ht="9" customHeight="1" thickBot="1" x14ac:dyDescent="0.35"/>
    <row r="34" spans="1:16" ht="14.4" thickBot="1" x14ac:dyDescent="0.35">
      <c r="B34" s="124" t="s">
        <v>200</v>
      </c>
      <c r="C34" s="229" t="s">
        <v>4</v>
      </c>
      <c r="D34" s="230"/>
      <c r="E34" s="230"/>
      <c r="F34" s="230"/>
      <c r="G34" s="231"/>
      <c r="H34" s="125"/>
      <c r="I34" s="126"/>
      <c r="J34" s="127"/>
      <c r="K34" s="124" t="s">
        <v>571</v>
      </c>
      <c r="L34" s="229" t="s">
        <v>414</v>
      </c>
      <c r="M34" s="230"/>
      <c r="N34" s="230"/>
      <c r="O34" s="230"/>
      <c r="P34" s="231"/>
    </row>
    <row r="35" spans="1:16" ht="9.75" customHeight="1" x14ac:dyDescent="0.3">
      <c r="B35" s="87">
        <v>1</v>
      </c>
      <c r="C35" s="128" t="s">
        <v>201</v>
      </c>
      <c r="I35" s="87"/>
      <c r="J35" s="129"/>
      <c r="K35" s="87">
        <v>1</v>
      </c>
      <c r="L35" s="128" t="s">
        <v>572</v>
      </c>
    </row>
    <row r="36" spans="1:16" ht="9.75" customHeight="1" x14ac:dyDescent="0.3">
      <c r="A36" s="28"/>
      <c r="B36" s="83">
        <v>11</v>
      </c>
      <c r="C36" s="84" t="s">
        <v>203</v>
      </c>
      <c r="I36" s="83"/>
      <c r="J36" s="130"/>
      <c r="K36" s="83">
        <v>11</v>
      </c>
      <c r="L36" s="84" t="s">
        <v>573</v>
      </c>
    </row>
    <row r="37" spans="1:16" ht="9.75" customHeight="1" x14ac:dyDescent="0.3">
      <c r="B37" s="83">
        <v>111</v>
      </c>
      <c r="C37" s="84" t="s">
        <v>204</v>
      </c>
      <c r="I37" s="83"/>
      <c r="J37" s="130"/>
      <c r="K37" s="83">
        <v>111</v>
      </c>
      <c r="L37" s="84" t="s">
        <v>574</v>
      </c>
    </row>
    <row r="38" spans="1:16" ht="9.75" customHeight="1" x14ac:dyDescent="0.3">
      <c r="A38" s="28"/>
      <c r="B38" s="83">
        <v>112</v>
      </c>
      <c r="C38" s="84" t="s">
        <v>308</v>
      </c>
      <c r="I38" s="87"/>
      <c r="J38" s="129"/>
      <c r="K38" s="83">
        <v>112</v>
      </c>
      <c r="L38" s="84" t="s">
        <v>575</v>
      </c>
    </row>
    <row r="39" spans="1:16" ht="9.75" customHeight="1" x14ac:dyDescent="0.3">
      <c r="B39" s="83">
        <v>12</v>
      </c>
      <c r="C39" s="130" t="s">
        <v>208</v>
      </c>
      <c r="I39" s="83"/>
      <c r="J39" s="130"/>
      <c r="K39" s="83">
        <v>12</v>
      </c>
      <c r="L39" s="130" t="s">
        <v>576</v>
      </c>
    </row>
    <row r="40" spans="1:16" ht="9.75" customHeight="1" x14ac:dyDescent="0.3">
      <c r="B40" s="83">
        <v>121</v>
      </c>
      <c r="C40" s="84" t="s">
        <v>204</v>
      </c>
      <c r="I40" s="83"/>
      <c r="J40" s="130"/>
      <c r="K40" s="83">
        <v>121</v>
      </c>
      <c r="L40" s="84" t="s">
        <v>574</v>
      </c>
    </row>
    <row r="41" spans="1:16" ht="9.75" customHeight="1" x14ac:dyDescent="0.3">
      <c r="B41" s="83">
        <v>122</v>
      </c>
      <c r="C41" s="84" t="s">
        <v>308</v>
      </c>
      <c r="I41" s="83"/>
      <c r="J41" s="84"/>
      <c r="K41" s="83">
        <v>122</v>
      </c>
      <c r="L41" s="84" t="s">
        <v>575</v>
      </c>
    </row>
    <row r="42" spans="1:16" ht="9.75" customHeight="1" x14ac:dyDescent="0.3">
      <c r="B42" s="87">
        <v>2</v>
      </c>
      <c r="C42" s="129" t="s">
        <v>309</v>
      </c>
      <c r="I42" s="83"/>
      <c r="J42" s="84"/>
      <c r="K42" s="87">
        <v>2</v>
      </c>
      <c r="L42" s="129" t="s">
        <v>577</v>
      </c>
    </row>
    <row r="43" spans="1:16" ht="9.75" customHeight="1" x14ac:dyDescent="0.3">
      <c r="B43" s="83">
        <v>21</v>
      </c>
      <c r="C43" s="84" t="s">
        <v>203</v>
      </c>
      <c r="I43" s="83"/>
      <c r="J43" s="130"/>
      <c r="K43" s="83">
        <v>21</v>
      </c>
      <c r="L43" s="84" t="s">
        <v>573</v>
      </c>
    </row>
    <row r="44" spans="1:16" ht="9.75" customHeight="1" x14ac:dyDescent="0.3">
      <c r="B44" s="83">
        <v>22</v>
      </c>
      <c r="C44" s="130" t="s">
        <v>208</v>
      </c>
      <c r="I44" s="87"/>
      <c r="J44" s="129"/>
      <c r="K44" s="83">
        <v>22</v>
      </c>
      <c r="L44" s="130" t="s">
        <v>576</v>
      </c>
    </row>
    <row r="45" spans="1:16" ht="9.75" customHeight="1" x14ac:dyDescent="0.3">
      <c r="B45" s="87">
        <v>3</v>
      </c>
      <c r="C45" s="129" t="s">
        <v>215</v>
      </c>
      <c r="I45" s="83"/>
      <c r="J45" s="130"/>
      <c r="K45" s="87">
        <v>3</v>
      </c>
      <c r="L45" s="129" t="s">
        <v>578</v>
      </c>
    </row>
    <row r="46" spans="1:16" ht="9.75" customHeight="1" x14ac:dyDescent="0.3">
      <c r="B46" s="83">
        <v>31</v>
      </c>
      <c r="C46" s="84" t="s">
        <v>203</v>
      </c>
      <c r="I46" s="83"/>
      <c r="J46" s="130"/>
      <c r="K46" s="83">
        <v>31</v>
      </c>
      <c r="L46" s="84" t="s">
        <v>573</v>
      </c>
    </row>
    <row r="47" spans="1:16" ht="9.75" customHeight="1" x14ac:dyDescent="0.3">
      <c r="B47" s="83">
        <v>32</v>
      </c>
      <c r="C47" s="130" t="s">
        <v>208</v>
      </c>
      <c r="I47" s="83"/>
      <c r="J47" s="130"/>
      <c r="K47" s="83">
        <v>32</v>
      </c>
      <c r="L47" s="130" t="s">
        <v>576</v>
      </c>
    </row>
    <row r="48" spans="1:16" ht="9.75" customHeight="1" x14ac:dyDescent="0.3">
      <c r="B48" s="83">
        <v>321</v>
      </c>
      <c r="C48" s="84" t="s">
        <v>220</v>
      </c>
      <c r="I48" s="87"/>
      <c r="J48" s="129"/>
      <c r="K48" s="83">
        <v>321</v>
      </c>
      <c r="L48" s="84" t="s">
        <v>579</v>
      </c>
    </row>
    <row r="49" spans="2:12" ht="9.75" customHeight="1" x14ac:dyDescent="0.3">
      <c r="B49" s="83">
        <v>322</v>
      </c>
      <c r="C49" s="84" t="s">
        <v>222</v>
      </c>
      <c r="K49" s="83">
        <v>322</v>
      </c>
      <c r="L49" s="84" t="s">
        <v>580</v>
      </c>
    </row>
    <row r="50" spans="2:12" ht="9.75" customHeight="1" x14ac:dyDescent="0.3">
      <c r="B50" s="87">
        <v>4</v>
      </c>
      <c r="C50" s="129" t="s">
        <v>310</v>
      </c>
      <c r="K50" s="87">
        <v>4</v>
      </c>
      <c r="L50" s="129" t="s">
        <v>593</v>
      </c>
    </row>
    <row r="51" spans="2:12" ht="9.75" customHeight="1" x14ac:dyDescent="0.3">
      <c r="B51" s="83">
        <v>41</v>
      </c>
      <c r="C51" s="130" t="s">
        <v>322</v>
      </c>
      <c r="K51" s="83">
        <v>41</v>
      </c>
      <c r="L51" s="130" t="s">
        <v>581</v>
      </c>
    </row>
    <row r="52" spans="2:12" ht="9.75" customHeight="1" x14ac:dyDescent="0.3">
      <c r="B52" s="83">
        <v>42</v>
      </c>
      <c r="C52" s="130" t="s">
        <v>205</v>
      </c>
      <c r="K52" s="83">
        <v>42</v>
      </c>
      <c r="L52" s="130" t="s">
        <v>582</v>
      </c>
    </row>
    <row r="53" spans="2:12" ht="9.75" customHeight="1" x14ac:dyDescent="0.3">
      <c r="B53" s="87">
        <v>5</v>
      </c>
      <c r="C53" s="129" t="s">
        <v>206</v>
      </c>
      <c r="K53" s="87">
        <v>5</v>
      </c>
      <c r="L53" s="129" t="s">
        <v>583</v>
      </c>
    </row>
    <row r="54" spans="2:12" ht="9.75" customHeight="1" x14ac:dyDescent="0.3">
      <c r="B54" s="83">
        <v>51</v>
      </c>
      <c r="C54" s="130" t="s">
        <v>209</v>
      </c>
      <c r="K54" s="83">
        <v>51</v>
      </c>
      <c r="L54" s="130" t="s">
        <v>584</v>
      </c>
    </row>
    <row r="55" spans="2:12" ht="9.75" customHeight="1" x14ac:dyDescent="0.3">
      <c r="B55" s="83">
        <v>52</v>
      </c>
      <c r="C55" s="130" t="s">
        <v>211</v>
      </c>
      <c r="K55" s="83">
        <v>52</v>
      </c>
      <c r="L55" s="130" t="s">
        <v>580</v>
      </c>
    </row>
    <row r="56" spans="2:12" ht="9.75" customHeight="1" x14ac:dyDescent="0.3">
      <c r="B56" s="83">
        <v>521</v>
      </c>
      <c r="C56" s="84" t="s">
        <v>212</v>
      </c>
      <c r="K56" s="83">
        <v>521</v>
      </c>
      <c r="L56" s="84" t="s">
        <v>585</v>
      </c>
    </row>
    <row r="57" spans="2:12" ht="9.75" customHeight="1" x14ac:dyDescent="0.3">
      <c r="B57" s="83">
        <v>522</v>
      </c>
      <c r="C57" s="84" t="s">
        <v>213</v>
      </c>
      <c r="K57" s="83">
        <v>522</v>
      </c>
      <c r="L57" s="84" t="s">
        <v>586</v>
      </c>
    </row>
    <row r="58" spans="2:12" ht="9.75" customHeight="1" x14ac:dyDescent="0.3">
      <c r="B58" s="83">
        <v>53</v>
      </c>
      <c r="C58" s="130" t="s">
        <v>205</v>
      </c>
      <c r="K58" s="83">
        <v>53</v>
      </c>
      <c r="L58" s="130" t="s">
        <v>582</v>
      </c>
    </row>
    <row r="59" spans="2:12" ht="9.75" customHeight="1" x14ac:dyDescent="0.3">
      <c r="B59" s="87">
        <v>6</v>
      </c>
      <c r="C59" s="129" t="s">
        <v>214</v>
      </c>
      <c r="K59" s="87">
        <v>6</v>
      </c>
      <c r="L59" s="129" t="s">
        <v>587</v>
      </c>
    </row>
    <row r="60" spans="2:12" ht="9.75" customHeight="1" x14ac:dyDescent="0.3">
      <c r="B60" s="83">
        <v>61</v>
      </c>
      <c r="C60" s="130" t="s">
        <v>216</v>
      </c>
      <c r="K60" s="83">
        <v>61</v>
      </c>
      <c r="L60" s="130" t="s">
        <v>588</v>
      </c>
    </row>
    <row r="61" spans="2:12" ht="9.75" customHeight="1" x14ac:dyDescent="0.3">
      <c r="B61" s="83">
        <v>62</v>
      </c>
      <c r="C61" s="130" t="s">
        <v>217</v>
      </c>
      <c r="K61" s="83">
        <v>62</v>
      </c>
      <c r="L61" s="130" t="s">
        <v>589</v>
      </c>
    </row>
    <row r="62" spans="2:12" ht="9.75" customHeight="1" x14ac:dyDescent="0.3">
      <c r="B62" s="83">
        <v>63</v>
      </c>
      <c r="C62" s="130" t="s">
        <v>219</v>
      </c>
      <c r="K62" s="83">
        <v>63</v>
      </c>
      <c r="L62" s="130" t="s">
        <v>590</v>
      </c>
    </row>
    <row r="63" spans="2:12" ht="9.75" customHeight="1" x14ac:dyDescent="0.3">
      <c r="B63" s="87">
        <v>7</v>
      </c>
      <c r="C63" s="129" t="s">
        <v>221</v>
      </c>
      <c r="K63" s="87">
        <v>7</v>
      </c>
      <c r="L63" s="129" t="s">
        <v>591</v>
      </c>
    </row>
    <row r="64" spans="2:12" ht="9.75" customHeight="1" x14ac:dyDescent="0.3"/>
    <row r="65" spans="1:21" ht="9.75" customHeight="1" x14ac:dyDescent="0.3">
      <c r="C65" s="131" t="s">
        <v>324</v>
      </c>
      <c r="L65" s="131" t="s">
        <v>592</v>
      </c>
    </row>
    <row r="66" spans="1:21" ht="14.4" thickBot="1" x14ac:dyDescent="0.35"/>
    <row r="67" spans="1:21" ht="14.4" thickBot="1" x14ac:dyDescent="0.35">
      <c r="C67" s="132"/>
      <c r="D67" s="133"/>
      <c r="E67" s="133"/>
      <c r="F67" s="133"/>
      <c r="G67" s="133"/>
      <c r="H67" s="133"/>
      <c r="I67" s="133"/>
      <c r="J67" s="133"/>
      <c r="K67" s="133"/>
      <c r="L67" s="133"/>
      <c r="M67" s="133"/>
      <c r="N67" s="133"/>
      <c r="O67" s="133"/>
      <c r="P67" s="133"/>
      <c r="Q67" s="133"/>
      <c r="R67" s="133"/>
      <c r="S67" s="133"/>
      <c r="T67" s="133"/>
      <c r="U67" s="134"/>
    </row>
    <row r="68" spans="1:21" ht="46.5" customHeight="1" x14ac:dyDescent="0.3">
      <c r="A68" s="228" t="s">
        <v>323</v>
      </c>
      <c r="B68" s="228"/>
      <c r="C68" s="228"/>
      <c r="D68" s="228"/>
      <c r="E68" s="228"/>
      <c r="F68" s="228"/>
      <c r="G68" s="228"/>
      <c r="H68" s="228"/>
      <c r="I68" s="228"/>
      <c r="J68" s="228"/>
      <c r="K68" s="228"/>
      <c r="L68" s="228"/>
      <c r="M68" s="228"/>
      <c r="N68" s="228"/>
      <c r="O68" s="228"/>
      <c r="P68" s="228"/>
      <c r="Q68" s="228"/>
      <c r="R68" s="228"/>
      <c r="S68" s="228"/>
      <c r="T68" s="228"/>
      <c r="U68" s="228"/>
    </row>
    <row r="70" spans="1:21" ht="29.25" customHeight="1" x14ac:dyDescent="0.3">
      <c r="A70" s="227" t="s">
        <v>513</v>
      </c>
      <c r="B70" s="227"/>
      <c r="C70" s="227"/>
      <c r="D70" s="227"/>
      <c r="E70" s="227"/>
      <c r="F70" s="227"/>
      <c r="G70" s="227"/>
      <c r="H70" s="227"/>
      <c r="I70" s="227"/>
      <c r="J70" s="227"/>
      <c r="K70" s="227"/>
      <c r="L70" s="227"/>
      <c r="M70" s="227"/>
      <c r="N70" s="227"/>
      <c r="O70" s="227"/>
      <c r="P70" s="227"/>
      <c r="Q70" s="227"/>
      <c r="R70" s="227"/>
      <c r="S70" s="227"/>
      <c r="T70" s="227"/>
      <c r="U70" s="227"/>
    </row>
    <row r="72" spans="1:21" x14ac:dyDescent="0.3">
      <c r="L72" s="123"/>
    </row>
    <row r="73" spans="1:21" x14ac:dyDescent="0.3">
      <c r="L73" s="123"/>
    </row>
  </sheetData>
  <mergeCells count="11">
    <mergeCell ref="A2:W2"/>
    <mergeCell ref="A3:W3"/>
    <mergeCell ref="C4:U4"/>
    <mergeCell ref="V4:V5"/>
    <mergeCell ref="W4:W5"/>
    <mergeCell ref="A70:U70"/>
    <mergeCell ref="C34:G34"/>
    <mergeCell ref="L34:P34"/>
    <mergeCell ref="A4:A5"/>
    <mergeCell ref="B4:B5"/>
    <mergeCell ref="A68:U68"/>
  </mergeCells>
  <phoneticPr fontId="1" type="noConversion"/>
  <pageMargins left="0.75" right="0.75" top="1" bottom="1" header="0.5" footer="0.5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U188"/>
  <sheetViews>
    <sheetView showGridLines="0" topLeftCell="A2" zoomScale="90" zoomScaleNormal="90" workbookViewId="0">
      <selection activeCell="A2" sqref="A2:U2"/>
    </sheetView>
  </sheetViews>
  <sheetFormatPr defaultColWidth="9.109375" defaultRowHeight="9.6" x14ac:dyDescent="0.2"/>
  <cols>
    <col min="1" max="1" width="6.88671875" style="83" customWidth="1"/>
    <col min="2" max="2" width="9.88671875" style="84" bestFit="1" customWidth="1"/>
    <col min="3" max="19" width="7.44140625" style="84" customWidth="1"/>
    <col min="20" max="20" width="9.109375" style="83"/>
    <col min="21" max="16384" width="9.109375" style="84"/>
  </cols>
  <sheetData>
    <row r="1" spans="1:21" hidden="1" x14ac:dyDescent="0.2"/>
    <row r="2" spans="1:21" s="90" customFormat="1" ht="9" customHeight="1" x14ac:dyDescent="0.25">
      <c r="A2" s="195"/>
      <c r="B2" s="195"/>
      <c r="C2" s="195"/>
      <c r="D2" s="195"/>
      <c r="E2" s="195"/>
      <c r="F2" s="195"/>
      <c r="G2" s="195"/>
      <c r="H2" s="195"/>
      <c r="I2" s="195"/>
      <c r="J2" s="195"/>
      <c r="K2" s="195"/>
      <c r="L2" s="195"/>
      <c r="M2" s="195"/>
      <c r="N2" s="195"/>
      <c r="O2" s="195"/>
      <c r="P2" s="195"/>
      <c r="Q2" s="195"/>
      <c r="R2" s="195"/>
      <c r="S2" s="195"/>
      <c r="T2" s="195"/>
      <c r="U2" s="195"/>
    </row>
    <row r="3" spans="1:21" s="90" customFormat="1" ht="27" customHeight="1" thickBot="1" x14ac:dyDescent="0.3">
      <c r="A3" s="195" t="s">
        <v>677</v>
      </c>
      <c r="B3" s="195"/>
      <c r="C3" s="195"/>
      <c r="D3" s="195"/>
      <c r="E3" s="195"/>
      <c r="F3" s="195"/>
      <c r="G3" s="195"/>
      <c r="H3" s="195"/>
      <c r="I3" s="195"/>
      <c r="J3" s="195"/>
      <c r="K3" s="195"/>
      <c r="L3" s="195"/>
      <c r="M3" s="195"/>
      <c r="N3" s="195"/>
      <c r="O3" s="195"/>
      <c r="P3" s="195"/>
      <c r="Q3" s="195"/>
      <c r="R3" s="195"/>
      <c r="S3" s="195"/>
      <c r="T3" s="195"/>
      <c r="U3" s="195"/>
    </row>
    <row r="4" spans="1:21" s="85" customFormat="1" ht="11.25" customHeight="1" thickBot="1" x14ac:dyDescent="0.3">
      <c r="A4" s="197" t="s">
        <v>162</v>
      </c>
      <c r="B4" s="197" t="s">
        <v>163</v>
      </c>
      <c r="C4" s="235" t="s">
        <v>676</v>
      </c>
      <c r="D4" s="236"/>
      <c r="E4" s="236"/>
      <c r="F4" s="236"/>
      <c r="G4" s="236"/>
      <c r="H4" s="236"/>
      <c r="I4" s="236"/>
      <c r="J4" s="236"/>
      <c r="K4" s="236"/>
      <c r="L4" s="236"/>
      <c r="M4" s="236"/>
      <c r="N4" s="236"/>
      <c r="O4" s="236"/>
      <c r="P4" s="236"/>
      <c r="Q4" s="236"/>
      <c r="R4" s="236"/>
      <c r="S4" s="237"/>
      <c r="T4" s="197" t="s">
        <v>533</v>
      </c>
      <c r="U4" s="197" t="s">
        <v>520</v>
      </c>
    </row>
    <row r="5" spans="1:21" ht="20.25" customHeight="1" thickBot="1" x14ac:dyDescent="0.25">
      <c r="A5" s="198"/>
      <c r="B5" s="198"/>
      <c r="C5" s="138" t="s">
        <v>5</v>
      </c>
      <c r="D5" s="138" t="s">
        <v>8</v>
      </c>
      <c r="E5" s="138" t="s">
        <v>12</v>
      </c>
      <c r="F5" s="138" t="s">
        <v>16</v>
      </c>
      <c r="G5" s="138" t="s">
        <v>23</v>
      </c>
      <c r="H5" s="138" t="s">
        <v>27</v>
      </c>
      <c r="I5" s="138" t="s">
        <v>34</v>
      </c>
      <c r="J5" s="138" t="s">
        <v>40</v>
      </c>
      <c r="K5" s="138" t="s">
        <v>47</v>
      </c>
      <c r="L5" s="138">
        <v>10</v>
      </c>
      <c r="M5" s="138">
        <v>11</v>
      </c>
      <c r="N5" s="138">
        <v>12</v>
      </c>
      <c r="O5" s="138">
        <v>13</v>
      </c>
      <c r="P5" s="138">
        <v>14</v>
      </c>
      <c r="Q5" s="138">
        <v>15</v>
      </c>
      <c r="R5" s="138">
        <v>16</v>
      </c>
      <c r="S5" s="138">
        <v>17</v>
      </c>
      <c r="T5" s="198"/>
      <c r="U5" s="198"/>
    </row>
    <row r="6" spans="1:21" x14ac:dyDescent="0.2">
      <c r="A6" s="87">
        <v>2024</v>
      </c>
      <c r="B6" s="84" t="s">
        <v>338</v>
      </c>
      <c r="C6" s="88">
        <v>21.005844999999997</v>
      </c>
      <c r="D6" s="88">
        <v>136.93623299999999</v>
      </c>
      <c r="E6" s="88">
        <v>140.789041</v>
      </c>
      <c r="F6" s="88">
        <v>67.120891999999998</v>
      </c>
      <c r="G6" s="88">
        <v>8.5479060000000011</v>
      </c>
      <c r="H6" s="88">
        <v>12.823057</v>
      </c>
      <c r="I6" s="88">
        <v>98.792098999999993</v>
      </c>
      <c r="J6" s="88">
        <v>62.879697999999991</v>
      </c>
      <c r="K6" s="88">
        <v>36.022684999999996</v>
      </c>
      <c r="L6" s="88">
        <v>72.154702</v>
      </c>
      <c r="M6" s="88">
        <v>11.833753</v>
      </c>
      <c r="N6" s="88">
        <v>82.141658000000007</v>
      </c>
      <c r="O6" s="88">
        <v>1.9412119999999999</v>
      </c>
      <c r="P6" s="88">
        <v>0.63313000000000008</v>
      </c>
      <c r="Q6" s="88">
        <v>118.42651699999999</v>
      </c>
      <c r="R6" s="88">
        <v>51.515540000000001</v>
      </c>
      <c r="S6" s="88">
        <v>24.598907000000004</v>
      </c>
      <c r="T6" s="87">
        <v>2024</v>
      </c>
      <c r="U6" s="84" t="s">
        <v>536</v>
      </c>
    </row>
    <row r="7" spans="1:21" x14ac:dyDescent="0.2">
      <c r="B7" s="84" t="s">
        <v>339</v>
      </c>
      <c r="C7" s="88">
        <v>18.0321</v>
      </c>
      <c r="D7" s="88">
        <v>129.17618899999999</v>
      </c>
      <c r="E7" s="88">
        <v>155.476765</v>
      </c>
      <c r="F7" s="88">
        <v>71.089314000000002</v>
      </c>
      <c r="G7" s="88">
        <v>5.2385150000000005</v>
      </c>
      <c r="H7" s="88">
        <v>17.042947000000002</v>
      </c>
      <c r="I7" s="88">
        <v>68.395469000000006</v>
      </c>
      <c r="J7" s="88">
        <v>74.743310000000008</v>
      </c>
      <c r="K7" s="88">
        <v>30.177983999999995</v>
      </c>
      <c r="L7" s="88">
        <v>78.051220000000001</v>
      </c>
      <c r="M7" s="88">
        <v>11.010512</v>
      </c>
      <c r="N7" s="88">
        <v>90.520015000000001</v>
      </c>
      <c r="O7" s="88">
        <v>2.8789100000000003</v>
      </c>
      <c r="P7" s="88">
        <v>0.39920900000000004</v>
      </c>
      <c r="Q7" s="88">
        <v>119.820561</v>
      </c>
      <c r="R7" s="88">
        <v>40.525112</v>
      </c>
      <c r="S7" s="88">
        <v>25.344512999999999</v>
      </c>
      <c r="U7" s="84" t="s">
        <v>537</v>
      </c>
    </row>
    <row r="8" spans="1:21" x14ac:dyDescent="0.2">
      <c r="B8" s="84" t="s">
        <v>340</v>
      </c>
      <c r="C8" s="88">
        <v>20.342994000000001</v>
      </c>
      <c r="D8" s="88">
        <v>137.021725</v>
      </c>
      <c r="E8" s="88">
        <v>183.66029799999998</v>
      </c>
      <c r="F8" s="88">
        <v>72.100044000000011</v>
      </c>
      <c r="G8" s="88">
        <v>6.9696099999999994</v>
      </c>
      <c r="H8" s="88">
        <v>18.272510999999998</v>
      </c>
      <c r="I8" s="88">
        <v>72.619797000000005</v>
      </c>
      <c r="J8" s="88">
        <v>80.543280999999993</v>
      </c>
      <c r="K8" s="88">
        <v>38.908349000000001</v>
      </c>
      <c r="L8" s="88">
        <v>84.022143999999997</v>
      </c>
      <c r="M8" s="88">
        <v>12.533709999999999</v>
      </c>
      <c r="N8" s="88">
        <v>42.195402000000001</v>
      </c>
      <c r="O8" s="88">
        <v>4.3781249999999998</v>
      </c>
      <c r="P8" s="88">
        <v>0.53947299999999987</v>
      </c>
      <c r="Q8" s="88">
        <v>103.70773699999999</v>
      </c>
      <c r="R8" s="88">
        <v>42.620654000000002</v>
      </c>
      <c r="S8" s="88">
        <v>44.018273000000008</v>
      </c>
      <c r="U8" s="84" t="s">
        <v>538</v>
      </c>
    </row>
    <row r="9" spans="1:21" x14ac:dyDescent="0.2">
      <c r="B9" s="84" t="s">
        <v>341</v>
      </c>
      <c r="C9" s="88">
        <v>20.108573</v>
      </c>
      <c r="D9" s="88">
        <v>149.90322800000001</v>
      </c>
      <c r="E9" s="88">
        <v>230.03472099999996</v>
      </c>
      <c r="F9" s="88">
        <v>76.279647999999995</v>
      </c>
      <c r="G9" s="88">
        <v>6.5501070000000006</v>
      </c>
      <c r="H9" s="88">
        <v>15.344638</v>
      </c>
      <c r="I9" s="88">
        <v>72.363524999999996</v>
      </c>
      <c r="J9" s="88">
        <v>91.30141900000001</v>
      </c>
      <c r="K9" s="88">
        <v>40.601514999999992</v>
      </c>
      <c r="L9" s="88">
        <v>98.413018999999991</v>
      </c>
      <c r="M9" s="88">
        <v>13.735175999999999</v>
      </c>
      <c r="N9" s="88">
        <v>82.979912999999982</v>
      </c>
      <c r="O9" s="88">
        <v>4.6989080000000003</v>
      </c>
      <c r="P9" s="88">
        <v>1.5071859999999999</v>
      </c>
      <c r="Q9" s="88">
        <v>116.74322599999999</v>
      </c>
      <c r="R9" s="88">
        <v>42.926161999999998</v>
      </c>
      <c r="S9" s="88">
        <v>25.157438999999997</v>
      </c>
      <c r="U9" s="84" t="s">
        <v>539</v>
      </c>
    </row>
    <row r="10" spans="1:21" x14ac:dyDescent="0.2">
      <c r="B10" s="84" t="s">
        <v>342</v>
      </c>
      <c r="C10" s="88">
        <v>22.071147000000003</v>
      </c>
      <c r="D10" s="88">
        <v>151.35424399999999</v>
      </c>
      <c r="E10" s="88">
        <v>230.22234</v>
      </c>
      <c r="F10" s="88">
        <v>78.828208000000004</v>
      </c>
      <c r="G10" s="88">
        <v>7.5504750000000005</v>
      </c>
      <c r="H10" s="88">
        <v>15.10778</v>
      </c>
      <c r="I10" s="88">
        <v>58.221942000000006</v>
      </c>
      <c r="J10" s="88">
        <v>110.12353200000001</v>
      </c>
      <c r="K10" s="88">
        <v>40.526858999999995</v>
      </c>
      <c r="L10" s="88">
        <v>94.782576000000006</v>
      </c>
      <c r="M10" s="88">
        <v>12.623956</v>
      </c>
      <c r="N10" s="88">
        <v>81.279361999999992</v>
      </c>
      <c r="O10" s="88">
        <v>4.5242070000000005</v>
      </c>
      <c r="P10" s="88">
        <v>1.1179000000000001</v>
      </c>
      <c r="Q10" s="88">
        <v>107.763122</v>
      </c>
      <c r="R10" s="88">
        <v>50.256270000000001</v>
      </c>
      <c r="S10" s="88">
        <v>37.645852000000012</v>
      </c>
      <c r="U10" s="84" t="s">
        <v>540</v>
      </c>
    </row>
    <row r="11" spans="1:21" x14ac:dyDescent="0.2">
      <c r="B11" s="84" t="s">
        <v>343</v>
      </c>
      <c r="C11" s="88">
        <v>19.550846</v>
      </c>
      <c r="D11" s="88">
        <v>141.64223900000002</v>
      </c>
      <c r="E11" s="88">
        <v>196.03891199999995</v>
      </c>
      <c r="F11" s="88">
        <v>76.169229999999999</v>
      </c>
      <c r="G11" s="88">
        <v>8.0646400000000007</v>
      </c>
      <c r="H11" s="88">
        <v>14.927271000000001</v>
      </c>
      <c r="I11" s="88">
        <v>47.350411000000001</v>
      </c>
      <c r="J11" s="88">
        <v>108.22590200000002</v>
      </c>
      <c r="K11" s="88">
        <v>39.877121000000002</v>
      </c>
      <c r="L11" s="88">
        <v>92.937939999999998</v>
      </c>
      <c r="M11" s="88">
        <v>10.990534999999999</v>
      </c>
      <c r="N11" s="88">
        <v>42.828468999999998</v>
      </c>
      <c r="O11" s="88">
        <v>3.0317639999999999</v>
      </c>
      <c r="P11" s="88">
        <v>0.53709200000000001</v>
      </c>
      <c r="Q11" s="88">
        <v>95.731604000000004</v>
      </c>
      <c r="R11" s="88">
        <v>49.277080999999995</v>
      </c>
      <c r="S11" s="88">
        <v>19.098006999999999</v>
      </c>
      <c r="U11" s="84" t="s">
        <v>541</v>
      </c>
    </row>
    <row r="12" spans="1:21" x14ac:dyDescent="0.2">
      <c r="B12" s="84" t="s">
        <v>344</v>
      </c>
      <c r="C12" s="88">
        <v>23.75282</v>
      </c>
      <c r="D12" s="88">
        <v>165.97270599999999</v>
      </c>
      <c r="E12" s="88">
        <v>206.50373199999996</v>
      </c>
      <c r="F12" s="88">
        <v>86.832396000000003</v>
      </c>
      <c r="G12" s="88">
        <v>7.2104510000000008</v>
      </c>
      <c r="H12" s="88">
        <v>13.233782999999999</v>
      </c>
      <c r="I12" s="88">
        <v>46.807598999999996</v>
      </c>
      <c r="J12" s="88">
        <v>108.705187</v>
      </c>
      <c r="K12" s="88">
        <v>39.949237999999994</v>
      </c>
      <c r="L12" s="88">
        <v>114.93184500000001</v>
      </c>
      <c r="M12" s="88">
        <v>11.641186000000001</v>
      </c>
      <c r="N12" s="88">
        <v>83.129689999999997</v>
      </c>
      <c r="O12" s="88">
        <v>5.6019799999999993</v>
      </c>
      <c r="P12" s="88">
        <v>0.72395699999999996</v>
      </c>
      <c r="Q12" s="88">
        <v>97.22924900000001</v>
      </c>
      <c r="R12" s="88">
        <v>53.347832000000004</v>
      </c>
      <c r="S12" s="88">
        <v>36.183578000000004</v>
      </c>
      <c r="U12" s="84" t="s">
        <v>542</v>
      </c>
    </row>
    <row r="13" spans="1:21" x14ac:dyDescent="0.2">
      <c r="B13" s="84" t="s">
        <v>345</v>
      </c>
      <c r="C13" s="88">
        <v>21.099528000000003</v>
      </c>
      <c r="D13" s="88">
        <v>159.67807099999999</v>
      </c>
      <c r="E13" s="88">
        <v>196.43603200000001</v>
      </c>
      <c r="F13" s="88">
        <v>82.847183000000001</v>
      </c>
      <c r="G13" s="88">
        <v>5.7086730000000001</v>
      </c>
      <c r="H13" s="88">
        <v>11.415684000000001</v>
      </c>
      <c r="I13" s="88">
        <v>50.819981000000006</v>
      </c>
      <c r="J13" s="88">
        <v>112.49713500000001</v>
      </c>
      <c r="K13" s="88">
        <v>38.619882000000004</v>
      </c>
      <c r="L13" s="88">
        <v>68.771724000000006</v>
      </c>
      <c r="M13" s="88">
        <v>10.568211</v>
      </c>
      <c r="N13" s="88">
        <v>18.170141999999998</v>
      </c>
      <c r="O13" s="88">
        <v>3.425609000000001</v>
      </c>
      <c r="P13" s="88">
        <v>0.71960200000000007</v>
      </c>
      <c r="Q13" s="88">
        <v>73.684445000000011</v>
      </c>
      <c r="R13" s="88">
        <v>58.603232999999996</v>
      </c>
      <c r="S13" s="88">
        <v>41.631128000000004</v>
      </c>
      <c r="U13" s="84" t="s">
        <v>543</v>
      </c>
    </row>
    <row r="14" spans="1:21" x14ac:dyDescent="0.2">
      <c r="B14" s="84" t="s">
        <v>346</v>
      </c>
      <c r="C14" s="88">
        <v>20.710872999999999</v>
      </c>
      <c r="D14" s="88">
        <v>153.92868200000001</v>
      </c>
      <c r="E14" s="88">
        <v>201.65904900000004</v>
      </c>
      <c r="F14" s="88">
        <v>81.244052999999994</v>
      </c>
      <c r="G14" s="88">
        <v>5.7970689999999996</v>
      </c>
      <c r="H14" s="88">
        <v>11.935133</v>
      </c>
      <c r="I14" s="88">
        <v>52.643350999999996</v>
      </c>
      <c r="J14" s="88">
        <v>115.62081599999999</v>
      </c>
      <c r="K14" s="88">
        <v>43.106831999999997</v>
      </c>
      <c r="L14" s="88">
        <v>89.707133999999996</v>
      </c>
      <c r="M14" s="88">
        <v>11.122193000000001</v>
      </c>
      <c r="N14" s="88">
        <v>56.781594999999967</v>
      </c>
      <c r="O14" s="88">
        <v>3.4899339999999999</v>
      </c>
      <c r="P14" s="88">
        <v>0.67273499999999997</v>
      </c>
      <c r="Q14" s="88">
        <v>96.840797999999992</v>
      </c>
      <c r="R14" s="88">
        <v>52.007229000000002</v>
      </c>
      <c r="S14" s="88">
        <v>23.505986</v>
      </c>
      <c r="U14" s="84" t="s">
        <v>544</v>
      </c>
    </row>
    <row r="15" spans="1:21" x14ac:dyDescent="0.2">
      <c r="B15" s="84" t="s">
        <v>347</v>
      </c>
      <c r="C15" s="88">
        <v>21.444521000000002</v>
      </c>
      <c r="D15" s="88">
        <v>165.945853</v>
      </c>
      <c r="E15" s="88">
        <v>227.83518899999996</v>
      </c>
      <c r="F15" s="88">
        <v>89.721320000000006</v>
      </c>
      <c r="G15" s="88">
        <v>7.3357100000000006</v>
      </c>
      <c r="H15" s="88">
        <v>18.592439000000002</v>
      </c>
      <c r="I15" s="88">
        <v>73.608282000000003</v>
      </c>
      <c r="J15" s="88">
        <v>124.23749900000001</v>
      </c>
      <c r="K15" s="88">
        <v>47.978022999999993</v>
      </c>
      <c r="L15" s="88">
        <v>83.150422999999975</v>
      </c>
      <c r="M15" s="88">
        <v>11.278936999999999</v>
      </c>
      <c r="N15" s="88">
        <v>77.428588000000005</v>
      </c>
      <c r="O15" s="88">
        <v>5.5102290000000007</v>
      </c>
      <c r="P15" s="88">
        <v>1.1029939999999998</v>
      </c>
      <c r="Q15" s="88">
        <v>86.993311000000006</v>
      </c>
      <c r="R15" s="88">
        <v>52.650222000000007</v>
      </c>
      <c r="S15" s="88">
        <v>36.016043000000003</v>
      </c>
      <c r="U15" s="84" t="s">
        <v>545</v>
      </c>
    </row>
    <row r="16" spans="1:21" x14ac:dyDescent="0.2">
      <c r="B16" s="84" t="s">
        <v>348</v>
      </c>
      <c r="C16" s="88">
        <v>19.881881</v>
      </c>
      <c r="D16" s="88">
        <v>157.291337</v>
      </c>
      <c r="E16" s="88">
        <v>203.07468600000004</v>
      </c>
      <c r="F16" s="88">
        <v>79.296628000000013</v>
      </c>
      <c r="G16" s="88">
        <v>5.8616100000000007</v>
      </c>
      <c r="H16" s="88">
        <v>16.565842</v>
      </c>
      <c r="I16" s="88">
        <v>74.794737999999995</v>
      </c>
      <c r="J16" s="88">
        <v>97.006419000000008</v>
      </c>
      <c r="K16" s="88">
        <v>51.154685000000001</v>
      </c>
      <c r="L16" s="88">
        <v>58.665002999999999</v>
      </c>
      <c r="M16" s="88">
        <v>11.260063000000001</v>
      </c>
      <c r="N16" s="88">
        <v>57.091132000000009</v>
      </c>
      <c r="O16" s="88">
        <v>4.5688010000000006</v>
      </c>
      <c r="P16" s="88">
        <v>1.1376660000000001</v>
      </c>
      <c r="Q16" s="88">
        <v>71.568815000000001</v>
      </c>
      <c r="R16" s="88">
        <v>47.638230999999998</v>
      </c>
      <c r="S16" s="88">
        <v>23.170932000000004</v>
      </c>
      <c r="U16" s="84" t="s">
        <v>546</v>
      </c>
    </row>
    <row r="17" spans="1:21" x14ac:dyDescent="0.2">
      <c r="B17" s="84" t="s">
        <v>349</v>
      </c>
      <c r="C17" s="88">
        <v>20.754090000000001</v>
      </c>
      <c r="D17" s="88">
        <v>176.52436500000002</v>
      </c>
      <c r="E17" s="88">
        <v>186.85136900000001</v>
      </c>
      <c r="F17" s="88">
        <v>78.280698000000001</v>
      </c>
      <c r="G17" s="88">
        <v>5.702388</v>
      </c>
      <c r="H17" s="88">
        <v>16.675666999999997</v>
      </c>
      <c r="I17" s="88">
        <v>80.626681000000005</v>
      </c>
      <c r="J17" s="88">
        <v>94.831144999999992</v>
      </c>
      <c r="K17" s="88">
        <v>49.019702000000002</v>
      </c>
      <c r="L17" s="88">
        <v>90.388330999999994</v>
      </c>
      <c r="M17" s="88">
        <v>10.794675</v>
      </c>
      <c r="N17" s="88">
        <v>123.867322</v>
      </c>
      <c r="O17" s="88">
        <v>5.1264459999999996</v>
      </c>
      <c r="P17" s="88">
        <v>0.79334499999999997</v>
      </c>
      <c r="Q17" s="88">
        <v>72.566719999999989</v>
      </c>
      <c r="R17" s="88">
        <v>48.493386999999998</v>
      </c>
      <c r="S17" s="88">
        <v>22.287769000000008</v>
      </c>
      <c r="U17" s="84" t="s">
        <v>547</v>
      </c>
    </row>
    <row r="18" spans="1:21" x14ac:dyDescent="0.2">
      <c r="C18" s="88"/>
      <c r="D18" s="88"/>
      <c r="E18" s="88"/>
      <c r="F18" s="88"/>
      <c r="G18" s="88"/>
      <c r="H18" s="88"/>
      <c r="I18" s="88"/>
      <c r="J18" s="88"/>
      <c r="K18" s="88"/>
      <c r="L18" s="88"/>
      <c r="M18" s="88"/>
      <c r="N18" s="88"/>
      <c r="O18" s="88"/>
      <c r="P18" s="89"/>
      <c r="Q18" s="89"/>
      <c r="R18" s="89"/>
      <c r="S18" s="89"/>
    </row>
    <row r="19" spans="1:21" x14ac:dyDescent="0.2">
      <c r="A19" s="87">
        <v>2025</v>
      </c>
      <c r="B19" s="84" t="s">
        <v>338</v>
      </c>
      <c r="C19" s="88">
        <v>20.399668999999999</v>
      </c>
      <c r="D19" s="88">
        <v>171.715217</v>
      </c>
      <c r="E19" s="88">
        <v>180.02676199999996</v>
      </c>
      <c r="F19" s="88">
        <v>74.909715000000006</v>
      </c>
      <c r="G19" s="88">
        <v>5.1250609999999996</v>
      </c>
      <c r="H19" s="88">
        <v>13.487964</v>
      </c>
      <c r="I19" s="88">
        <v>97.472439999999992</v>
      </c>
      <c r="J19" s="88">
        <v>83.913896000000008</v>
      </c>
      <c r="K19" s="88">
        <v>42.984422000000002</v>
      </c>
      <c r="L19" s="88">
        <v>91.151971000000003</v>
      </c>
      <c r="M19" s="88">
        <v>11.874082999999999</v>
      </c>
      <c r="N19" s="88">
        <v>36.92492</v>
      </c>
      <c r="O19" s="88">
        <v>3.454672</v>
      </c>
      <c r="P19" s="88">
        <v>0.98756299999999997</v>
      </c>
      <c r="Q19" s="88">
        <v>80.478788999999992</v>
      </c>
      <c r="R19" s="88">
        <v>62.199100999999999</v>
      </c>
      <c r="S19" s="88">
        <v>22.711932999999991</v>
      </c>
      <c r="T19" s="87">
        <v>2025</v>
      </c>
      <c r="U19" s="84" t="s">
        <v>536</v>
      </c>
    </row>
    <row r="20" spans="1:21" x14ac:dyDescent="0.2">
      <c r="B20" s="84" t="s">
        <v>339</v>
      </c>
      <c r="C20" s="88">
        <v>19.236239000000001</v>
      </c>
      <c r="D20" s="88">
        <v>153.75012299999997</v>
      </c>
      <c r="E20" s="88">
        <v>175.33605599999999</v>
      </c>
      <c r="F20" s="88">
        <v>74.128010000000003</v>
      </c>
      <c r="G20" s="88">
        <v>5.186979</v>
      </c>
      <c r="H20" s="88">
        <v>15.898408</v>
      </c>
      <c r="I20" s="88">
        <v>81.634881000000007</v>
      </c>
      <c r="J20" s="88">
        <v>82.143879999999996</v>
      </c>
      <c r="K20" s="88">
        <v>40.920321999999999</v>
      </c>
      <c r="L20" s="88">
        <v>92.148633000000004</v>
      </c>
      <c r="M20" s="88">
        <v>11.888988000000001</v>
      </c>
      <c r="N20" s="88">
        <v>45.921760999999996</v>
      </c>
      <c r="O20" s="88">
        <v>4.721416999999998</v>
      </c>
      <c r="P20" s="88">
        <v>0.98659900000000023</v>
      </c>
      <c r="Q20" s="88">
        <v>90.547229000000002</v>
      </c>
      <c r="R20" s="88">
        <v>49.712069999999997</v>
      </c>
      <c r="S20" s="88">
        <v>19.998613999999996</v>
      </c>
      <c r="U20" s="84" t="s">
        <v>537</v>
      </c>
    </row>
    <row r="21" spans="1:21" x14ac:dyDescent="0.2">
      <c r="B21" s="84" t="s">
        <v>340</v>
      </c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U21" s="84" t="s">
        <v>538</v>
      </c>
    </row>
    <row r="22" spans="1:21" x14ac:dyDescent="0.2">
      <c r="B22" s="84" t="s">
        <v>341</v>
      </c>
      <c r="C22" s="88"/>
      <c r="D22" s="88"/>
      <c r="E22" s="88"/>
      <c r="F22" s="88"/>
      <c r="G22" s="88"/>
      <c r="H22" s="88"/>
      <c r="I22" s="88"/>
      <c r="J22" s="88"/>
      <c r="K22" s="88"/>
      <c r="L22" s="88"/>
      <c r="M22" s="88"/>
      <c r="N22" s="88"/>
      <c r="O22" s="88"/>
      <c r="P22" s="88"/>
      <c r="Q22" s="88"/>
      <c r="R22" s="88"/>
      <c r="S22" s="88"/>
      <c r="U22" s="84" t="s">
        <v>539</v>
      </c>
    </row>
    <row r="23" spans="1:21" x14ac:dyDescent="0.2">
      <c r="B23" s="84" t="s">
        <v>342</v>
      </c>
      <c r="C23" s="88"/>
      <c r="D23" s="88"/>
      <c r="E23" s="88"/>
      <c r="F23" s="88"/>
      <c r="G23" s="88"/>
      <c r="H23" s="88"/>
      <c r="I23" s="88"/>
      <c r="J23" s="88"/>
      <c r="K23" s="88"/>
      <c r="L23" s="88"/>
      <c r="M23" s="88"/>
      <c r="N23" s="88"/>
      <c r="O23" s="88"/>
      <c r="P23" s="88"/>
      <c r="Q23" s="88"/>
      <c r="R23" s="88"/>
      <c r="S23" s="88"/>
      <c r="U23" s="84" t="s">
        <v>540</v>
      </c>
    </row>
    <row r="24" spans="1:21" x14ac:dyDescent="0.2">
      <c r="B24" s="84" t="s">
        <v>343</v>
      </c>
      <c r="C24" s="88"/>
      <c r="D24" s="88"/>
      <c r="E24" s="88"/>
      <c r="F24" s="88"/>
      <c r="G24" s="88"/>
      <c r="H24" s="88"/>
      <c r="I24" s="88"/>
      <c r="J24" s="88"/>
      <c r="K24" s="88"/>
      <c r="L24" s="88"/>
      <c r="M24" s="88"/>
      <c r="N24" s="88"/>
      <c r="O24" s="88"/>
      <c r="P24" s="88"/>
      <c r="Q24" s="88"/>
      <c r="R24" s="88"/>
      <c r="S24" s="88"/>
      <c r="U24" s="84" t="s">
        <v>541</v>
      </c>
    </row>
    <row r="25" spans="1:21" x14ac:dyDescent="0.2">
      <c r="B25" s="84" t="s">
        <v>344</v>
      </c>
      <c r="C25" s="88"/>
      <c r="D25" s="88"/>
      <c r="E25" s="88"/>
      <c r="F25" s="88"/>
      <c r="G25" s="88"/>
      <c r="H25" s="88"/>
      <c r="I25" s="88"/>
      <c r="J25" s="88"/>
      <c r="K25" s="88"/>
      <c r="L25" s="88"/>
      <c r="M25" s="88"/>
      <c r="N25" s="88"/>
      <c r="O25" s="88"/>
      <c r="P25" s="88"/>
      <c r="Q25" s="88"/>
      <c r="R25" s="88"/>
      <c r="S25" s="88"/>
      <c r="U25" s="84" t="s">
        <v>542</v>
      </c>
    </row>
    <row r="26" spans="1:21" x14ac:dyDescent="0.2">
      <c r="B26" s="84" t="s">
        <v>345</v>
      </c>
      <c r="C26" s="88"/>
      <c r="D26" s="88"/>
      <c r="E26" s="88"/>
      <c r="F26" s="88"/>
      <c r="G26" s="88"/>
      <c r="H26" s="88"/>
      <c r="I26" s="88"/>
      <c r="J26" s="88"/>
      <c r="K26" s="88"/>
      <c r="L26" s="88"/>
      <c r="M26" s="88"/>
      <c r="N26" s="88"/>
      <c r="O26" s="88"/>
      <c r="P26" s="88"/>
      <c r="Q26" s="88"/>
      <c r="R26" s="88"/>
      <c r="S26" s="88"/>
      <c r="U26" s="84" t="s">
        <v>543</v>
      </c>
    </row>
    <row r="27" spans="1:21" x14ac:dyDescent="0.2">
      <c r="B27" s="84" t="s">
        <v>346</v>
      </c>
      <c r="C27" s="88"/>
      <c r="D27" s="88"/>
      <c r="E27" s="88"/>
      <c r="F27" s="88"/>
      <c r="G27" s="88"/>
      <c r="H27" s="88"/>
      <c r="I27" s="88"/>
      <c r="J27" s="88"/>
      <c r="K27" s="88"/>
      <c r="L27" s="88"/>
      <c r="M27" s="88"/>
      <c r="N27" s="88"/>
      <c r="O27" s="88"/>
      <c r="P27" s="88"/>
      <c r="Q27" s="88"/>
      <c r="R27" s="88"/>
      <c r="S27" s="88"/>
      <c r="U27" s="84" t="s">
        <v>544</v>
      </c>
    </row>
    <row r="28" spans="1:21" x14ac:dyDescent="0.2">
      <c r="B28" s="84" t="s">
        <v>347</v>
      </c>
      <c r="C28" s="88"/>
      <c r="D28" s="88"/>
      <c r="E28" s="88"/>
      <c r="F28" s="88"/>
      <c r="G28" s="88"/>
      <c r="H28" s="88"/>
      <c r="I28" s="88"/>
      <c r="J28" s="88"/>
      <c r="K28" s="88"/>
      <c r="L28" s="88"/>
      <c r="M28" s="88"/>
      <c r="N28" s="88"/>
      <c r="O28" s="88"/>
      <c r="P28" s="88"/>
      <c r="Q28" s="88"/>
      <c r="R28" s="88"/>
      <c r="S28" s="88"/>
      <c r="U28" s="84" t="s">
        <v>545</v>
      </c>
    </row>
    <row r="29" spans="1:21" x14ac:dyDescent="0.2">
      <c r="B29" s="84" t="s">
        <v>348</v>
      </c>
      <c r="C29" s="88"/>
      <c r="D29" s="88"/>
      <c r="E29" s="88"/>
      <c r="F29" s="88"/>
      <c r="G29" s="88"/>
      <c r="H29" s="88"/>
      <c r="I29" s="88"/>
      <c r="J29" s="88"/>
      <c r="K29" s="88"/>
      <c r="L29" s="88"/>
      <c r="M29" s="88"/>
      <c r="N29" s="88"/>
      <c r="O29" s="88"/>
      <c r="P29" s="88"/>
      <c r="Q29" s="88"/>
      <c r="R29" s="88"/>
      <c r="S29" s="88"/>
      <c r="U29" s="84" t="s">
        <v>546</v>
      </c>
    </row>
    <row r="30" spans="1:21" x14ac:dyDescent="0.2">
      <c r="B30" s="84" t="s">
        <v>349</v>
      </c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U30" s="84" t="s">
        <v>547</v>
      </c>
    </row>
    <row r="31" spans="1:21" ht="13.5" customHeight="1" x14ac:dyDescent="0.2"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</row>
    <row r="32" spans="1:21" ht="13.8" x14ac:dyDescent="0.3">
      <c r="A32" s="139"/>
      <c r="B32" s="28"/>
      <c r="C32" s="88"/>
      <c r="D32" s="28"/>
      <c r="E32" s="28"/>
      <c r="F32" s="28"/>
      <c r="G32" s="88"/>
      <c r="H32" s="88"/>
      <c r="I32" s="88"/>
      <c r="J32" s="88"/>
      <c r="K32" s="88"/>
      <c r="L32" s="88"/>
      <c r="M32" s="88"/>
      <c r="N32" s="88"/>
      <c r="O32" s="88"/>
    </row>
    <row r="33" spans="1:21" x14ac:dyDescent="0.2">
      <c r="C33" s="88"/>
      <c r="D33" s="88"/>
      <c r="E33" s="88"/>
      <c r="F33" s="88"/>
      <c r="G33" s="88"/>
      <c r="H33" s="88"/>
      <c r="I33" s="88"/>
      <c r="J33" s="88"/>
      <c r="K33" s="88"/>
      <c r="L33" s="88"/>
      <c r="M33" s="88"/>
      <c r="N33" s="88"/>
      <c r="O33" s="88"/>
    </row>
    <row r="34" spans="1:21" s="90" customFormat="1" ht="27" customHeight="1" thickBot="1" x14ac:dyDescent="0.3">
      <c r="A34" s="195" t="s">
        <v>677</v>
      </c>
      <c r="B34" s="195"/>
      <c r="C34" s="195"/>
      <c r="D34" s="195"/>
      <c r="E34" s="195"/>
      <c r="F34" s="195"/>
      <c r="G34" s="195"/>
      <c r="H34" s="195"/>
      <c r="I34" s="195"/>
      <c r="J34" s="195"/>
      <c r="K34" s="195"/>
      <c r="L34" s="195"/>
      <c r="M34" s="195"/>
      <c r="N34" s="195"/>
      <c r="O34" s="195"/>
      <c r="P34" s="195"/>
      <c r="Q34" s="195"/>
      <c r="R34" s="195"/>
      <c r="S34" s="195"/>
      <c r="T34" s="195"/>
      <c r="U34" s="195"/>
    </row>
    <row r="35" spans="1:21" s="85" customFormat="1" ht="11.25" customHeight="1" thickBot="1" x14ac:dyDescent="0.3">
      <c r="A35" s="197" t="s">
        <v>162</v>
      </c>
      <c r="B35" s="197" t="s">
        <v>163</v>
      </c>
      <c r="C35" s="235" t="s">
        <v>676</v>
      </c>
      <c r="D35" s="236"/>
      <c r="E35" s="236"/>
      <c r="F35" s="236"/>
      <c r="G35" s="236"/>
      <c r="H35" s="236"/>
      <c r="I35" s="236"/>
      <c r="J35" s="236"/>
      <c r="K35" s="236"/>
      <c r="L35" s="236"/>
      <c r="M35" s="236"/>
      <c r="N35" s="236"/>
      <c r="O35" s="236"/>
      <c r="P35" s="236"/>
      <c r="Q35" s="236"/>
      <c r="R35" s="236"/>
      <c r="S35" s="237"/>
      <c r="T35" s="197" t="s">
        <v>533</v>
      </c>
      <c r="U35" s="197" t="s">
        <v>520</v>
      </c>
    </row>
    <row r="36" spans="1:21" ht="20.25" customHeight="1" thickBot="1" x14ac:dyDescent="0.25">
      <c r="A36" s="198"/>
      <c r="B36" s="198"/>
      <c r="C36" s="138">
        <v>18</v>
      </c>
      <c r="D36" s="138">
        <v>19</v>
      </c>
      <c r="E36" s="138">
        <v>20</v>
      </c>
      <c r="F36" s="138">
        <v>21</v>
      </c>
      <c r="G36" s="138">
        <v>22</v>
      </c>
      <c r="H36" s="138">
        <v>23</v>
      </c>
      <c r="I36" s="138">
        <v>24</v>
      </c>
      <c r="J36" s="138">
        <v>25</v>
      </c>
      <c r="K36" s="138">
        <v>26</v>
      </c>
      <c r="L36" s="138">
        <v>27</v>
      </c>
      <c r="M36" s="138">
        <v>28</v>
      </c>
      <c r="N36" s="138">
        <v>29</v>
      </c>
      <c r="O36" s="138">
        <v>30</v>
      </c>
      <c r="P36" s="138">
        <v>31</v>
      </c>
      <c r="Q36" s="138">
        <v>32</v>
      </c>
      <c r="R36" s="138">
        <v>33</v>
      </c>
      <c r="S36" s="138">
        <v>34</v>
      </c>
      <c r="T36" s="198"/>
      <c r="U36" s="198"/>
    </row>
    <row r="37" spans="1:21" x14ac:dyDescent="0.2">
      <c r="A37" s="87">
        <v>2024</v>
      </c>
      <c r="B37" s="84" t="s">
        <v>338</v>
      </c>
      <c r="C37" s="88">
        <v>31.844704999999998</v>
      </c>
      <c r="D37" s="88">
        <v>73.913770999999997</v>
      </c>
      <c r="E37" s="88">
        <v>53.945116999999996</v>
      </c>
      <c r="F37" s="88">
        <v>48.652965000000002</v>
      </c>
      <c r="G37" s="88">
        <v>43.654977000000002</v>
      </c>
      <c r="H37" s="88">
        <v>55.398609999999998</v>
      </c>
      <c r="I37" s="88">
        <v>26.771681999999998</v>
      </c>
      <c r="J37" s="88">
        <v>25.220369999999999</v>
      </c>
      <c r="K37" s="88">
        <v>1.95966</v>
      </c>
      <c r="L37" s="88">
        <v>812.22203500000046</v>
      </c>
      <c r="M37" s="88">
        <v>45.658265000000007</v>
      </c>
      <c r="N37" s="88">
        <v>163.29267400000001</v>
      </c>
      <c r="O37" s="88">
        <v>274.69122399999998</v>
      </c>
      <c r="P37" s="88">
        <v>21.366348000000002</v>
      </c>
      <c r="Q37" s="88">
        <v>69.094948000000002</v>
      </c>
      <c r="R37" s="88">
        <v>77.639940999999993</v>
      </c>
      <c r="S37" s="88">
        <v>49.333810999999997</v>
      </c>
      <c r="T37" s="87">
        <v>2024</v>
      </c>
      <c r="U37" s="84" t="s">
        <v>536</v>
      </c>
    </row>
    <row r="38" spans="1:21" x14ac:dyDescent="0.2">
      <c r="B38" s="84" t="s">
        <v>339</v>
      </c>
      <c r="C38" s="88">
        <v>30.345621000000001</v>
      </c>
      <c r="D38" s="88">
        <v>81.037668000000011</v>
      </c>
      <c r="E38" s="88">
        <v>45.483337000000006</v>
      </c>
      <c r="F38" s="88">
        <v>55.649535</v>
      </c>
      <c r="G38" s="88">
        <v>49.038642000000003</v>
      </c>
      <c r="H38" s="88">
        <v>54.744585000000001</v>
      </c>
      <c r="I38" s="88">
        <v>33.423766999999998</v>
      </c>
      <c r="J38" s="88">
        <v>20.696075</v>
      </c>
      <c r="K38" s="88">
        <v>2.0454869999999996</v>
      </c>
      <c r="L38" s="88">
        <v>950.15303599999993</v>
      </c>
      <c r="M38" s="88">
        <v>54.795290000000001</v>
      </c>
      <c r="N38" s="88">
        <v>528.85836099999995</v>
      </c>
      <c r="O38" s="88">
        <v>331.57654500000001</v>
      </c>
      <c r="P38" s="88">
        <v>27.247706000000001</v>
      </c>
      <c r="Q38" s="88">
        <v>69.384625</v>
      </c>
      <c r="R38" s="88">
        <v>86.093163000000004</v>
      </c>
      <c r="S38" s="88">
        <v>48.796160999999998</v>
      </c>
      <c r="U38" s="84" t="s">
        <v>537</v>
      </c>
    </row>
    <row r="39" spans="1:21" x14ac:dyDescent="0.2">
      <c r="B39" s="84" t="s">
        <v>340</v>
      </c>
      <c r="C39" s="88">
        <v>25.546742999999999</v>
      </c>
      <c r="D39" s="88">
        <v>83.062642000000011</v>
      </c>
      <c r="E39" s="88">
        <v>55.233081000000006</v>
      </c>
      <c r="F39" s="88">
        <v>57.740642000000001</v>
      </c>
      <c r="G39" s="88">
        <v>52.165252000000002</v>
      </c>
      <c r="H39" s="88">
        <v>48.980242000000004</v>
      </c>
      <c r="I39" s="88">
        <v>24.224425</v>
      </c>
      <c r="J39" s="88">
        <v>20.596847999999998</v>
      </c>
      <c r="K39" s="88">
        <v>2.3514850000000003</v>
      </c>
      <c r="L39" s="88">
        <v>784.35297900000012</v>
      </c>
      <c r="M39" s="88">
        <v>43.848116999999995</v>
      </c>
      <c r="N39" s="88">
        <v>149.79444399999997</v>
      </c>
      <c r="O39" s="88">
        <v>321.61660699999999</v>
      </c>
      <c r="P39" s="88">
        <v>32.208202999999997</v>
      </c>
      <c r="Q39" s="88">
        <v>67.738468999999995</v>
      </c>
      <c r="R39" s="88">
        <v>93.643748999999985</v>
      </c>
      <c r="S39" s="88">
        <v>51.193415999999999</v>
      </c>
      <c r="U39" s="84" t="s">
        <v>538</v>
      </c>
    </row>
    <row r="40" spans="1:21" x14ac:dyDescent="0.2">
      <c r="B40" s="84" t="s">
        <v>341</v>
      </c>
      <c r="C40" s="88">
        <v>22.625813999999998</v>
      </c>
      <c r="D40" s="88">
        <v>86.317397</v>
      </c>
      <c r="E40" s="88">
        <v>53.622475000000001</v>
      </c>
      <c r="F40" s="88">
        <v>68.663085999999993</v>
      </c>
      <c r="G40" s="88">
        <v>52.533205000000002</v>
      </c>
      <c r="H40" s="88">
        <v>53.146431</v>
      </c>
      <c r="I40" s="88">
        <v>31.418178000000001</v>
      </c>
      <c r="J40" s="88">
        <v>23.321742999999998</v>
      </c>
      <c r="K40" s="88">
        <v>2.2247350000000004</v>
      </c>
      <c r="L40" s="88">
        <v>1057.7846320000001</v>
      </c>
      <c r="M40" s="88">
        <v>52.567657999999994</v>
      </c>
      <c r="N40" s="88">
        <v>212.29764600000013</v>
      </c>
      <c r="O40" s="88">
        <v>330.41348099999999</v>
      </c>
      <c r="P40" s="88">
        <v>31.435859000000001</v>
      </c>
      <c r="Q40" s="88">
        <v>67.988652000000002</v>
      </c>
      <c r="R40" s="88">
        <v>93.556798000000001</v>
      </c>
      <c r="S40" s="88">
        <v>55.028368</v>
      </c>
      <c r="U40" s="84" t="s">
        <v>539</v>
      </c>
    </row>
    <row r="41" spans="1:21" x14ac:dyDescent="0.2">
      <c r="B41" s="84" t="s">
        <v>342</v>
      </c>
      <c r="C41" s="88">
        <v>24.359286999999998</v>
      </c>
      <c r="D41" s="88">
        <v>91.007728</v>
      </c>
      <c r="E41" s="88">
        <v>60.261096999999999</v>
      </c>
      <c r="F41" s="88">
        <v>73.895207999999997</v>
      </c>
      <c r="G41" s="88">
        <v>63.043002999999999</v>
      </c>
      <c r="H41" s="88">
        <v>50.270340000000004</v>
      </c>
      <c r="I41" s="88">
        <v>49.688436000000003</v>
      </c>
      <c r="J41" s="88">
        <v>23.307870999999999</v>
      </c>
      <c r="K41" s="88">
        <v>4.0746159999999998</v>
      </c>
      <c r="L41" s="88">
        <v>1052.3282039999997</v>
      </c>
      <c r="M41" s="88">
        <v>60.120411000000004</v>
      </c>
      <c r="N41" s="88">
        <v>179.97858199999996</v>
      </c>
      <c r="O41" s="88">
        <v>292.35125499999998</v>
      </c>
      <c r="P41" s="88">
        <v>36.365473000000001</v>
      </c>
      <c r="Q41" s="88">
        <v>66.897569000000004</v>
      </c>
      <c r="R41" s="88">
        <v>92.691057999999998</v>
      </c>
      <c r="S41" s="88">
        <v>51.606682000000006</v>
      </c>
      <c r="U41" s="84" t="s">
        <v>540</v>
      </c>
    </row>
    <row r="42" spans="1:21" x14ac:dyDescent="0.2">
      <c r="B42" s="84" t="s">
        <v>343</v>
      </c>
      <c r="C42" s="88">
        <v>23.336818999999998</v>
      </c>
      <c r="D42" s="88">
        <v>82.781548000000001</v>
      </c>
      <c r="E42" s="88">
        <v>53.205953999999998</v>
      </c>
      <c r="F42" s="88">
        <v>73.68087700000001</v>
      </c>
      <c r="G42" s="88">
        <v>64.071371999999997</v>
      </c>
      <c r="H42" s="88">
        <v>45.136018999999997</v>
      </c>
      <c r="I42" s="88">
        <v>37.680886999999998</v>
      </c>
      <c r="J42" s="88">
        <v>24.891104999999996</v>
      </c>
      <c r="K42" s="88">
        <v>2.592441</v>
      </c>
      <c r="L42" s="88">
        <v>838.02528499999983</v>
      </c>
      <c r="M42" s="88">
        <v>51.050047000000013</v>
      </c>
      <c r="N42" s="88">
        <v>260.588527</v>
      </c>
      <c r="O42" s="88">
        <v>319.41773599999999</v>
      </c>
      <c r="P42" s="88">
        <v>26.267177</v>
      </c>
      <c r="Q42" s="88">
        <v>63.990102</v>
      </c>
      <c r="R42" s="88">
        <v>88.755460999999997</v>
      </c>
      <c r="S42" s="88">
        <v>51.354194</v>
      </c>
      <c r="U42" s="84" t="s">
        <v>541</v>
      </c>
    </row>
    <row r="43" spans="1:21" x14ac:dyDescent="0.2">
      <c r="B43" s="84" t="s">
        <v>344</v>
      </c>
      <c r="C43" s="88">
        <v>25.961383000000001</v>
      </c>
      <c r="D43" s="88">
        <v>91.724874999999997</v>
      </c>
      <c r="E43" s="88">
        <v>55.480069</v>
      </c>
      <c r="F43" s="88">
        <v>81.956241000000006</v>
      </c>
      <c r="G43" s="88">
        <v>75.070978999999994</v>
      </c>
      <c r="H43" s="88">
        <v>56.464410999999998</v>
      </c>
      <c r="I43" s="88">
        <v>45.763020999999995</v>
      </c>
      <c r="J43" s="88">
        <v>24.813238000000002</v>
      </c>
      <c r="K43" s="88">
        <v>3.8686690000000001</v>
      </c>
      <c r="L43" s="88">
        <v>1228.4727769999995</v>
      </c>
      <c r="M43" s="88">
        <v>64.399281999999999</v>
      </c>
      <c r="N43" s="88">
        <v>421.12582800000001</v>
      </c>
      <c r="O43" s="88">
        <v>358.85131799999999</v>
      </c>
      <c r="P43" s="88">
        <v>25.435174999999997</v>
      </c>
      <c r="Q43" s="88">
        <v>73.426686000000004</v>
      </c>
      <c r="R43" s="88">
        <v>93.727548999999996</v>
      </c>
      <c r="S43" s="88">
        <v>56.187882000000002</v>
      </c>
      <c r="U43" s="84" t="s">
        <v>542</v>
      </c>
    </row>
    <row r="44" spans="1:21" x14ac:dyDescent="0.2">
      <c r="B44" s="84" t="s">
        <v>345</v>
      </c>
      <c r="C44" s="88">
        <v>32.613016999999999</v>
      </c>
      <c r="D44" s="88">
        <v>83.878229999999988</v>
      </c>
      <c r="E44" s="88">
        <v>53.619126999999999</v>
      </c>
      <c r="F44" s="88">
        <v>74.961506</v>
      </c>
      <c r="G44" s="88">
        <v>65.333988000000005</v>
      </c>
      <c r="H44" s="88">
        <v>53.346814000000002</v>
      </c>
      <c r="I44" s="88">
        <v>50.748794999999994</v>
      </c>
      <c r="J44" s="88">
        <v>17.320656</v>
      </c>
      <c r="K44" s="88">
        <v>2.1214379999999999</v>
      </c>
      <c r="L44" s="88">
        <v>1145.5899129999998</v>
      </c>
      <c r="M44" s="88">
        <v>49.22557900000001</v>
      </c>
      <c r="N44" s="88">
        <v>142.008128</v>
      </c>
      <c r="O44" s="88">
        <v>306.57083999999998</v>
      </c>
      <c r="P44" s="88">
        <v>22.9163</v>
      </c>
      <c r="Q44" s="88">
        <v>50.605426000000001</v>
      </c>
      <c r="R44" s="88">
        <v>85.689810999999992</v>
      </c>
      <c r="S44" s="88">
        <v>50.028188</v>
      </c>
      <c r="U44" s="84" t="s">
        <v>543</v>
      </c>
    </row>
    <row r="45" spans="1:21" x14ac:dyDescent="0.2">
      <c r="B45" s="84" t="s">
        <v>346</v>
      </c>
      <c r="C45" s="88">
        <v>50.689242999999998</v>
      </c>
      <c r="D45" s="88">
        <v>87.915294000000003</v>
      </c>
      <c r="E45" s="88">
        <v>53.170279000000001</v>
      </c>
      <c r="F45" s="88">
        <v>70.015774000000008</v>
      </c>
      <c r="G45" s="88">
        <v>55.903826000000002</v>
      </c>
      <c r="H45" s="88">
        <v>47.367024999999998</v>
      </c>
      <c r="I45" s="88">
        <v>36.041435</v>
      </c>
      <c r="J45" s="88">
        <v>20.616828000000002</v>
      </c>
      <c r="K45" s="88">
        <v>3.5652969999999997</v>
      </c>
      <c r="L45" s="88">
        <v>715.68674300000032</v>
      </c>
      <c r="M45" s="88">
        <v>60.061145999999994</v>
      </c>
      <c r="N45" s="88">
        <v>430.57514200000003</v>
      </c>
      <c r="O45" s="88">
        <v>325.65898600000003</v>
      </c>
      <c r="P45" s="88">
        <v>24.435286999999999</v>
      </c>
      <c r="Q45" s="88">
        <v>66.83070699999999</v>
      </c>
      <c r="R45" s="88">
        <v>96.657359</v>
      </c>
      <c r="S45" s="88">
        <v>54.066144999999999</v>
      </c>
      <c r="U45" s="84" t="s">
        <v>544</v>
      </c>
    </row>
    <row r="46" spans="1:21" x14ac:dyDescent="0.2">
      <c r="B46" s="84" t="s">
        <v>347</v>
      </c>
      <c r="C46" s="88">
        <v>57.40692</v>
      </c>
      <c r="D46" s="88">
        <v>99.735882000000004</v>
      </c>
      <c r="E46" s="88">
        <v>52.723536000000003</v>
      </c>
      <c r="F46" s="88">
        <v>62.125658999999999</v>
      </c>
      <c r="G46" s="88">
        <v>56.735214999999997</v>
      </c>
      <c r="H46" s="88">
        <v>66.535716000000008</v>
      </c>
      <c r="I46" s="88">
        <v>48.092763000000005</v>
      </c>
      <c r="J46" s="88">
        <v>28.084576000000002</v>
      </c>
      <c r="K46" s="88">
        <v>2.492597</v>
      </c>
      <c r="L46" s="88">
        <v>1111.6215609999995</v>
      </c>
      <c r="M46" s="88">
        <v>70.446499999999986</v>
      </c>
      <c r="N46" s="88">
        <v>157.07166100000001</v>
      </c>
      <c r="O46" s="88">
        <v>379.42823200000004</v>
      </c>
      <c r="P46" s="88">
        <v>28.796852000000001</v>
      </c>
      <c r="Q46" s="88">
        <v>72.850751000000002</v>
      </c>
      <c r="R46" s="88">
        <v>113.202972</v>
      </c>
      <c r="S46" s="88">
        <v>58.195346999999998</v>
      </c>
      <c r="U46" s="84" t="s">
        <v>545</v>
      </c>
    </row>
    <row r="47" spans="1:21" x14ac:dyDescent="0.2">
      <c r="B47" s="84" t="s">
        <v>348</v>
      </c>
      <c r="C47" s="88">
        <v>37.012824999999999</v>
      </c>
      <c r="D47" s="88">
        <v>89.859848999999997</v>
      </c>
      <c r="E47" s="88">
        <v>50.419382999999996</v>
      </c>
      <c r="F47" s="88">
        <v>57.098362999999999</v>
      </c>
      <c r="G47" s="88">
        <v>55.294730000000008</v>
      </c>
      <c r="H47" s="88">
        <v>60.104706999999991</v>
      </c>
      <c r="I47" s="88">
        <v>43.792797</v>
      </c>
      <c r="J47" s="88">
        <v>21.727431999999997</v>
      </c>
      <c r="K47" s="88">
        <v>2.4382869999999999</v>
      </c>
      <c r="L47" s="88">
        <v>762.62763400000017</v>
      </c>
      <c r="M47" s="88">
        <v>67.595974000000012</v>
      </c>
      <c r="N47" s="88">
        <v>725.85556100000008</v>
      </c>
      <c r="O47" s="88">
        <v>333.80479500000001</v>
      </c>
      <c r="P47" s="88">
        <v>25.547849999999997</v>
      </c>
      <c r="Q47" s="88">
        <v>64.744590000000002</v>
      </c>
      <c r="R47" s="88">
        <v>113.45326900000001</v>
      </c>
      <c r="S47" s="88">
        <v>53.329000000000001</v>
      </c>
      <c r="U47" s="84" t="s">
        <v>546</v>
      </c>
    </row>
    <row r="48" spans="1:21" x14ac:dyDescent="0.2">
      <c r="B48" s="84" t="s">
        <v>349</v>
      </c>
      <c r="C48" s="88">
        <v>35.321747999999999</v>
      </c>
      <c r="D48" s="88">
        <v>90.794191999999995</v>
      </c>
      <c r="E48" s="88">
        <v>49.319375000000001</v>
      </c>
      <c r="F48" s="88">
        <v>53.523945999999995</v>
      </c>
      <c r="G48" s="88">
        <v>48.816758999999998</v>
      </c>
      <c r="H48" s="88">
        <v>57.104832999999999</v>
      </c>
      <c r="I48" s="88">
        <v>31.522959</v>
      </c>
      <c r="J48" s="88">
        <v>20.350885999999999</v>
      </c>
      <c r="K48" s="88">
        <v>1.9300009999999999</v>
      </c>
      <c r="L48" s="88">
        <v>1118.1771659999999</v>
      </c>
      <c r="M48" s="88">
        <v>54.476390000000009</v>
      </c>
      <c r="N48" s="88">
        <v>154.98358199999998</v>
      </c>
      <c r="O48" s="88">
        <v>312.302144</v>
      </c>
      <c r="P48" s="88">
        <v>33.468685999999998</v>
      </c>
      <c r="Q48" s="88">
        <v>52.134039999999999</v>
      </c>
      <c r="R48" s="88">
        <v>98.697034000000002</v>
      </c>
      <c r="S48" s="88">
        <v>49.817689000000001</v>
      </c>
      <c r="U48" s="84" t="s">
        <v>547</v>
      </c>
    </row>
    <row r="49" spans="1:21" x14ac:dyDescent="0.2">
      <c r="C49" s="88"/>
      <c r="D49" s="88"/>
      <c r="E49" s="88"/>
      <c r="F49" s="88"/>
      <c r="G49" s="88"/>
      <c r="H49" s="88"/>
      <c r="I49" s="88"/>
      <c r="J49" s="88"/>
      <c r="K49" s="88"/>
      <c r="L49" s="88"/>
      <c r="M49" s="88"/>
      <c r="N49" s="88"/>
      <c r="O49" s="88"/>
      <c r="P49" s="89"/>
      <c r="Q49" s="89"/>
      <c r="R49" s="89"/>
      <c r="S49" s="89"/>
    </row>
    <row r="50" spans="1:21" x14ac:dyDescent="0.2">
      <c r="A50" s="87">
        <v>2025</v>
      </c>
      <c r="B50" s="84" t="s">
        <v>338</v>
      </c>
      <c r="C50" s="88">
        <v>39.059679000000003</v>
      </c>
      <c r="D50" s="88">
        <v>82.966788000000008</v>
      </c>
      <c r="E50" s="88">
        <v>45.575491</v>
      </c>
      <c r="F50" s="88">
        <v>49.674512</v>
      </c>
      <c r="G50" s="88">
        <v>43.198718</v>
      </c>
      <c r="H50" s="88">
        <v>53.369698</v>
      </c>
      <c r="I50" s="88">
        <v>54.616826000000003</v>
      </c>
      <c r="J50" s="88">
        <v>20.818829000000001</v>
      </c>
      <c r="K50" s="88">
        <v>3.6682949999999996</v>
      </c>
      <c r="L50" s="88">
        <v>773.90015799999992</v>
      </c>
      <c r="M50" s="88">
        <v>56.777561999999989</v>
      </c>
      <c r="N50" s="88">
        <v>530.78745500000002</v>
      </c>
      <c r="O50" s="88">
        <v>339.14306500000004</v>
      </c>
      <c r="P50" s="88">
        <v>22.867456000000001</v>
      </c>
      <c r="Q50" s="88">
        <v>60.277011000000002</v>
      </c>
      <c r="R50" s="88">
        <v>90.22045</v>
      </c>
      <c r="S50" s="88">
        <v>53.337654999999998</v>
      </c>
      <c r="T50" s="87">
        <v>2025</v>
      </c>
      <c r="U50" s="84" t="s">
        <v>536</v>
      </c>
    </row>
    <row r="51" spans="1:21" x14ac:dyDescent="0.2">
      <c r="B51" s="84" t="s">
        <v>339</v>
      </c>
      <c r="C51" s="88">
        <v>37.050663</v>
      </c>
      <c r="D51" s="88">
        <v>89.311289000000002</v>
      </c>
      <c r="E51" s="88">
        <v>46.179328999999996</v>
      </c>
      <c r="F51" s="88">
        <v>55.866217999999996</v>
      </c>
      <c r="G51" s="88">
        <v>42.684844999999996</v>
      </c>
      <c r="H51" s="88">
        <v>48.945922000000003</v>
      </c>
      <c r="I51" s="88">
        <v>45.156520999999991</v>
      </c>
      <c r="J51" s="88">
        <v>22.397953000000001</v>
      </c>
      <c r="K51" s="88">
        <v>3.0326029999999999</v>
      </c>
      <c r="L51" s="88">
        <v>1009.2062700000001</v>
      </c>
      <c r="M51" s="88">
        <v>78.237214999999992</v>
      </c>
      <c r="N51" s="88">
        <v>423.663949</v>
      </c>
      <c r="O51" s="88">
        <v>350.97369400000002</v>
      </c>
      <c r="P51" s="88">
        <v>33.615950999999995</v>
      </c>
      <c r="Q51" s="88">
        <v>60.274904999999997</v>
      </c>
      <c r="R51" s="88">
        <v>87.097612999999996</v>
      </c>
      <c r="S51" s="88">
        <v>53.402903000000002</v>
      </c>
      <c r="U51" s="84" t="s">
        <v>537</v>
      </c>
    </row>
    <row r="52" spans="1:21" x14ac:dyDescent="0.2">
      <c r="B52" s="84" t="s">
        <v>340</v>
      </c>
      <c r="C52" s="88"/>
      <c r="D52" s="88"/>
      <c r="E52" s="88"/>
      <c r="F52" s="88"/>
      <c r="G52" s="88"/>
      <c r="H52" s="88"/>
      <c r="I52" s="88"/>
      <c r="J52" s="88"/>
      <c r="K52" s="88"/>
      <c r="L52" s="88"/>
      <c r="M52" s="88"/>
      <c r="N52" s="88"/>
      <c r="O52" s="88"/>
      <c r="P52" s="88"/>
      <c r="Q52" s="88"/>
      <c r="R52" s="88"/>
      <c r="S52" s="88"/>
      <c r="U52" s="84" t="s">
        <v>538</v>
      </c>
    </row>
    <row r="53" spans="1:21" x14ac:dyDescent="0.2">
      <c r="B53" s="84" t="s">
        <v>341</v>
      </c>
      <c r="C53" s="88"/>
      <c r="D53" s="88"/>
      <c r="E53" s="88"/>
      <c r="F53" s="88"/>
      <c r="G53" s="88"/>
      <c r="H53" s="88"/>
      <c r="I53" s="88"/>
      <c r="J53" s="88"/>
      <c r="K53" s="88"/>
      <c r="L53" s="88"/>
      <c r="M53" s="88"/>
      <c r="N53" s="88"/>
      <c r="O53" s="88"/>
      <c r="P53" s="88"/>
      <c r="Q53" s="88"/>
      <c r="R53" s="88"/>
      <c r="S53" s="88"/>
      <c r="U53" s="84" t="s">
        <v>539</v>
      </c>
    </row>
    <row r="54" spans="1:21" x14ac:dyDescent="0.2">
      <c r="B54" s="84" t="s">
        <v>342</v>
      </c>
      <c r="C54" s="88"/>
      <c r="D54" s="88"/>
      <c r="E54" s="88"/>
      <c r="F54" s="88"/>
      <c r="G54" s="88"/>
      <c r="H54" s="88"/>
      <c r="I54" s="88"/>
      <c r="J54" s="88"/>
      <c r="K54" s="88"/>
      <c r="L54" s="88"/>
      <c r="M54" s="88"/>
      <c r="N54" s="88"/>
      <c r="O54" s="88"/>
      <c r="P54" s="88"/>
      <c r="Q54" s="88"/>
      <c r="R54" s="88"/>
      <c r="S54" s="88"/>
      <c r="U54" s="84" t="s">
        <v>540</v>
      </c>
    </row>
    <row r="55" spans="1:21" x14ac:dyDescent="0.2">
      <c r="B55" s="84" t="s">
        <v>343</v>
      </c>
      <c r="C55" s="88"/>
      <c r="D55" s="88"/>
      <c r="E55" s="88"/>
      <c r="F55" s="88"/>
      <c r="G55" s="88"/>
      <c r="H55" s="88"/>
      <c r="I55" s="88"/>
      <c r="J55" s="88"/>
      <c r="K55" s="88"/>
      <c r="L55" s="88"/>
      <c r="M55" s="88"/>
      <c r="N55" s="88"/>
      <c r="O55" s="88"/>
      <c r="P55" s="88"/>
      <c r="Q55" s="88"/>
      <c r="R55" s="88"/>
      <c r="S55" s="88"/>
      <c r="U55" s="84" t="s">
        <v>541</v>
      </c>
    </row>
    <row r="56" spans="1:21" x14ac:dyDescent="0.2">
      <c r="B56" s="84" t="s">
        <v>344</v>
      </c>
      <c r="C56" s="88"/>
      <c r="D56" s="88"/>
      <c r="E56" s="88"/>
      <c r="F56" s="88"/>
      <c r="G56" s="88"/>
      <c r="H56" s="88"/>
      <c r="I56" s="88"/>
      <c r="J56" s="88"/>
      <c r="K56" s="88"/>
      <c r="L56" s="88"/>
      <c r="M56" s="88"/>
      <c r="N56" s="88"/>
      <c r="O56" s="88"/>
      <c r="P56" s="88"/>
      <c r="Q56" s="88"/>
      <c r="R56" s="88"/>
      <c r="S56" s="88"/>
      <c r="U56" s="84" t="s">
        <v>542</v>
      </c>
    </row>
    <row r="57" spans="1:21" x14ac:dyDescent="0.2">
      <c r="B57" s="84" t="s">
        <v>345</v>
      </c>
      <c r="C57" s="88"/>
      <c r="D57" s="88"/>
      <c r="E57" s="88"/>
      <c r="F57" s="88"/>
      <c r="G57" s="88"/>
      <c r="H57" s="88"/>
      <c r="I57" s="88"/>
      <c r="J57" s="88"/>
      <c r="K57" s="88"/>
      <c r="L57" s="88"/>
      <c r="M57" s="88"/>
      <c r="N57" s="88"/>
      <c r="O57" s="88"/>
      <c r="P57" s="88"/>
      <c r="Q57" s="88"/>
      <c r="R57" s="88"/>
      <c r="S57" s="88"/>
      <c r="U57" s="84" t="s">
        <v>543</v>
      </c>
    </row>
    <row r="58" spans="1:21" x14ac:dyDescent="0.2">
      <c r="B58" s="84" t="s">
        <v>346</v>
      </c>
      <c r="C58" s="88"/>
      <c r="D58" s="88"/>
      <c r="E58" s="88"/>
      <c r="F58" s="88"/>
      <c r="G58" s="88"/>
      <c r="H58" s="88"/>
      <c r="I58" s="88"/>
      <c r="J58" s="88"/>
      <c r="K58" s="88"/>
      <c r="L58" s="88"/>
      <c r="M58" s="88"/>
      <c r="N58" s="88"/>
      <c r="O58" s="88"/>
      <c r="P58" s="88"/>
      <c r="Q58" s="88"/>
      <c r="R58" s="88"/>
      <c r="S58" s="88"/>
      <c r="U58" s="84" t="s">
        <v>544</v>
      </c>
    </row>
    <row r="59" spans="1:21" x14ac:dyDescent="0.2">
      <c r="B59" s="84" t="s">
        <v>347</v>
      </c>
      <c r="C59" s="88"/>
      <c r="D59" s="88"/>
      <c r="E59" s="88"/>
      <c r="F59" s="88"/>
      <c r="G59" s="88"/>
      <c r="H59" s="88"/>
      <c r="I59" s="88"/>
      <c r="J59" s="88"/>
      <c r="K59" s="88"/>
      <c r="L59" s="88"/>
      <c r="M59" s="88"/>
      <c r="N59" s="88"/>
      <c r="O59" s="88"/>
      <c r="P59" s="88"/>
      <c r="Q59" s="88"/>
      <c r="R59" s="88"/>
      <c r="S59" s="88"/>
      <c r="U59" s="84" t="s">
        <v>545</v>
      </c>
    </row>
    <row r="60" spans="1:21" x14ac:dyDescent="0.2">
      <c r="B60" s="84" t="s">
        <v>348</v>
      </c>
      <c r="C60" s="88"/>
      <c r="D60" s="88"/>
      <c r="E60" s="88"/>
      <c r="F60" s="88"/>
      <c r="G60" s="88"/>
      <c r="H60" s="88"/>
      <c r="I60" s="88"/>
      <c r="J60" s="88"/>
      <c r="K60" s="88"/>
      <c r="L60" s="88"/>
      <c r="M60" s="88"/>
      <c r="N60" s="88"/>
      <c r="O60" s="88"/>
      <c r="P60" s="88"/>
      <c r="Q60" s="88"/>
      <c r="R60" s="88"/>
      <c r="S60" s="88"/>
      <c r="U60" s="84" t="s">
        <v>546</v>
      </c>
    </row>
    <row r="61" spans="1:21" x14ac:dyDescent="0.2">
      <c r="B61" s="84" t="s">
        <v>349</v>
      </c>
      <c r="C61" s="88"/>
      <c r="D61" s="88"/>
      <c r="E61" s="88"/>
      <c r="F61" s="88"/>
      <c r="G61" s="88"/>
      <c r="H61" s="88"/>
      <c r="I61" s="88"/>
      <c r="J61" s="88"/>
      <c r="K61" s="88"/>
      <c r="L61" s="88"/>
      <c r="M61" s="88"/>
      <c r="N61" s="88"/>
      <c r="O61" s="88"/>
      <c r="P61" s="88"/>
      <c r="Q61" s="88"/>
      <c r="R61" s="88"/>
      <c r="S61" s="88"/>
      <c r="U61" s="84" t="s">
        <v>547</v>
      </c>
    </row>
    <row r="62" spans="1:21" x14ac:dyDescent="0.2">
      <c r="C62" s="88"/>
      <c r="D62" s="88"/>
      <c r="E62" s="88"/>
      <c r="F62" s="88"/>
      <c r="G62" s="88"/>
      <c r="H62" s="88"/>
      <c r="I62" s="88"/>
      <c r="J62" s="88"/>
      <c r="K62" s="88"/>
      <c r="L62" s="88"/>
      <c r="M62" s="88"/>
      <c r="N62" s="88"/>
      <c r="O62" s="88"/>
      <c r="P62" s="88"/>
      <c r="Q62" s="88"/>
      <c r="R62" s="88"/>
      <c r="S62" s="88"/>
    </row>
    <row r="63" spans="1:21" x14ac:dyDescent="0.2">
      <c r="C63" s="88"/>
      <c r="D63" s="88"/>
      <c r="E63" s="88"/>
      <c r="F63" s="88"/>
      <c r="G63" s="88"/>
      <c r="H63" s="88"/>
      <c r="I63" s="88"/>
      <c r="J63" s="88"/>
      <c r="K63" s="88"/>
      <c r="L63" s="88"/>
      <c r="M63" s="88"/>
      <c r="N63" s="88"/>
      <c r="O63" s="88"/>
    </row>
    <row r="64" spans="1:21" x14ac:dyDescent="0.2">
      <c r="C64" s="88"/>
      <c r="D64" s="88"/>
      <c r="E64" s="88"/>
      <c r="F64" s="88"/>
      <c r="G64" s="88"/>
      <c r="H64" s="88"/>
      <c r="I64" s="88"/>
      <c r="J64" s="88"/>
      <c r="K64" s="88"/>
      <c r="L64" s="88"/>
      <c r="M64" s="88"/>
      <c r="N64" s="88"/>
      <c r="O64" s="88"/>
    </row>
    <row r="65" spans="1:21" s="90" customFormat="1" ht="27" customHeight="1" thickBot="1" x14ac:dyDescent="0.3">
      <c r="A65" s="195" t="s">
        <v>677</v>
      </c>
      <c r="B65" s="195"/>
      <c r="C65" s="195"/>
      <c r="D65" s="195"/>
      <c r="E65" s="195"/>
      <c r="F65" s="195"/>
      <c r="G65" s="195"/>
      <c r="H65" s="195"/>
      <c r="I65" s="195"/>
      <c r="J65" s="195"/>
      <c r="K65" s="195"/>
      <c r="L65" s="195"/>
      <c r="M65" s="195"/>
      <c r="N65" s="195"/>
      <c r="O65" s="195"/>
      <c r="P65" s="195"/>
      <c r="Q65" s="195"/>
      <c r="R65" s="195"/>
      <c r="S65" s="195"/>
      <c r="T65" s="195"/>
      <c r="U65" s="195"/>
    </row>
    <row r="66" spans="1:21" s="85" customFormat="1" ht="11.25" customHeight="1" thickBot="1" x14ac:dyDescent="0.3">
      <c r="A66" s="197" t="s">
        <v>162</v>
      </c>
      <c r="B66" s="197" t="s">
        <v>163</v>
      </c>
      <c r="C66" s="235" t="s">
        <v>676</v>
      </c>
      <c r="D66" s="236"/>
      <c r="E66" s="236"/>
      <c r="F66" s="236"/>
      <c r="G66" s="236"/>
      <c r="H66" s="236"/>
      <c r="I66" s="236"/>
      <c r="J66" s="236"/>
      <c r="K66" s="236"/>
      <c r="L66" s="236"/>
      <c r="M66" s="236"/>
      <c r="N66" s="236"/>
      <c r="O66" s="236"/>
      <c r="P66" s="236"/>
      <c r="Q66" s="236"/>
      <c r="R66" s="236"/>
      <c r="S66" s="237"/>
      <c r="T66" s="197" t="s">
        <v>533</v>
      </c>
      <c r="U66" s="197" t="s">
        <v>520</v>
      </c>
    </row>
    <row r="67" spans="1:21" ht="20.25" customHeight="1" thickBot="1" x14ac:dyDescent="0.25">
      <c r="A67" s="198"/>
      <c r="B67" s="198"/>
      <c r="C67" s="138">
        <v>35</v>
      </c>
      <c r="D67" s="138">
        <v>36</v>
      </c>
      <c r="E67" s="138">
        <v>37</v>
      </c>
      <c r="F67" s="138">
        <v>38</v>
      </c>
      <c r="G67" s="138">
        <v>39</v>
      </c>
      <c r="H67" s="138">
        <v>40</v>
      </c>
      <c r="I67" s="138">
        <v>41</v>
      </c>
      <c r="J67" s="138">
        <v>42</v>
      </c>
      <c r="K67" s="138">
        <v>43</v>
      </c>
      <c r="L67" s="138">
        <v>44</v>
      </c>
      <c r="M67" s="138">
        <v>45</v>
      </c>
      <c r="N67" s="138">
        <v>46</v>
      </c>
      <c r="O67" s="138">
        <v>47</v>
      </c>
      <c r="P67" s="138">
        <v>48</v>
      </c>
      <c r="Q67" s="138">
        <v>49</v>
      </c>
      <c r="R67" s="138">
        <v>50</v>
      </c>
      <c r="S67" s="138">
        <v>51</v>
      </c>
      <c r="T67" s="198"/>
      <c r="U67" s="198"/>
    </row>
    <row r="68" spans="1:21" x14ac:dyDescent="0.2">
      <c r="A68" s="87">
        <v>2024</v>
      </c>
      <c r="B68" s="84" t="s">
        <v>338</v>
      </c>
      <c r="C68" s="88">
        <v>13.04102</v>
      </c>
      <c r="D68" s="88">
        <v>2.6684619999999999</v>
      </c>
      <c r="E68" s="88">
        <v>2.168085</v>
      </c>
      <c r="F68" s="88">
        <v>149.32754800000001</v>
      </c>
      <c r="G68" s="88">
        <v>368.60983199999998</v>
      </c>
      <c r="H68" s="88">
        <v>94.80397499999998</v>
      </c>
      <c r="I68" s="88">
        <v>21.362825000000001</v>
      </c>
      <c r="J68" s="88">
        <v>50.889264000000011</v>
      </c>
      <c r="K68" s="88">
        <v>1.0733769999999998</v>
      </c>
      <c r="L68" s="88">
        <v>102.79910799999999</v>
      </c>
      <c r="M68" s="88">
        <v>16.646632</v>
      </c>
      <c r="N68" s="88">
        <v>1.062138</v>
      </c>
      <c r="O68" s="88">
        <v>3.7532129999999997</v>
      </c>
      <c r="P68" s="88">
        <v>106.426027</v>
      </c>
      <c r="Q68" s="88">
        <v>15.237127999999998</v>
      </c>
      <c r="R68" s="88">
        <v>0.58923300000000012</v>
      </c>
      <c r="S68" s="88">
        <v>8.2616019999999999</v>
      </c>
      <c r="T68" s="87">
        <v>2024</v>
      </c>
      <c r="U68" s="84" t="s">
        <v>536</v>
      </c>
    </row>
    <row r="69" spans="1:21" x14ac:dyDescent="0.2">
      <c r="B69" s="84" t="s">
        <v>339</v>
      </c>
      <c r="C69" s="88">
        <v>13.873437000000001</v>
      </c>
      <c r="D69" s="88">
        <v>2.9255499999999999</v>
      </c>
      <c r="E69" s="88">
        <v>1.8041129999999999</v>
      </c>
      <c r="F69" s="88">
        <v>156.46092899999999</v>
      </c>
      <c r="G69" s="88">
        <v>374.67110200000008</v>
      </c>
      <c r="H69" s="88">
        <v>96.847794999999991</v>
      </c>
      <c r="I69" s="88">
        <v>23.538865000000001</v>
      </c>
      <c r="J69" s="88">
        <v>46.238741000000005</v>
      </c>
      <c r="K69" s="88">
        <v>1.1471499999999999</v>
      </c>
      <c r="L69" s="88">
        <v>106.73327999999998</v>
      </c>
      <c r="M69" s="88">
        <v>14.568059</v>
      </c>
      <c r="N69" s="88">
        <v>0.99003099999999999</v>
      </c>
      <c r="O69" s="88">
        <v>10.970499</v>
      </c>
      <c r="P69" s="88">
        <v>113.11266700000002</v>
      </c>
      <c r="Q69" s="88">
        <v>15.466115</v>
      </c>
      <c r="R69" s="88">
        <v>0.91945200000000005</v>
      </c>
      <c r="S69" s="88">
        <v>7.9683040000000007</v>
      </c>
      <c r="U69" s="84" t="s">
        <v>537</v>
      </c>
    </row>
    <row r="70" spans="1:21" x14ac:dyDescent="0.2">
      <c r="B70" s="84" t="s">
        <v>340</v>
      </c>
      <c r="C70" s="88">
        <v>13.641819</v>
      </c>
      <c r="D70" s="88">
        <v>2.0289389999999998</v>
      </c>
      <c r="E70" s="88">
        <v>2.2622439999999999</v>
      </c>
      <c r="F70" s="88">
        <v>155.42612700000001</v>
      </c>
      <c r="G70" s="88">
        <v>379.17720999999995</v>
      </c>
      <c r="H70" s="88">
        <v>98.235447999999977</v>
      </c>
      <c r="I70" s="88">
        <v>23.628146000000005</v>
      </c>
      <c r="J70" s="88">
        <v>47.044347000000002</v>
      </c>
      <c r="K70" s="88">
        <v>1.396782</v>
      </c>
      <c r="L70" s="88">
        <v>95.662645000000026</v>
      </c>
      <c r="M70" s="88">
        <v>13.340344</v>
      </c>
      <c r="N70" s="88">
        <v>1.1787289999999999</v>
      </c>
      <c r="O70" s="88">
        <v>8.9826329999999999</v>
      </c>
      <c r="P70" s="88">
        <v>108.492774</v>
      </c>
      <c r="Q70" s="88">
        <v>15.424100999999999</v>
      </c>
      <c r="R70" s="88">
        <v>1.0215909999999999</v>
      </c>
      <c r="S70" s="88">
        <v>10.972216000000001</v>
      </c>
      <c r="U70" s="84" t="s">
        <v>538</v>
      </c>
    </row>
    <row r="71" spans="1:21" x14ac:dyDescent="0.2">
      <c r="B71" s="84" t="s">
        <v>341</v>
      </c>
      <c r="C71" s="88">
        <v>13.245398999999999</v>
      </c>
      <c r="D71" s="88">
        <v>2.6548449999999999</v>
      </c>
      <c r="E71" s="88">
        <v>2.2956490000000001</v>
      </c>
      <c r="F71" s="88">
        <v>158.24158799999998</v>
      </c>
      <c r="G71" s="88">
        <v>416.91236700000013</v>
      </c>
      <c r="H71" s="88">
        <v>112.00809799999996</v>
      </c>
      <c r="I71" s="88">
        <v>29.247040000000002</v>
      </c>
      <c r="J71" s="88">
        <v>48.396765000000009</v>
      </c>
      <c r="K71" s="88">
        <v>1.5875729999999999</v>
      </c>
      <c r="L71" s="88">
        <v>114.86801400000002</v>
      </c>
      <c r="M71" s="88">
        <v>12.705601999999999</v>
      </c>
      <c r="N71" s="88">
        <v>1.538343</v>
      </c>
      <c r="O71" s="88">
        <v>13.862902</v>
      </c>
      <c r="P71" s="88">
        <v>122.00305099999999</v>
      </c>
      <c r="Q71" s="88">
        <v>14.160346000000001</v>
      </c>
      <c r="R71" s="88">
        <v>0.94205799999999995</v>
      </c>
      <c r="S71" s="88">
        <v>10.230744999999999</v>
      </c>
      <c r="U71" s="84" t="s">
        <v>539</v>
      </c>
    </row>
    <row r="72" spans="1:21" x14ac:dyDescent="0.2">
      <c r="B72" s="84" t="s">
        <v>342</v>
      </c>
      <c r="C72" s="88">
        <v>13.934657000000001</v>
      </c>
      <c r="D72" s="88">
        <v>1.9328340000000002</v>
      </c>
      <c r="E72" s="88">
        <v>2.3965989999999997</v>
      </c>
      <c r="F72" s="88">
        <v>162.69700700000001</v>
      </c>
      <c r="G72" s="88">
        <v>426.20286799999997</v>
      </c>
      <c r="H72" s="88">
        <v>105.267324</v>
      </c>
      <c r="I72" s="88">
        <v>30.50854</v>
      </c>
      <c r="J72" s="88">
        <v>54.512374000000001</v>
      </c>
      <c r="K72" s="88">
        <v>2.707983</v>
      </c>
      <c r="L72" s="88">
        <v>92.733650000000011</v>
      </c>
      <c r="M72" s="88">
        <v>18.849603999999999</v>
      </c>
      <c r="N72" s="88">
        <v>1.5168699999999999</v>
      </c>
      <c r="O72" s="88">
        <v>11.685327000000001</v>
      </c>
      <c r="P72" s="88">
        <v>128.38316599999999</v>
      </c>
      <c r="Q72" s="88">
        <v>18.344110000000001</v>
      </c>
      <c r="R72" s="88">
        <v>0.80937900000000007</v>
      </c>
      <c r="S72" s="88">
        <v>13.215587000000001</v>
      </c>
      <c r="U72" s="84" t="s">
        <v>540</v>
      </c>
    </row>
    <row r="73" spans="1:21" x14ac:dyDescent="0.2">
      <c r="B73" s="84" t="s">
        <v>343</v>
      </c>
      <c r="C73" s="88">
        <v>14.482870999999999</v>
      </c>
      <c r="D73" s="88">
        <v>2.167313</v>
      </c>
      <c r="E73" s="88">
        <v>2.3177340000000002</v>
      </c>
      <c r="F73" s="88">
        <v>146.808435</v>
      </c>
      <c r="G73" s="88">
        <v>421.449859</v>
      </c>
      <c r="H73" s="88">
        <v>99.648993000000004</v>
      </c>
      <c r="I73" s="88">
        <v>26.681712000000005</v>
      </c>
      <c r="J73" s="88">
        <v>49.339465000000018</v>
      </c>
      <c r="K73" s="88">
        <v>1.7705199999999999</v>
      </c>
      <c r="L73" s="88">
        <v>99.123223999999979</v>
      </c>
      <c r="M73" s="88">
        <v>15.053014000000001</v>
      </c>
      <c r="N73" s="88">
        <v>0.87989800000000007</v>
      </c>
      <c r="O73" s="88">
        <v>12.208495999999998</v>
      </c>
      <c r="P73" s="88">
        <v>109.85770599999999</v>
      </c>
      <c r="Q73" s="88">
        <v>15.137692000000001</v>
      </c>
      <c r="R73" s="88">
        <v>0.61525699999999994</v>
      </c>
      <c r="S73" s="88">
        <v>10.222392000000001</v>
      </c>
      <c r="U73" s="84" t="s">
        <v>541</v>
      </c>
    </row>
    <row r="74" spans="1:21" x14ac:dyDescent="0.2">
      <c r="B74" s="84" t="s">
        <v>344</v>
      </c>
      <c r="C74" s="88">
        <v>14.079736</v>
      </c>
      <c r="D74" s="88">
        <v>2.11111</v>
      </c>
      <c r="E74" s="88">
        <v>2.381885</v>
      </c>
      <c r="F74" s="88">
        <v>141.75545700000001</v>
      </c>
      <c r="G74" s="88">
        <v>459.76799999999992</v>
      </c>
      <c r="H74" s="88">
        <v>109.19650299999998</v>
      </c>
      <c r="I74" s="88">
        <v>24.156286999999999</v>
      </c>
      <c r="J74" s="88">
        <v>60.971187000000008</v>
      </c>
      <c r="K74" s="88">
        <v>5.0812790000000003</v>
      </c>
      <c r="L74" s="88">
        <v>87.085154000000017</v>
      </c>
      <c r="M74" s="88">
        <v>31.588004000000002</v>
      </c>
      <c r="N74" s="88">
        <v>1.4483480000000002</v>
      </c>
      <c r="O74" s="88">
        <v>7.7848769999999998</v>
      </c>
      <c r="P74" s="88">
        <v>130.91712200000001</v>
      </c>
      <c r="Q74" s="88">
        <v>18.035921999999999</v>
      </c>
      <c r="R74" s="88">
        <v>1.0537749999999999</v>
      </c>
      <c r="S74" s="88">
        <v>13.141147</v>
      </c>
      <c r="U74" s="84" t="s">
        <v>542</v>
      </c>
    </row>
    <row r="75" spans="1:21" x14ac:dyDescent="0.2">
      <c r="B75" s="84" t="s">
        <v>345</v>
      </c>
      <c r="C75" s="88">
        <v>11.875743</v>
      </c>
      <c r="D75" s="88">
        <v>1.9324150000000002</v>
      </c>
      <c r="E75" s="88">
        <v>2.3847010000000002</v>
      </c>
      <c r="F75" s="88">
        <v>110.331287</v>
      </c>
      <c r="G75" s="88">
        <v>332.29427499999997</v>
      </c>
      <c r="H75" s="88">
        <v>83.618775999999997</v>
      </c>
      <c r="I75" s="88">
        <v>9.8205249999999999</v>
      </c>
      <c r="J75" s="88">
        <v>60.276944999999991</v>
      </c>
      <c r="K75" s="88">
        <v>2.8487829999999996</v>
      </c>
      <c r="L75" s="88">
        <v>71.286437999999976</v>
      </c>
      <c r="M75" s="88">
        <v>16.680064999999999</v>
      </c>
      <c r="N75" s="88">
        <v>1.2591489999999999</v>
      </c>
      <c r="O75" s="88">
        <v>10.832314999999999</v>
      </c>
      <c r="P75" s="88">
        <v>99.887902999999994</v>
      </c>
      <c r="Q75" s="88">
        <v>16.929212</v>
      </c>
      <c r="R75" s="88">
        <v>0.594194</v>
      </c>
      <c r="S75" s="88">
        <v>5.1753619999999998</v>
      </c>
      <c r="U75" s="84" t="s">
        <v>543</v>
      </c>
    </row>
    <row r="76" spans="1:21" x14ac:dyDescent="0.2">
      <c r="B76" s="84" t="s">
        <v>346</v>
      </c>
      <c r="C76" s="88">
        <v>28.859784000000001</v>
      </c>
      <c r="D76" s="88">
        <v>2.679144</v>
      </c>
      <c r="E76" s="88">
        <v>2.293587</v>
      </c>
      <c r="F76" s="88">
        <v>142.52987200000001</v>
      </c>
      <c r="G76" s="88">
        <v>405.71166599999998</v>
      </c>
      <c r="H76" s="88">
        <v>98.312675000000013</v>
      </c>
      <c r="I76" s="88">
        <v>22.266684000000001</v>
      </c>
      <c r="J76" s="88">
        <v>52.708740000000006</v>
      </c>
      <c r="K76" s="88">
        <v>4.9348909999999995</v>
      </c>
      <c r="L76" s="88">
        <v>84.00144499999999</v>
      </c>
      <c r="M76" s="88">
        <v>36.536153999999996</v>
      </c>
      <c r="N76" s="88">
        <v>0.94621099999999991</v>
      </c>
      <c r="O76" s="88">
        <v>10.099202000000002</v>
      </c>
      <c r="P76" s="88">
        <v>119.15379899999999</v>
      </c>
      <c r="Q76" s="88">
        <v>21.797649</v>
      </c>
      <c r="R76" s="88">
        <v>0.63984900000000011</v>
      </c>
      <c r="S76" s="88">
        <v>10.254474999999999</v>
      </c>
      <c r="U76" s="84" t="s">
        <v>544</v>
      </c>
    </row>
    <row r="77" spans="1:21" x14ac:dyDescent="0.2">
      <c r="B77" s="84" t="s">
        <v>347</v>
      </c>
      <c r="C77" s="88">
        <v>14.374914</v>
      </c>
      <c r="D77" s="88">
        <v>4.3756269999999997</v>
      </c>
      <c r="E77" s="88">
        <v>2.7772790000000001</v>
      </c>
      <c r="F77" s="88">
        <v>145.22361100000001</v>
      </c>
      <c r="G77" s="88">
        <v>427.49999700000023</v>
      </c>
      <c r="H77" s="88">
        <v>119.21779100000001</v>
      </c>
      <c r="I77" s="88">
        <v>32.175570999999998</v>
      </c>
      <c r="J77" s="88">
        <v>58.50783400000001</v>
      </c>
      <c r="K77" s="88">
        <v>2.4528159999999999</v>
      </c>
      <c r="L77" s="88">
        <v>95.591459</v>
      </c>
      <c r="M77" s="88">
        <v>20.039825999999998</v>
      </c>
      <c r="N77" s="88">
        <v>1.2198230000000001</v>
      </c>
      <c r="O77" s="88">
        <v>6.2698050000000007</v>
      </c>
      <c r="P77" s="88">
        <v>128.86382599999999</v>
      </c>
      <c r="Q77" s="88">
        <v>26.803135000000001</v>
      </c>
      <c r="R77" s="88">
        <v>0.77012600000000009</v>
      </c>
      <c r="S77" s="88">
        <v>12.675713999999999</v>
      </c>
      <c r="U77" s="84" t="s">
        <v>545</v>
      </c>
    </row>
    <row r="78" spans="1:21" x14ac:dyDescent="0.2">
      <c r="B78" s="84" t="s">
        <v>348</v>
      </c>
      <c r="C78" s="88">
        <v>13.912164000000001</v>
      </c>
      <c r="D78" s="88">
        <v>3.2939019999999997</v>
      </c>
      <c r="E78" s="88">
        <v>3.1415690000000001</v>
      </c>
      <c r="F78" s="88">
        <v>135.538253</v>
      </c>
      <c r="G78" s="88">
        <v>376.60116700000003</v>
      </c>
      <c r="H78" s="88">
        <v>108.13549900000001</v>
      </c>
      <c r="I78" s="88">
        <v>26.392245999999997</v>
      </c>
      <c r="J78" s="88">
        <v>59.249891000000019</v>
      </c>
      <c r="K78" s="88">
        <v>1.927497</v>
      </c>
      <c r="L78" s="88">
        <v>87.034328000000016</v>
      </c>
      <c r="M78" s="88">
        <v>12.807282999999998</v>
      </c>
      <c r="N78" s="88">
        <v>0.82994900000000005</v>
      </c>
      <c r="O78" s="88">
        <v>6.8308850000000003</v>
      </c>
      <c r="P78" s="88">
        <v>113.234072</v>
      </c>
      <c r="Q78" s="88">
        <v>22.335138999999998</v>
      </c>
      <c r="R78" s="88">
        <v>0.60501400000000005</v>
      </c>
      <c r="S78" s="88">
        <v>8.8042239999999996</v>
      </c>
      <c r="U78" s="84" t="s">
        <v>546</v>
      </c>
    </row>
    <row r="79" spans="1:21" x14ac:dyDescent="0.2">
      <c r="B79" s="84" t="s">
        <v>349</v>
      </c>
      <c r="C79" s="88">
        <v>12.346978</v>
      </c>
      <c r="D79" s="88">
        <v>3.2016960000000001</v>
      </c>
      <c r="E79" s="88">
        <v>2.7492779999999999</v>
      </c>
      <c r="F79" s="88">
        <v>109.97339799999999</v>
      </c>
      <c r="G79" s="88">
        <v>334.34443900000002</v>
      </c>
      <c r="H79" s="88">
        <v>97.583456000000027</v>
      </c>
      <c r="I79" s="88">
        <v>16.624039</v>
      </c>
      <c r="J79" s="88">
        <v>61.286729999999999</v>
      </c>
      <c r="K79" s="88">
        <v>1.4873340000000002</v>
      </c>
      <c r="L79" s="88">
        <v>81.28270599999999</v>
      </c>
      <c r="M79" s="88">
        <v>11.96111</v>
      </c>
      <c r="N79" s="88">
        <v>0.7671110000000001</v>
      </c>
      <c r="O79" s="88">
        <v>9.0331770000000002</v>
      </c>
      <c r="P79" s="88">
        <v>98.698318999999998</v>
      </c>
      <c r="Q79" s="88">
        <v>22.415931999999998</v>
      </c>
      <c r="R79" s="88">
        <v>0.57500800000000007</v>
      </c>
      <c r="S79" s="88">
        <v>6.8040060000000011</v>
      </c>
      <c r="U79" s="84" t="s">
        <v>547</v>
      </c>
    </row>
    <row r="80" spans="1:21" x14ac:dyDescent="0.2">
      <c r="C80" s="88"/>
      <c r="D80" s="88"/>
      <c r="E80" s="88"/>
      <c r="F80" s="88"/>
      <c r="G80" s="88"/>
      <c r="H80" s="88"/>
      <c r="I80" s="88"/>
      <c r="J80" s="88"/>
      <c r="K80" s="88"/>
      <c r="L80" s="88"/>
      <c r="M80" s="88"/>
      <c r="N80" s="88"/>
      <c r="O80" s="88"/>
      <c r="P80" s="89"/>
      <c r="Q80" s="89"/>
      <c r="R80" s="89"/>
      <c r="S80" s="89"/>
    </row>
    <row r="81" spans="1:21" x14ac:dyDescent="0.2">
      <c r="A81" s="87">
        <v>2025</v>
      </c>
      <c r="B81" s="84" t="s">
        <v>338</v>
      </c>
      <c r="C81" s="88">
        <v>12.992277999999999</v>
      </c>
      <c r="D81" s="88">
        <v>2.4369019999999999</v>
      </c>
      <c r="E81" s="88">
        <v>1.986774</v>
      </c>
      <c r="F81" s="88">
        <v>155.178752</v>
      </c>
      <c r="G81" s="88">
        <v>368.6500759999999</v>
      </c>
      <c r="H81" s="88">
        <v>93.645741999999998</v>
      </c>
      <c r="I81" s="88">
        <v>23.399680999999998</v>
      </c>
      <c r="J81" s="88">
        <v>59.15363700000001</v>
      </c>
      <c r="K81" s="88">
        <v>1.2859610000000001</v>
      </c>
      <c r="L81" s="88">
        <v>87.740609000000006</v>
      </c>
      <c r="M81" s="88">
        <v>10.364616</v>
      </c>
      <c r="N81" s="88">
        <v>1.227795</v>
      </c>
      <c r="O81" s="88">
        <v>9.4059249999999999</v>
      </c>
      <c r="P81" s="88">
        <v>108.26459600000001</v>
      </c>
      <c r="Q81" s="88">
        <v>20.91555</v>
      </c>
      <c r="R81" s="88">
        <v>0.45360899999999998</v>
      </c>
      <c r="S81" s="88">
        <v>6.7538490000000007</v>
      </c>
      <c r="T81" s="87">
        <v>2025</v>
      </c>
      <c r="U81" s="84" t="s">
        <v>536</v>
      </c>
    </row>
    <row r="82" spans="1:21" x14ac:dyDescent="0.2">
      <c r="B82" s="84" t="s">
        <v>339</v>
      </c>
      <c r="C82" s="88">
        <v>12.088521</v>
      </c>
      <c r="D82" s="88">
        <v>4.0278039999999997</v>
      </c>
      <c r="E82" s="88">
        <v>2.0936020000000002</v>
      </c>
      <c r="F82" s="88">
        <v>160.14846999999997</v>
      </c>
      <c r="G82" s="88">
        <v>396.10049099999998</v>
      </c>
      <c r="H82" s="88">
        <v>110.76419600000004</v>
      </c>
      <c r="I82" s="88">
        <v>24.530348999999998</v>
      </c>
      <c r="J82" s="88">
        <v>56.944923999999993</v>
      </c>
      <c r="K82" s="88">
        <v>2.7259929999999999</v>
      </c>
      <c r="L82" s="88">
        <v>123.01677200000002</v>
      </c>
      <c r="M82" s="88">
        <v>12.681549</v>
      </c>
      <c r="N82" s="88">
        <v>0.88412399999999991</v>
      </c>
      <c r="O82" s="88">
        <v>12.726368000000001</v>
      </c>
      <c r="P82" s="88">
        <v>114.97154500000001</v>
      </c>
      <c r="Q82" s="88">
        <v>20.751153999999996</v>
      </c>
      <c r="R82" s="88">
        <v>0.38006899999999999</v>
      </c>
      <c r="S82" s="88">
        <v>9.699109</v>
      </c>
      <c r="U82" s="84" t="s">
        <v>537</v>
      </c>
    </row>
    <row r="83" spans="1:21" x14ac:dyDescent="0.2">
      <c r="B83" s="84" t="s">
        <v>340</v>
      </c>
      <c r="C83" s="88"/>
      <c r="D83" s="88"/>
      <c r="E83" s="88"/>
      <c r="F83" s="88"/>
      <c r="G83" s="88"/>
      <c r="H83" s="88"/>
      <c r="I83" s="88"/>
      <c r="J83" s="88"/>
      <c r="K83" s="88"/>
      <c r="L83" s="88"/>
      <c r="M83" s="88"/>
      <c r="N83" s="88"/>
      <c r="O83" s="88"/>
      <c r="P83" s="88"/>
      <c r="Q83" s="88"/>
      <c r="R83" s="88"/>
      <c r="S83" s="88"/>
      <c r="U83" s="84" t="s">
        <v>538</v>
      </c>
    </row>
    <row r="84" spans="1:21" x14ac:dyDescent="0.2">
      <c r="B84" s="84" t="s">
        <v>341</v>
      </c>
      <c r="C84" s="88"/>
      <c r="D84" s="88"/>
      <c r="E84" s="88"/>
      <c r="F84" s="88"/>
      <c r="G84" s="88"/>
      <c r="H84" s="88"/>
      <c r="I84" s="88"/>
      <c r="J84" s="88"/>
      <c r="K84" s="88"/>
      <c r="L84" s="88"/>
      <c r="M84" s="88"/>
      <c r="N84" s="88"/>
      <c r="O84" s="88"/>
      <c r="P84" s="88"/>
      <c r="Q84" s="88"/>
      <c r="R84" s="88"/>
      <c r="S84" s="88"/>
      <c r="U84" s="84" t="s">
        <v>539</v>
      </c>
    </row>
    <row r="85" spans="1:21" x14ac:dyDescent="0.2">
      <c r="B85" s="84" t="s">
        <v>342</v>
      </c>
      <c r="C85" s="88"/>
      <c r="D85" s="88"/>
      <c r="E85" s="88"/>
      <c r="F85" s="88"/>
      <c r="G85" s="88"/>
      <c r="H85" s="88"/>
      <c r="I85" s="88"/>
      <c r="J85" s="88"/>
      <c r="K85" s="88"/>
      <c r="L85" s="88"/>
      <c r="M85" s="88"/>
      <c r="N85" s="88"/>
      <c r="O85" s="88"/>
      <c r="P85" s="88"/>
      <c r="Q85" s="88"/>
      <c r="R85" s="88"/>
      <c r="S85" s="88"/>
      <c r="U85" s="84" t="s">
        <v>540</v>
      </c>
    </row>
    <row r="86" spans="1:21" x14ac:dyDescent="0.2">
      <c r="B86" s="84" t="s">
        <v>343</v>
      </c>
      <c r="C86" s="88"/>
      <c r="D86" s="88"/>
      <c r="E86" s="88"/>
      <c r="F86" s="88"/>
      <c r="G86" s="88"/>
      <c r="H86" s="88"/>
      <c r="I86" s="88"/>
      <c r="J86" s="88"/>
      <c r="K86" s="88"/>
      <c r="L86" s="88"/>
      <c r="M86" s="88"/>
      <c r="N86" s="88"/>
      <c r="O86" s="88"/>
      <c r="P86" s="88"/>
      <c r="Q86" s="88"/>
      <c r="R86" s="88"/>
      <c r="S86" s="88"/>
      <c r="U86" s="84" t="s">
        <v>541</v>
      </c>
    </row>
    <row r="87" spans="1:21" x14ac:dyDescent="0.2">
      <c r="B87" s="84" t="s">
        <v>344</v>
      </c>
      <c r="C87" s="88"/>
      <c r="D87" s="88"/>
      <c r="E87" s="88"/>
      <c r="F87" s="88"/>
      <c r="G87" s="88"/>
      <c r="H87" s="88"/>
      <c r="I87" s="88"/>
      <c r="J87" s="88"/>
      <c r="K87" s="88"/>
      <c r="L87" s="88"/>
      <c r="M87" s="88"/>
      <c r="N87" s="88"/>
      <c r="O87" s="88"/>
      <c r="P87" s="88"/>
      <c r="Q87" s="88"/>
      <c r="R87" s="88"/>
      <c r="S87" s="88"/>
      <c r="U87" s="84" t="s">
        <v>542</v>
      </c>
    </row>
    <row r="88" spans="1:21" x14ac:dyDescent="0.2">
      <c r="B88" s="84" t="s">
        <v>345</v>
      </c>
      <c r="C88" s="88"/>
      <c r="D88" s="88"/>
      <c r="E88" s="88"/>
      <c r="F88" s="88"/>
      <c r="G88" s="88"/>
      <c r="H88" s="88"/>
      <c r="I88" s="88"/>
      <c r="J88" s="88"/>
      <c r="K88" s="88"/>
      <c r="L88" s="88"/>
      <c r="M88" s="88"/>
      <c r="N88" s="88"/>
      <c r="O88" s="88"/>
      <c r="P88" s="88"/>
      <c r="Q88" s="88"/>
      <c r="R88" s="88"/>
      <c r="S88" s="88"/>
      <c r="U88" s="84" t="s">
        <v>543</v>
      </c>
    </row>
    <row r="89" spans="1:21" x14ac:dyDescent="0.2">
      <c r="B89" s="84" t="s">
        <v>346</v>
      </c>
      <c r="C89" s="88"/>
      <c r="D89" s="88"/>
      <c r="E89" s="88"/>
      <c r="F89" s="88"/>
      <c r="G89" s="88"/>
      <c r="H89" s="88"/>
      <c r="I89" s="88"/>
      <c r="J89" s="88"/>
      <c r="K89" s="88"/>
      <c r="L89" s="88"/>
      <c r="M89" s="88"/>
      <c r="N89" s="88"/>
      <c r="O89" s="88"/>
      <c r="P89" s="88"/>
      <c r="Q89" s="88"/>
      <c r="R89" s="88"/>
      <c r="S89" s="88"/>
      <c r="U89" s="84" t="s">
        <v>544</v>
      </c>
    </row>
    <row r="90" spans="1:21" x14ac:dyDescent="0.2">
      <c r="B90" s="84" t="s">
        <v>347</v>
      </c>
      <c r="C90" s="88"/>
      <c r="D90" s="88"/>
      <c r="E90" s="88"/>
      <c r="F90" s="88"/>
      <c r="G90" s="88"/>
      <c r="H90" s="88"/>
      <c r="I90" s="88"/>
      <c r="J90" s="88"/>
      <c r="K90" s="88"/>
      <c r="L90" s="88"/>
      <c r="M90" s="88"/>
      <c r="N90" s="88"/>
      <c r="O90" s="88"/>
      <c r="P90" s="88"/>
      <c r="Q90" s="88"/>
      <c r="R90" s="88"/>
      <c r="S90" s="88"/>
      <c r="U90" s="84" t="s">
        <v>545</v>
      </c>
    </row>
    <row r="91" spans="1:21" x14ac:dyDescent="0.2">
      <c r="B91" s="84" t="s">
        <v>348</v>
      </c>
      <c r="C91" s="88"/>
      <c r="D91" s="88"/>
      <c r="E91" s="88"/>
      <c r="F91" s="88"/>
      <c r="G91" s="88"/>
      <c r="H91" s="88"/>
      <c r="I91" s="88"/>
      <c r="J91" s="88"/>
      <c r="K91" s="88"/>
      <c r="L91" s="88"/>
      <c r="M91" s="88"/>
      <c r="N91" s="88"/>
      <c r="O91" s="88"/>
      <c r="P91" s="88"/>
      <c r="Q91" s="88"/>
      <c r="R91" s="88"/>
      <c r="S91" s="88"/>
      <c r="U91" s="84" t="s">
        <v>546</v>
      </c>
    </row>
    <row r="92" spans="1:21" x14ac:dyDescent="0.2">
      <c r="B92" s="84" t="s">
        <v>349</v>
      </c>
      <c r="C92" s="88"/>
      <c r="D92" s="88"/>
      <c r="E92" s="88"/>
      <c r="F92" s="88"/>
      <c r="G92" s="88"/>
      <c r="H92" s="88"/>
      <c r="I92" s="88"/>
      <c r="J92" s="88"/>
      <c r="K92" s="88"/>
      <c r="L92" s="88"/>
      <c r="M92" s="88"/>
      <c r="N92" s="88"/>
      <c r="O92" s="88"/>
      <c r="P92" s="88"/>
      <c r="Q92" s="88"/>
      <c r="R92" s="88"/>
      <c r="S92" s="88"/>
      <c r="U92" s="84" t="s">
        <v>547</v>
      </c>
    </row>
    <row r="93" spans="1:21" x14ac:dyDescent="0.2">
      <c r="C93" s="88"/>
      <c r="D93" s="88"/>
      <c r="E93" s="88"/>
      <c r="F93" s="88"/>
      <c r="G93" s="88"/>
      <c r="H93" s="88"/>
      <c r="I93" s="88"/>
      <c r="J93" s="88"/>
      <c r="K93" s="88"/>
      <c r="L93" s="88"/>
      <c r="M93" s="88"/>
      <c r="N93" s="88"/>
      <c r="O93" s="88"/>
    </row>
    <row r="94" spans="1:21" x14ac:dyDescent="0.2">
      <c r="C94" s="88"/>
      <c r="D94" s="88"/>
      <c r="E94" s="88"/>
      <c r="F94" s="88"/>
      <c r="G94" s="88"/>
      <c r="H94" s="88"/>
      <c r="I94" s="88"/>
      <c r="J94" s="88"/>
      <c r="K94" s="88"/>
      <c r="L94" s="88"/>
      <c r="M94" s="88"/>
      <c r="N94" s="88"/>
      <c r="O94" s="88"/>
    </row>
    <row r="95" spans="1:21" x14ac:dyDescent="0.2">
      <c r="C95" s="88"/>
      <c r="D95" s="88"/>
      <c r="E95" s="88"/>
      <c r="F95" s="88"/>
      <c r="G95" s="88"/>
      <c r="H95" s="88"/>
      <c r="I95" s="88"/>
      <c r="J95" s="88"/>
      <c r="K95" s="88"/>
      <c r="L95" s="88"/>
      <c r="M95" s="88"/>
      <c r="N95" s="88"/>
      <c r="O95" s="88"/>
    </row>
    <row r="96" spans="1:21" s="90" customFormat="1" ht="27" customHeight="1" thickBot="1" x14ac:dyDescent="0.3">
      <c r="A96" s="195" t="s">
        <v>677</v>
      </c>
      <c r="B96" s="195"/>
      <c r="C96" s="195"/>
      <c r="D96" s="195"/>
      <c r="E96" s="195"/>
      <c r="F96" s="195"/>
      <c r="G96" s="195"/>
      <c r="H96" s="195"/>
      <c r="I96" s="195"/>
      <c r="J96" s="195"/>
      <c r="K96" s="195"/>
      <c r="L96" s="195"/>
      <c r="M96" s="195"/>
      <c r="N96" s="195"/>
      <c r="O96" s="195"/>
      <c r="P96" s="195"/>
      <c r="Q96" s="195"/>
      <c r="R96" s="195"/>
      <c r="S96" s="195"/>
      <c r="T96" s="195"/>
      <c r="U96" s="195"/>
    </row>
    <row r="97" spans="1:21" s="85" customFormat="1" ht="11.25" customHeight="1" thickBot="1" x14ac:dyDescent="0.3">
      <c r="A97" s="197" t="s">
        <v>162</v>
      </c>
      <c r="B97" s="197" t="s">
        <v>163</v>
      </c>
      <c r="C97" s="235" t="s">
        <v>676</v>
      </c>
      <c r="D97" s="236"/>
      <c r="E97" s="236"/>
      <c r="F97" s="236"/>
      <c r="G97" s="236"/>
      <c r="H97" s="236"/>
      <c r="I97" s="236"/>
      <c r="J97" s="236"/>
      <c r="K97" s="236"/>
      <c r="L97" s="236"/>
      <c r="M97" s="236"/>
      <c r="N97" s="236"/>
      <c r="O97" s="236"/>
      <c r="P97" s="236"/>
      <c r="Q97" s="236"/>
      <c r="R97" s="236"/>
      <c r="S97" s="237"/>
      <c r="T97" s="197" t="s">
        <v>533</v>
      </c>
      <c r="U97" s="197" t="s">
        <v>520</v>
      </c>
    </row>
    <row r="98" spans="1:21" ht="20.25" customHeight="1" thickBot="1" x14ac:dyDescent="0.25">
      <c r="A98" s="198"/>
      <c r="B98" s="198"/>
      <c r="C98" s="138">
        <v>52</v>
      </c>
      <c r="D98" s="138">
        <v>53</v>
      </c>
      <c r="E98" s="138">
        <v>54</v>
      </c>
      <c r="F98" s="138">
        <v>55</v>
      </c>
      <c r="G98" s="138">
        <v>56</v>
      </c>
      <c r="H98" s="138">
        <v>57</v>
      </c>
      <c r="I98" s="138">
        <v>58</v>
      </c>
      <c r="J98" s="138">
        <v>59</v>
      </c>
      <c r="K98" s="138">
        <v>60</v>
      </c>
      <c r="L98" s="138">
        <v>61</v>
      </c>
      <c r="M98" s="138">
        <v>62</v>
      </c>
      <c r="N98" s="138">
        <v>63</v>
      </c>
      <c r="O98" s="138">
        <v>64</v>
      </c>
      <c r="P98" s="138">
        <v>65</v>
      </c>
      <c r="Q98" s="138">
        <v>66</v>
      </c>
      <c r="R98" s="138">
        <v>67</v>
      </c>
      <c r="S98" s="138">
        <v>68</v>
      </c>
      <c r="T98" s="198"/>
      <c r="U98" s="198"/>
    </row>
    <row r="99" spans="1:21" x14ac:dyDescent="0.2">
      <c r="A99" s="87">
        <v>2024</v>
      </c>
      <c r="B99" s="84" t="s">
        <v>338</v>
      </c>
      <c r="C99" s="88">
        <v>38.459713000000001</v>
      </c>
      <c r="D99" s="88">
        <v>7.0872910000000005</v>
      </c>
      <c r="E99" s="88">
        <v>27.876954999999995</v>
      </c>
      <c r="F99" s="88">
        <v>15.845624000000001</v>
      </c>
      <c r="G99" s="88">
        <v>10.550909000000001</v>
      </c>
      <c r="H99" s="88">
        <v>6.2050509999999992</v>
      </c>
      <c r="I99" s="88">
        <v>4.1220800000000013</v>
      </c>
      <c r="J99" s="88">
        <v>9.9602540000000008</v>
      </c>
      <c r="K99" s="88">
        <v>8.4408499999999993</v>
      </c>
      <c r="L99" s="88">
        <v>127.931393</v>
      </c>
      <c r="M99" s="88">
        <v>117.84191299999999</v>
      </c>
      <c r="N99" s="88">
        <v>20.476645999999988</v>
      </c>
      <c r="O99" s="88">
        <v>76.015024999999994</v>
      </c>
      <c r="P99" s="88">
        <v>4.4123219999999996</v>
      </c>
      <c r="Q99" s="88">
        <v>1.7422139999999997</v>
      </c>
      <c r="R99" s="88">
        <v>1.6734329999999999</v>
      </c>
      <c r="S99" s="88">
        <v>28.352929999999997</v>
      </c>
      <c r="T99" s="87">
        <v>2024</v>
      </c>
      <c r="U99" s="84" t="s">
        <v>536</v>
      </c>
    </row>
    <row r="100" spans="1:21" x14ac:dyDescent="0.2">
      <c r="B100" s="84" t="s">
        <v>339</v>
      </c>
      <c r="C100" s="88">
        <v>33.537629000000003</v>
      </c>
      <c r="D100" s="88">
        <v>10.274397</v>
      </c>
      <c r="E100" s="88">
        <v>28.76121800000001</v>
      </c>
      <c r="F100" s="88">
        <v>15.0501</v>
      </c>
      <c r="G100" s="88">
        <v>10.100577000000001</v>
      </c>
      <c r="H100" s="88">
        <v>6.9014179999999996</v>
      </c>
      <c r="I100" s="88">
        <v>4.380331</v>
      </c>
      <c r="J100" s="88">
        <v>13.037163</v>
      </c>
      <c r="K100" s="88">
        <v>10.381215000000001</v>
      </c>
      <c r="L100" s="88">
        <v>109.26919999999996</v>
      </c>
      <c r="M100" s="88">
        <v>100.78038100000001</v>
      </c>
      <c r="N100" s="88">
        <v>20.837712000000003</v>
      </c>
      <c r="O100" s="88">
        <v>80.587601000000035</v>
      </c>
      <c r="P100" s="88">
        <v>4.3792870000000006</v>
      </c>
      <c r="Q100" s="88">
        <v>2.4932640000000004</v>
      </c>
      <c r="R100" s="88">
        <v>1.9126939999999999</v>
      </c>
      <c r="S100" s="88">
        <v>28.925283</v>
      </c>
      <c r="U100" s="84" t="s">
        <v>537</v>
      </c>
    </row>
    <row r="101" spans="1:21" x14ac:dyDescent="0.2">
      <c r="B101" s="84" t="s">
        <v>340</v>
      </c>
      <c r="C101" s="88">
        <v>38.118310000000037</v>
      </c>
      <c r="D101" s="88">
        <v>7.2780490000000002</v>
      </c>
      <c r="E101" s="88">
        <v>31.999006999999999</v>
      </c>
      <c r="F101" s="88">
        <v>15.755304000000002</v>
      </c>
      <c r="G101" s="88">
        <v>11.662799999999999</v>
      </c>
      <c r="H101" s="88">
        <v>7.0740759999999989</v>
      </c>
      <c r="I101" s="88">
        <v>4.2314489999999996</v>
      </c>
      <c r="J101" s="88">
        <v>12.956427</v>
      </c>
      <c r="K101" s="88">
        <v>11.472171999999999</v>
      </c>
      <c r="L101" s="88">
        <v>106.00617699999998</v>
      </c>
      <c r="M101" s="88">
        <v>114.04493400000007</v>
      </c>
      <c r="N101" s="88">
        <v>21.973944000000007</v>
      </c>
      <c r="O101" s="88">
        <v>79.643054000000006</v>
      </c>
      <c r="P101" s="88">
        <v>4.7519069999999992</v>
      </c>
      <c r="Q101" s="88">
        <v>3.3938060000000001</v>
      </c>
      <c r="R101" s="88">
        <v>2.2492939999999999</v>
      </c>
      <c r="S101" s="88">
        <v>29.440129999999996</v>
      </c>
      <c r="U101" s="84" t="s">
        <v>538</v>
      </c>
    </row>
    <row r="102" spans="1:21" x14ac:dyDescent="0.2">
      <c r="B102" s="84" t="s">
        <v>341</v>
      </c>
      <c r="C102" s="88">
        <v>58.942839999999983</v>
      </c>
      <c r="D102" s="88">
        <v>9.3269109999999973</v>
      </c>
      <c r="E102" s="88">
        <v>30.606728000000004</v>
      </c>
      <c r="F102" s="88">
        <v>25.408958000000002</v>
      </c>
      <c r="G102" s="88">
        <v>11.667729</v>
      </c>
      <c r="H102" s="88">
        <v>7.848018999999999</v>
      </c>
      <c r="I102" s="88">
        <v>5.2339889999999976</v>
      </c>
      <c r="J102" s="88">
        <v>13.717519000000001</v>
      </c>
      <c r="K102" s="88">
        <v>11.537380000000001</v>
      </c>
      <c r="L102" s="88">
        <v>115.84559000000002</v>
      </c>
      <c r="M102" s="88">
        <v>120.58293999999997</v>
      </c>
      <c r="N102" s="88">
        <v>23.427208999999998</v>
      </c>
      <c r="O102" s="88">
        <v>82.503232000000025</v>
      </c>
      <c r="P102" s="88">
        <v>5.2488039999999998</v>
      </c>
      <c r="Q102" s="88">
        <v>3.5664959999999994</v>
      </c>
      <c r="R102" s="88">
        <v>1.7197800000000001</v>
      </c>
      <c r="S102" s="88">
        <v>27.397077999999997</v>
      </c>
      <c r="U102" s="84" t="s">
        <v>539</v>
      </c>
    </row>
    <row r="103" spans="1:21" x14ac:dyDescent="0.2">
      <c r="B103" s="84" t="s">
        <v>342</v>
      </c>
      <c r="C103" s="88">
        <v>61.171766000000005</v>
      </c>
      <c r="D103" s="88">
        <v>9.936084000000001</v>
      </c>
      <c r="E103" s="88">
        <v>32.907857999999983</v>
      </c>
      <c r="F103" s="88">
        <v>23.881285999999996</v>
      </c>
      <c r="G103" s="88">
        <v>13.13326</v>
      </c>
      <c r="H103" s="88">
        <v>7.8670609999999996</v>
      </c>
      <c r="I103" s="88">
        <v>5.1891250000000007</v>
      </c>
      <c r="J103" s="88">
        <v>12.61505</v>
      </c>
      <c r="K103" s="88">
        <v>10.784154000000001</v>
      </c>
      <c r="L103" s="88">
        <v>112.66473100000003</v>
      </c>
      <c r="M103" s="88">
        <v>117.68070599999997</v>
      </c>
      <c r="N103" s="88">
        <v>24.944136</v>
      </c>
      <c r="O103" s="88">
        <v>81.721795999999983</v>
      </c>
      <c r="P103" s="88">
        <v>5.2015890000000002</v>
      </c>
      <c r="Q103" s="88">
        <v>2.9972129999999999</v>
      </c>
      <c r="R103" s="88">
        <v>1.7744770000000001</v>
      </c>
      <c r="S103" s="88">
        <v>29.212987999999999</v>
      </c>
      <c r="U103" s="84" t="s">
        <v>540</v>
      </c>
    </row>
    <row r="104" spans="1:21" x14ac:dyDescent="0.2">
      <c r="B104" s="84" t="s">
        <v>343</v>
      </c>
      <c r="C104" s="88">
        <v>51.222480999999981</v>
      </c>
      <c r="D104" s="88">
        <v>8.0372399999999988</v>
      </c>
      <c r="E104" s="88">
        <v>29.084186999999996</v>
      </c>
      <c r="F104" s="88">
        <v>18.647539999999999</v>
      </c>
      <c r="G104" s="88">
        <v>11.310588000000001</v>
      </c>
      <c r="H104" s="88">
        <v>8.221584</v>
      </c>
      <c r="I104" s="88">
        <v>5.3284840000000004</v>
      </c>
      <c r="J104" s="88">
        <v>12.826339000000001</v>
      </c>
      <c r="K104" s="88">
        <v>10.462353000000002</v>
      </c>
      <c r="L104" s="88">
        <v>107.53044499999999</v>
      </c>
      <c r="M104" s="88">
        <v>106.693144</v>
      </c>
      <c r="N104" s="88">
        <v>23.218123000000002</v>
      </c>
      <c r="O104" s="88">
        <v>70.568121999999988</v>
      </c>
      <c r="P104" s="88">
        <v>4.9953019999999997</v>
      </c>
      <c r="Q104" s="88">
        <v>1.9539550000000001</v>
      </c>
      <c r="R104" s="88">
        <v>2.1819189999999988</v>
      </c>
      <c r="S104" s="88">
        <v>28.071596000000003</v>
      </c>
      <c r="U104" s="84" t="s">
        <v>541</v>
      </c>
    </row>
    <row r="105" spans="1:21" x14ac:dyDescent="0.2">
      <c r="B105" s="84" t="s">
        <v>344</v>
      </c>
      <c r="C105" s="88">
        <v>52.248872000000006</v>
      </c>
      <c r="D105" s="88">
        <v>5.8794820000000012</v>
      </c>
      <c r="E105" s="88">
        <v>33.158493999999997</v>
      </c>
      <c r="F105" s="88">
        <v>22.469962000000002</v>
      </c>
      <c r="G105" s="88">
        <v>12.648897999999999</v>
      </c>
      <c r="H105" s="88">
        <v>9.2871880000000004</v>
      </c>
      <c r="I105" s="88">
        <v>5.4306520000000003</v>
      </c>
      <c r="J105" s="88">
        <v>15.081102999999999</v>
      </c>
      <c r="K105" s="88">
        <v>11.000584000000002</v>
      </c>
      <c r="L105" s="88">
        <v>135.90369000000004</v>
      </c>
      <c r="M105" s="88">
        <v>136.13232599999998</v>
      </c>
      <c r="N105" s="88">
        <v>27.302384000000004</v>
      </c>
      <c r="O105" s="88">
        <v>94.620705000000015</v>
      </c>
      <c r="P105" s="88">
        <v>6.0869009999999992</v>
      </c>
      <c r="Q105" s="88">
        <v>1.427141</v>
      </c>
      <c r="R105" s="88">
        <v>3.2488789999999996</v>
      </c>
      <c r="S105" s="88">
        <v>30.399224999999998</v>
      </c>
      <c r="U105" s="84" t="s">
        <v>542</v>
      </c>
    </row>
    <row r="106" spans="1:21" x14ac:dyDescent="0.2">
      <c r="B106" s="84" t="s">
        <v>345</v>
      </c>
      <c r="C106" s="88">
        <v>21.613087000000007</v>
      </c>
      <c r="D106" s="88">
        <v>4.9482459999999993</v>
      </c>
      <c r="E106" s="88">
        <v>22.011138999999993</v>
      </c>
      <c r="F106" s="88">
        <v>13.851115000000004</v>
      </c>
      <c r="G106" s="88">
        <v>6.6522889999999997</v>
      </c>
      <c r="H106" s="88">
        <v>7.183897</v>
      </c>
      <c r="I106" s="88">
        <v>3.2702539999999996</v>
      </c>
      <c r="J106" s="88">
        <v>8.2546199999999992</v>
      </c>
      <c r="K106" s="88">
        <v>6.8196520000000014</v>
      </c>
      <c r="L106" s="88">
        <v>137.21657300000004</v>
      </c>
      <c r="M106" s="88">
        <v>127.133858</v>
      </c>
      <c r="N106" s="88">
        <v>25.037293999999999</v>
      </c>
      <c r="O106" s="88">
        <v>86.171367999999973</v>
      </c>
      <c r="P106" s="88">
        <v>4.3650299999999991</v>
      </c>
      <c r="Q106" s="88">
        <v>1.5227690000000003</v>
      </c>
      <c r="R106" s="88">
        <v>2.5680240000000003</v>
      </c>
      <c r="S106" s="88">
        <v>20.701525</v>
      </c>
      <c r="U106" s="84" t="s">
        <v>543</v>
      </c>
    </row>
    <row r="107" spans="1:21" x14ac:dyDescent="0.2">
      <c r="B107" s="84" t="s">
        <v>346</v>
      </c>
      <c r="C107" s="88">
        <v>50.729290999999975</v>
      </c>
      <c r="D107" s="88">
        <v>6.6445810000000005</v>
      </c>
      <c r="E107" s="88">
        <v>32.796201000000003</v>
      </c>
      <c r="F107" s="88">
        <v>20.853645999999998</v>
      </c>
      <c r="G107" s="88">
        <v>11.455022000000001</v>
      </c>
      <c r="H107" s="88">
        <v>8.7463129999999989</v>
      </c>
      <c r="I107" s="88">
        <v>5.4164649999999996</v>
      </c>
      <c r="J107" s="88">
        <v>13.001139999999999</v>
      </c>
      <c r="K107" s="88">
        <v>10.620610000000001</v>
      </c>
      <c r="L107" s="88">
        <v>148.16159300000001</v>
      </c>
      <c r="M107" s="88">
        <v>125.26014099999996</v>
      </c>
      <c r="N107" s="88">
        <v>27.894604000000001</v>
      </c>
      <c r="O107" s="88">
        <v>86.196490999999995</v>
      </c>
      <c r="P107" s="88">
        <v>5.132947999999999</v>
      </c>
      <c r="Q107" s="88">
        <v>2.0151100000000004</v>
      </c>
      <c r="R107" s="88">
        <v>3.0546520000000013</v>
      </c>
      <c r="S107" s="88">
        <v>27.31195</v>
      </c>
      <c r="U107" s="84" t="s">
        <v>544</v>
      </c>
    </row>
    <row r="108" spans="1:21" x14ac:dyDescent="0.2">
      <c r="B108" s="84" t="s">
        <v>347</v>
      </c>
      <c r="C108" s="88">
        <v>54.501615999999984</v>
      </c>
      <c r="D108" s="88">
        <v>8.9095420000000001</v>
      </c>
      <c r="E108" s="88">
        <v>32.798632999999995</v>
      </c>
      <c r="F108" s="88">
        <v>23.926034000000008</v>
      </c>
      <c r="G108" s="88">
        <v>13.298649000000001</v>
      </c>
      <c r="H108" s="88">
        <v>8.1233629999999994</v>
      </c>
      <c r="I108" s="88">
        <v>6.3427150000000001</v>
      </c>
      <c r="J108" s="88">
        <v>15.503821000000002</v>
      </c>
      <c r="K108" s="88">
        <v>14.647947000000002</v>
      </c>
      <c r="L108" s="88">
        <v>172.69615500000003</v>
      </c>
      <c r="M108" s="88">
        <v>139.00994700000001</v>
      </c>
      <c r="N108" s="88">
        <v>31.761313000000008</v>
      </c>
      <c r="O108" s="88">
        <v>91.070311999999987</v>
      </c>
      <c r="P108" s="88">
        <v>6.2588310000000007</v>
      </c>
      <c r="Q108" s="88">
        <v>3.6578520000000001</v>
      </c>
      <c r="R108" s="88">
        <v>2.8659120000000002</v>
      </c>
      <c r="S108" s="88">
        <v>35.035556000000007</v>
      </c>
      <c r="U108" s="84" t="s">
        <v>545</v>
      </c>
    </row>
    <row r="109" spans="1:21" x14ac:dyDescent="0.2">
      <c r="B109" s="84" t="s">
        <v>348</v>
      </c>
      <c r="C109" s="88">
        <v>45.200869000000026</v>
      </c>
      <c r="D109" s="88">
        <v>8.3085500000000003</v>
      </c>
      <c r="E109" s="88">
        <v>26.336337000000015</v>
      </c>
      <c r="F109" s="88">
        <v>18.332177999999999</v>
      </c>
      <c r="G109" s="88">
        <v>10.966786000000001</v>
      </c>
      <c r="H109" s="88">
        <v>6.5744280000000002</v>
      </c>
      <c r="I109" s="88">
        <v>4.6748320000000003</v>
      </c>
      <c r="J109" s="88">
        <v>12.728552999999998</v>
      </c>
      <c r="K109" s="88">
        <v>9.9515850000000015</v>
      </c>
      <c r="L109" s="88">
        <v>158.13160199999999</v>
      </c>
      <c r="M109" s="88">
        <v>114.60600400000001</v>
      </c>
      <c r="N109" s="88">
        <v>28.222985000000005</v>
      </c>
      <c r="O109" s="88">
        <v>80.566802000000024</v>
      </c>
      <c r="P109" s="88">
        <v>5.7259989999999998</v>
      </c>
      <c r="Q109" s="88">
        <v>2.2612260000000002</v>
      </c>
      <c r="R109" s="88">
        <v>1.9181869999999999</v>
      </c>
      <c r="S109" s="88">
        <v>29.829747000000001</v>
      </c>
      <c r="U109" s="84" t="s">
        <v>546</v>
      </c>
    </row>
    <row r="110" spans="1:21" x14ac:dyDescent="0.2">
      <c r="B110" s="84" t="s">
        <v>349</v>
      </c>
      <c r="C110" s="88">
        <v>32.060161999999977</v>
      </c>
      <c r="D110" s="88">
        <v>9.2753249999999987</v>
      </c>
      <c r="E110" s="88">
        <v>20.868213999999995</v>
      </c>
      <c r="F110" s="88">
        <v>16.498808999999998</v>
      </c>
      <c r="G110" s="88">
        <v>8.7974870000000003</v>
      </c>
      <c r="H110" s="88">
        <v>6.5614529999999993</v>
      </c>
      <c r="I110" s="88">
        <v>3.9507479999999999</v>
      </c>
      <c r="J110" s="88">
        <v>9.3267760000000006</v>
      </c>
      <c r="K110" s="88">
        <v>8.1689310000000006</v>
      </c>
      <c r="L110" s="88">
        <v>185.12516400000004</v>
      </c>
      <c r="M110" s="88">
        <v>131.23002900000003</v>
      </c>
      <c r="N110" s="88">
        <v>24.486462999999997</v>
      </c>
      <c r="O110" s="88">
        <v>80.146652000000003</v>
      </c>
      <c r="P110" s="88">
        <v>5.5973000000000006</v>
      </c>
      <c r="Q110" s="88">
        <v>2.232888</v>
      </c>
      <c r="R110" s="88">
        <v>2.6568619999999994</v>
      </c>
      <c r="S110" s="88">
        <v>25.690275000000003</v>
      </c>
      <c r="U110" s="84" t="s">
        <v>547</v>
      </c>
    </row>
    <row r="111" spans="1:21" x14ac:dyDescent="0.2">
      <c r="C111" s="88"/>
      <c r="D111" s="88"/>
      <c r="E111" s="88"/>
      <c r="F111" s="88"/>
      <c r="G111" s="88"/>
      <c r="H111" s="88"/>
      <c r="I111" s="88"/>
      <c r="J111" s="88"/>
      <c r="K111" s="88"/>
      <c r="L111" s="88"/>
      <c r="M111" s="88"/>
      <c r="N111" s="88"/>
      <c r="O111" s="88"/>
      <c r="P111" s="89"/>
      <c r="Q111" s="89"/>
      <c r="R111" s="89"/>
      <c r="S111" s="89"/>
    </row>
    <row r="112" spans="1:21" x14ac:dyDescent="0.2">
      <c r="A112" s="87">
        <v>2025</v>
      </c>
      <c r="B112" s="84" t="s">
        <v>338</v>
      </c>
      <c r="C112" s="88">
        <v>44.593700999999996</v>
      </c>
      <c r="D112" s="88">
        <v>9.6629589999999972</v>
      </c>
      <c r="E112" s="88">
        <v>27.925802000000004</v>
      </c>
      <c r="F112" s="88">
        <v>17.228575000000006</v>
      </c>
      <c r="G112" s="88">
        <v>12.009192000000001</v>
      </c>
      <c r="H112" s="88">
        <v>6.5072129999999984</v>
      </c>
      <c r="I112" s="88">
        <v>4.3874109999999993</v>
      </c>
      <c r="J112" s="88">
        <v>11.476054</v>
      </c>
      <c r="K112" s="88">
        <v>8.8049590000000002</v>
      </c>
      <c r="L112" s="88">
        <v>147.98623300000003</v>
      </c>
      <c r="M112" s="88">
        <v>133.74185499999999</v>
      </c>
      <c r="N112" s="88">
        <v>25.107530999999991</v>
      </c>
      <c r="O112" s="88">
        <v>94.354728000000009</v>
      </c>
      <c r="P112" s="88">
        <v>5.1296390000000001</v>
      </c>
      <c r="Q112" s="88">
        <v>2.1558019999999996</v>
      </c>
      <c r="R112" s="88">
        <v>3.0015099999999997</v>
      </c>
      <c r="S112" s="88">
        <v>29.885680000000001</v>
      </c>
      <c r="T112" s="87">
        <v>2025</v>
      </c>
      <c r="U112" s="84" t="s">
        <v>536</v>
      </c>
    </row>
    <row r="113" spans="1:21" x14ac:dyDescent="0.2">
      <c r="B113" s="84" t="s">
        <v>339</v>
      </c>
      <c r="C113" s="88">
        <v>46.044304000000032</v>
      </c>
      <c r="D113" s="88">
        <v>14.221696999999999</v>
      </c>
      <c r="E113" s="88">
        <v>30.397338999999999</v>
      </c>
      <c r="F113" s="88">
        <v>21.054202000000004</v>
      </c>
      <c r="G113" s="88">
        <v>11.491437999999999</v>
      </c>
      <c r="H113" s="88">
        <v>7.8429939999999974</v>
      </c>
      <c r="I113" s="88">
        <v>4.4605689999999996</v>
      </c>
      <c r="J113" s="88">
        <v>12.752817999999996</v>
      </c>
      <c r="K113" s="88">
        <v>8.9697210000000016</v>
      </c>
      <c r="L113" s="88">
        <v>122.24885699999999</v>
      </c>
      <c r="M113" s="88">
        <v>113.68923099999999</v>
      </c>
      <c r="N113" s="88">
        <v>27.045455999999994</v>
      </c>
      <c r="O113" s="88">
        <v>85.130265000000009</v>
      </c>
      <c r="P113" s="88">
        <v>6.727892999999999</v>
      </c>
      <c r="Q113" s="88">
        <v>3.0962350000000001</v>
      </c>
      <c r="R113" s="88">
        <v>2.5136479999999999</v>
      </c>
      <c r="S113" s="88">
        <v>29.454765999999999</v>
      </c>
      <c r="U113" s="84" t="s">
        <v>537</v>
      </c>
    </row>
    <row r="114" spans="1:21" x14ac:dyDescent="0.2">
      <c r="B114" s="84" t="s">
        <v>340</v>
      </c>
      <c r="C114" s="88"/>
      <c r="D114" s="88"/>
      <c r="E114" s="88"/>
      <c r="F114" s="88"/>
      <c r="G114" s="88"/>
      <c r="H114" s="88"/>
      <c r="I114" s="88"/>
      <c r="J114" s="88"/>
      <c r="K114" s="88"/>
      <c r="L114" s="88"/>
      <c r="M114" s="88"/>
      <c r="N114" s="88"/>
      <c r="O114" s="88"/>
      <c r="P114" s="88"/>
      <c r="Q114" s="88"/>
      <c r="R114" s="88"/>
      <c r="S114" s="88"/>
      <c r="U114" s="84" t="s">
        <v>538</v>
      </c>
    </row>
    <row r="115" spans="1:21" x14ac:dyDescent="0.2">
      <c r="B115" s="84" t="s">
        <v>341</v>
      </c>
      <c r="C115" s="88"/>
      <c r="D115" s="88"/>
      <c r="E115" s="88"/>
      <c r="F115" s="88"/>
      <c r="G115" s="88"/>
      <c r="H115" s="88"/>
      <c r="I115" s="88"/>
      <c r="J115" s="88"/>
      <c r="K115" s="88"/>
      <c r="L115" s="88"/>
      <c r="M115" s="88"/>
      <c r="N115" s="88"/>
      <c r="O115" s="88"/>
      <c r="P115" s="88"/>
      <c r="Q115" s="88"/>
      <c r="R115" s="88"/>
      <c r="S115" s="88"/>
      <c r="U115" s="84" t="s">
        <v>539</v>
      </c>
    </row>
    <row r="116" spans="1:21" x14ac:dyDescent="0.2">
      <c r="B116" s="84" t="s">
        <v>342</v>
      </c>
      <c r="C116" s="88"/>
      <c r="D116" s="88"/>
      <c r="E116" s="88"/>
      <c r="F116" s="88"/>
      <c r="G116" s="88"/>
      <c r="H116" s="88"/>
      <c r="I116" s="88"/>
      <c r="J116" s="88"/>
      <c r="K116" s="88"/>
      <c r="L116" s="88"/>
      <c r="M116" s="88"/>
      <c r="N116" s="88"/>
      <c r="O116" s="88"/>
      <c r="P116" s="88"/>
      <c r="Q116" s="88"/>
      <c r="R116" s="88"/>
      <c r="S116" s="88"/>
      <c r="U116" s="84" t="s">
        <v>540</v>
      </c>
    </row>
    <row r="117" spans="1:21" x14ac:dyDescent="0.2">
      <c r="B117" s="84" t="s">
        <v>343</v>
      </c>
      <c r="C117" s="88"/>
      <c r="D117" s="88"/>
      <c r="E117" s="88"/>
      <c r="F117" s="88"/>
      <c r="G117" s="88"/>
      <c r="H117" s="88"/>
      <c r="I117" s="88"/>
      <c r="J117" s="88"/>
      <c r="K117" s="88"/>
      <c r="L117" s="88"/>
      <c r="M117" s="88"/>
      <c r="N117" s="88"/>
      <c r="O117" s="88"/>
      <c r="P117" s="88"/>
      <c r="Q117" s="88"/>
      <c r="R117" s="88"/>
      <c r="S117" s="88"/>
      <c r="U117" s="84" t="s">
        <v>541</v>
      </c>
    </row>
    <row r="118" spans="1:21" x14ac:dyDescent="0.2">
      <c r="B118" s="84" t="s">
        <v>344</v>
      </c>
      <c r="C118" s="88"/>
      <c r="D118" s="88"/>
      <c r="E118" s="88"/>
      <c r="F118" s="88"/>
      <c r="G118" s="88"/>
      <c r="H118" s="88"/>
      <c r="I118" s="88"/>
      <c r="J118" s="88"/>
      <c r="K118" s="88"/>
      <c r="L118" s="88"/>
      <c r="M118" s="88"/>
      <c r="N118" s="88"/>
      <c r="O118" s="88"/>
      <c r="P118" s="88"/>
      <c r="Q118" s="88"/>
      <c r="R118" s="88"/>
      <c r="S118" s="88"/>
      <c r="U118" s="84" t="s">
        <v>542</v>
      </c>
    </row>
    <row r="119" spans="1:21" x14ac:dyDescent="0.2">
      <c r="B119" s="84" t="s">
        <v>345</v>
      </c>
      <c r="C119" s="88"/>
      <c r="D119" s="88"/>
      <c r="E119" s="88"/>
      <c r="F119" s="88"/>
      <c r="G119" s="88"/>
      <c r="H119" s="88"/>
      <c r="I119" s="88"/>
      <c r="J119" s="88"/>
      <c r="K119" s="88"/>
      <c r="L119" s="88"/>
      <c r="M119" s="88"/>
      <c r="N119" s="88"/>
      <c r="O119" s="88"/>
      <c r="P119" s="88"/>
      <c r="Q119" s="88"/>
      <c r="R119" s="88"/>
      <c r="S119" s="88"/>
      <c r="U119" s="84" t="s">
        <v>543</v>
      </c>
    </row>
    <row r="120" spans="1:21" x14ac:dyDescent="0.2">
      <c r="B120" s="84" t="s">
        <v>346</v>
      </c>
      <c r="C120" s="88"/>
      <c r="D120" s="88"/>
      <c r="E120" s="88"/>
      <c r="F120" s="88"/>
      <c r="G120" s="88"/>
      <c r="H120" s="88"/>
      <c r="I120" s="88"/>
      <c r="J120" s="88"/>
      <c r="K120" s="88"/>
      <c r="L120" s="88"/>
      <c r="M120" s="88"/>
      <c r="N120" s="88"/>
      <c r="O120" s="88"/>
      <c r="P120" s="88"/>
      <c r="Q120" s="88"/>
      <c r="R120" s="88"/>
      <c r="S120" s="88"/>
      <c r="U120" s="84" t="s">
        <v>544</v>
      </c>
    </row>
    <row r="121" spans="1:21" x14ac:dyDescent="0.2">
      <c r="B121" s="84" t="s">
        <v>347</v>
      </c>
      <c r="C121" s="88"/>
      <c r="D121" s="88"/>
      <c r="E121" s="88"/>
      <c r="F121" s="88"/>
      <c r="G121" s="88"/>
      <c r="H121" s="88"/>
      <c r="I121" s="88"/>
      <c r="J121" s="88"/>
      <c r="K121" s="88"/>
      <c r="L121" s="88"/>
      <c r="M121" s="88"/>
      <c r="N121" s="88"/>
      <c r="O121" s="88"/>
      <c r="P121" s="88"/>
      <c r="Q121" s="88"/>
      <c r="R121" s="88"/>
      <c r="S121" s="88"/>
      <c r="U121" s="84" t="s">
        <v>545</v>
      </c>
    </row>
    <row r="122" spans="1:21" x14ac:dyDescent="0.2">
      <c r="B122" s="84" t="s">
        <v>348</v>
      </c>
      <c r="C122" s="88"/>
      <c r="D122" s="88"/>
      <c r="E122" s="88"/>
      <c r="F122" s="88"/>
      <c r="G122" s="88"/>
      <c r="H122" s="88"/>
      <c r="I122" s="88"/>
      <c r="J122" s="88"/>
      <c r="K122" s="88"/>
      <c r="L122" s="88"/>
      <c r="M122" s="88"/>
      <c r="N122" s="88"/>
      <c r="O122" s="88"/>
      <c r="P122" s="88"/>
      <c r="Q122" s="88"/>
      <c r="R122" s="88"/>
      <c r="S122" s="88"/>
      <c r="U122" s="84" t="s">
        <v>546</v>
      </c>
    </row>
    <row r="123" spans="1:21" x14ac:dyDescent="0.2">
      <c r="B123" s="84" t="s">
        <v>349</v>
      </c>
      <c r="C123" s="88"/>
      <c r="D123" s="88"/>
      <c r="E123" s="88"/>
      <c r="F123" s="88"/>
      <c r="G123" s="88"/>
      <c r="H123" s="88"/>
      <c r="I123" s="88"/>
      <c r="J123" s="88"/>
      <c r="K123" s="88"/>
      <c r="L123" s="88"/>
      <c r="M123" s="88"/>
      <c r="N123" s="88"/>
      <c r="O123" s="88"/>
      <c r="P123" s="88"/>
      <c r="Q123" s="88"/>
      <c r="R123" s="88"/>
      <c r="S123" s="88"/>
      <c r="U123" s="84" t="s">
        <v>547</v>
      </c>
    </row>
    <row r="124" spans="1:21" x14ac:dyDescent="0.2">
      <c r="C124" s="88"/>
      <c r="D124" s="88"/>
      <c r="E124" s="88"/>
      <c r="F124" s="88"/>
      <c r="G124" s="88"/>
      <c r="H124" s="88"/>
      <c r="I124" s="88"/>
      <c r="J124" s="88"/>
      <c r="K124" s="88"/>
      <c r="L124" s="88"/>
      <c r="M124" s="88"/>
      <c r="N124" s="88"/>
      <c r="O124" s="88"/>
    </row>
    <row r="125" spans="1:21" x14ac:dyDescent="0.2">
      <c r="C125" s="88"/>
      <c r="D125" s="88"/>
      <c r="E125" s="88"/>
      <c r="F125" s="88"/>
      <c r="G125" s="88"/>
      <c r="H125" s="88"/>
      <c r="I125" s="88"/>
      <c r="J125" s="88"/>
      <c r="K125" s="88"/>
      <c r="L125" s="88"/>
      <c r="M125" s="88"/>
      <c r="N125" s="88"/>
      <c r="O125" s="88"/>
    </row>
    <row r="126" spans="1:21" x14ac:dyDescent="0.2">
      <c r="C126" s="88"/>
      <c r="D126" s="88"/>
      <c r="E126" s="88"/>
      <c r="F126" s="88"/>
      <c r="G126" s="88"/>
      <c r="H126" s="88"/>
      <c r="I126" s="88"/>
      <c r="J126" s="88"/>
      <c r="K126" s="88"/>
      <c r="L126" s="88"/>
      <c r="M126" s="88"/>
      <c r="N126" s="88"/>
      <c r="O126" s="88"/>
    </row>
    <row r="127" spans="1:21" s="90" customFormat="1" ht="27" customHeight="1" thickBot="1" x14ac:dyDescent="0.3">
      <c r="A127" s="195" t="s">
        <v>677</v>
      </c>
      <c r="B127" s="195"/>
      <c r="C127" s="195"/>
      <c r="D127" s="195"/>
      <c r="E127" s="195"/>
      <c r="F127" s="195"/>
      <c r="G127" s="195"/>
      <c r="H127" s="195"/>
      <c r="I127" s="195"/>
      <c r="J127" s="195"/>
      <c r="K127" s="195"/>
      <c r="L127" s="195"/>
      <c r="M127" s="195"/>
      <c r="N127" s="195"/>
      <c r="O127" s="195"/>
      <c r="P127" s="195"/>
      <c r="Q127" s="195"/>
      <c r="R127" s="195"/>
      <c r="S127" s="195"/>
      <c r="T127" s="195"/>
      <c r="U127" s="195"/>
    </row>
    <row r="128" spans="1:21" s="85" customFormat="1" ht="11.25" customHeight="1" thickBot="1" x14ac:dyDescent="0.3">
      <c r="A128" s="197" t="s">
        <v>162</v>
      </c>
      <c r="B128" s="197" t="s">
        <v>163</v>
      </c>
      <c r="C128" s="235" t="s">
        <v>676</v>
      </c>
      <c r="D128" s="236"/>
      <c r="E128" s="236"/>
      <c r="F128" s="236"/>
      <c r="G128" s="236"/>
      <c r="H128" s="236"/>
      <c r="I128" s="236"/>
      <c r="J128" s="236"/>
      <c r="K128" s="236"/>
      <c r="L128" s="236"/>
      <c r="M128" s="236"/>
      <c r="N128" s="236"/>
      <c r="O128" s="236"/>
      <c r="P128" s="236"/>
      <c r="Q128" s="236"/>
      <c r="R128" s="236"/>
      <c r="S128" s="237"/>
      <c r="T128" s="197" t="s">
        <v>533</v>
      </c>
      <c r="U128" s="197" t="s">
        <v>520</v>
      </c>
    </row>
    <row r="129" spans="1:21" ht="20.25" customHeight="1" thickBot="1" x14ac:dyDescent="0.25">
      <c r="A129" s="198"/>
      <c r="B129" s="198"/>
      <c r="C129" s="138">
        <v>69</v>
      </c>
      <c r="D129" s="138">
        <v>70</v>
      </c>
      <c r="E129" s="138">
        <v>71</v>
      </c>
      <c r="F129" s="138">
        <v>72</v>
      </c>
      <c r="G129" s="138">
        <v>73</v>
      </c>
      <c r="H129" s="138">
        <v>74</v>
      </c>
      <c r="I129" s="138">
        <v>75</v>
      </c>
      <c r="J129" s="138">
        <v>76</v>
      </c>
      <c r="K129" s="138">
        <v>78</v>
      </c>
      <c r="L129" s="138">
        <v>79</v>
      </c>
      <c r="M129" s="138">
        <v>80</v>
      </c>
      <c r="N129" s="138">
        <v>81</v>
      </c>
      <c r="O129" s="138">
        <v>82</v>
      </c>
      <c r="P129" s="138">
        <v>83</v>
      </c>
      <c r="Q129" s="138">
        <v>84</v>
      </c>
      <c r="R129" s="138">
        <v>85</v>
      </c>
      <c r="S129" s="138">
        <v>86</v>
      </c>
      <c r="T129" s="198"/>
      <c r="U129" s="198"/>
    </row>
    <row r="130" spans="1:21" x14ac:dyDescent="0.2">
      <c r="A130" s="87">
        <v>2024</v>
      </c>
      <c r="B130" s="84" t="s">
        <v>338</v>
      </c>
      <c r="C130" s="88">
        <v>25.925094000000001</v>
      </c>
      <c r="D130" s="88">
        <v>58.139733999999997</v>
      </c>
      <c r="E130" s="88">
        <v>27.282810999999999</v>
      </c>
      <c r="F130" s="88">
        <v>334.48305199999993</v>
      </c>
      <c r="G130" s="88">
        <v>145.01032299999997</v>
      </c>
      <c r="H130" s="88">
        <v>69.692717000000002</v>
      </c>
      <c r="I130" s="88">
        <v>1.1817070000000001</v>
      </c>
      <c r="J130" s="88">
        <v>89.228438000000011</v>
      </c>
      <c r="K130" s="88">
        <v>2.4653229999999997</v>
      </c>
      <c r="L130" s="88">
        <v>7.6659620000000004</v>
      </c>
      <c r="M130" s="88">
        <v>5.3372390000000003</v>
      </c>
      <c r="N130" s="88">
        <v>2.0278179999999999</v>
      </c>
      <c r="O130" s="88">
        <v>23.836044999999999</v>
      </c>
      <c r="P130" s="88">
        <v>50.878066999999994</v>
      </c>
      <c r="Q130" s="88">
        <v>691.05245500000012</v>
      </c>
      <c r="R130" s="88">
        <v>825.78020499999911</v>
      </c>
      <c r="S130" s="88">
        <v>20.205189999999998</v>
      </c>
      <c r="T130" s="87">
        <v>2024</v>
      </c>
      <c r="U130" s="84" t="s">
        <v>536</v>
      </c>
    </row>
    <row r="131" spans="1:21" x14ac:dyDescent="0.2">
      <c r="B131" s="84" t="s">
        <v>339</v>
      </c>
      <c r="C131" s="88">
        <v>24.207666</v>
      </c>
      <c r="D131" s="88">
        <v>56.877744999999997</v>
      </c>
      <c r="E131" s="88">
        <v>26.770195000000001</v>
      </c>
      <c r="F131" s="88">
        <v>255.02393500000005</v>
      </c>
      <c r="G131" s="88">
        <v>151.07058599999999</v>
      </c>
      <c r="H131" s="88">
        <v>72.067432999999994</v>
      </c>
      <c r="I131" s="88">
        <v>1.8432409999999999</v>
      </c>
      <c r="J131" s="88">
        <v>105.901759</v>
      </c>
      <c r="K131" s="88">
        <v>3.1112699999999998</v>
      </c>
      <c r="L131" s="88">
        <v>8.9107810000000001</v>
      </c>
      <c r="M131" s="88">
        <v>2.8547449999999999</v>
      </c>
      <c r="N131" s="88">
        <v>4.0216149999999997</v>
      </c>
      <c r="O131" s="88">
        <v>25.202453999999996</v>
      </c>
      <c r="P131" s="88">
        <v>53.106892000000002</v>
      </c>
      <c r="Q131" s="88">
        <v>751.57934000000012</v>
      </c>
      <c r="R131" s="88">
        <v>810.96521100000075</v>
      </c>
      <c r="S131" s="88">
        <v>7.1846070000000006</v>
      </c>
      <c r="U131" s="84" t="s">
        <v>537</v>
      </c>
    </row>
    <row r="132" spans="1:21" x14ac:dyDescent="0.2">
      <c r="B132" s="84" t="s">
        <v>340</v>
      </c>
      <c r="C132" s="88">
        <v>25.888909999999999</v>
      </c>
      <c r="D132" s="88">
        <v>54.921952000000005</v>
      </c>
      <c r="E132" s="88">
        <v>30.902197000000001</v>
      </c>
      <c r="F132" s="88">
        <v>256.78028399999999</v>
      </c>
      <c r="G132" s="88">
        <v>141.33289599999998</v>
      </c>
      <c r="H132" s="88">
        <v>74.157811999999993</v>
      </c>
      <c r="I132" s="88">
        <v>1.810967</v>
      </c>
      <c r="J132" s="88">
        <v>109.28312200000001</v>
      </c>
      <c r="K132" s="88">
        <v>0.54059800000000002</v>
      </c>
      <c r="L132" s="88">
        <v>7.914536</v>
      </c>
      <c r="M132" s="88">
        <v>4.4955759999999998</v>
      </c>
      <c r="N132" s="88">
        <v>2.6733169999999999</v>
      </c>
      <c r="O132" s="88">
        <v>24.683168999999999</v>
      </c>
      <c r="P132" s="88">
        <v>54.920046000000006</v>
      </c>
      <c r="Q132" s="88">
        <v>772.05337399999996</v>
      </c>
      <c r="R132" s="88">
        <v>823.76074300000028</v>
      </c>
      <c r="S132" s="88">
        <v>16.006694</v>
      </c>
      <c r="U132" s="84" t="s">
        <v>538</v>
      </c>
    </row>
    <row r="133" spans="1:21" x14ac:dyDescent="0.2">
      <c r="B133" s="84" t="s">
        <v>341</v>
      </c>
      <c r="C133" s="88">
        <v>26.077216</v>
      </c>
      <c r="D133" s="88">
        <v>58.050703000000013</v>
      </c>
      <c r="E133" s="88">
        <v>29.522921999999998</v>
      </c>
      <c r="F133" s="88">
        <v>390.16897200000005</v>
      </c>
      <c r="G133" s="88">
        <v>155.84863199999998</v>
      </c>
      <c r="H133" s="88">
        <v>84.124213999999995</v>
      </c>
      <c r="I133" s="88">
        <v>2.5792630000000001</v>
      </c>
      <c r="J133" s="88">
        <v>116.151217</v>
      </c>
      <c r="K133" s="88">
        <v>1.782783</v>
      </c>
      <c r="L133" s="88">
        <v>13.798449999999999</v>
      </c>
      <c r="M133" s="88">
        <v>2.7985069999999999</v>
      </c>
      <c r="N133" s="88">
        <v>2.6095660000000001</v>
      </c>
      <c r="O133" s="88">
        <v>27.505716999999994</v>
      </c>
      <c r="P133" s="88">
        <v>57.866129000000001</v>
      </c>
      <c r="Q133" s="88">
        <v>772.116084</v>
      </c>
      <c r="R133" s="88">
        <v>916.77652799999964</v>
      </c>
      <c r="S133" s="88">
        <v>11.87642</v>
      </c>
      <c r="U133" s="84" t="s">
        <v>539</v>
      </c>
    </row>
    <row r="134" spans="1:21" x14ac:dyDescent="0.2">
      <c r="B134" s="84" t="s">
        <v>342</v>
      </c>
      <c r="C134" s="88">
        <v>27.625712</v>
      </c>
      <c r="D134" s="88">
        <v>56.501902999999999</v>
      </c>
      <c r="E134" s="88">
        <v>28.854064999999999</v>
      </c>
      <c r="F134" s="88">
        <v>295.49937300000005</v>
      </c>
      <c r="G134" s="88">
        <v>159.27617799999996</v>
      </c>
      <c r="H134" s="88">
        <v>87.056472999999997</v>
      </c>
      <c r="I134" s="88">
        <v>2.189012</v>
      </c>
      <c r="J134" s="88">
        <v>118.28962300000001</v>
      </c>
      <c r="K134" s="88">
        <v>3.2315049999999998</v>
      </c>
      <c r="L134" s="88">
        <v>9.307124</v>
      </c>
      <c r="M134" s="88">
        <v>5.3907379999999998</v>
      </c>
      <c r="N134" s="88">
        <v>2.2611380000000003</v>
      </c>
      <c r="O134" s="88">
        <v>26.196785000000002</v>
      </c>
      <c r="P134" s="88">
        <v>53.050852000000006</v>
      </c>
      <c r="Q134" s="88">
        <v>808.11371599999984</v>
      </c>
      <c r="R134" s="88">
        <v>857.53392100000053</v>
      </c>
      <c r="S134" s="88">
        <v>4.4164719999999997</v>
      </c>
      <c r="U134" s="84" t="s">
        <v>540</v>
      </c>
    </row>
    <row r="135" spans="1:21" x14ac:dyDescent="0.2">
      <c r="B135" s="84" t="s">
        <v>343</v>
      </c>
      <c r="C135" s="88">
        <v>25.986470000000004</v>
      </c>
      <c r="D135" s="88">
        <v>55.257778999999999</v>
      </c>
      <c r="E135" s="88">
        <v>27.299186999999996</v>
      </c>
      <c r="F135" s="88">
        <v>237.43406400000001</v>
      </c>
      <c r="G135" s="88">
        <v>139.35418999999999</v>
      </c>
      <c r="H135" s="88">
        <v>81.191428000000002</v>
      </c>
      <c r="I135" s="88">
        <v>1.6339729999999999</v>
      </c>
      <c r="J135" s="88">
        <v>117.32379299999999</v>
      </c>
      <c r="K135" s="88">
        <v>3.6097939999999999</v>
      </c>
      <c r="L135" s="88">
        <v>10.13578</v>
      </c>
      <c r="M135" s="88">
        <v>3.7597680000000002</v>
      </c>
      <c r="N135" s="88">
        <v>1.8818609999999998</v>
      </c>
      <c r="O135" s="88">
        <v>25.146514000000003</v>
      </c>
      <c r="P135" s="88">
        <v>54.146667000000001</v>
      </c>
      <c r="Q135" s="88">
        <v>752.11484699999971</v>
      </c>
      <c r="R135" s="88">
        <v>828.01981399999931</v>
      </c>
      <c r="S135" s="88">
        <v>7.46556</v>
      </c>
      <c r="U135" s="84" t="s">
        <v>541</v>
      </c>
    </row>
    <row r="136" spans="1:21" x14ac:dyDescent="0.2">
      <c r="B136" s="84" t="s">
        <v>344</v>
      </c>
      <c r="C136" s="88">
        <v>28.883633999999997</v>
      </c>
      <c r="D136" s="88">
        <v>61.232714000000001</v>
      </c>
      <c r="E136" s="88">
        <v>30.359529000000002</v>
      </c>
      <c r="F136" s="88">
        <v>433.32701199999991</v>
      </c>
      <c r="G136" s="88">
        <v>161.96014100000002</v>
      </c>
      <c r="H136" s="88">
        <v>83.254913999999999</v>
      </c>
      <c r="I136" s="88">
        <v>1.8779430000000001</v>
      </c>
      <c r="J136" s="88">
        <v>127.85543699999999</v>
      </c>
      <c r="K136" s="88">
        <v>2.5880419999999997</v>
      </c>
      <c r="L136" s="88">
        <v>9.5596390000000007</v>
      </c>
      <c r="M136" s="88">
        <v>5.401713</v>
      </c>
      <c r="N136" s="88">
        <v>1.9324319999999999</v>
      </c>
      <c r="O136" s="88">
        <v>28.639911999999995</v>
      </c>
      <c r="P136" s="88">
        <v>53.520206999999999</v>
      </c>
      <c r="Q136" s="88">
        <v>820.39989000000014</v>
      </c>
      <c r="R136" s="88">
        <v>903.32827800000041</v>
      </c>
      <c r="S136" s="88">
        <v>10.218287</v>
      </c>
      <c r="U136" s="84" t="s">
        <v>542</v>
      </c>
    </row>
    <row r="137" spans="1:21" x14ac:dyDescent="0.2">
      <c r="B137" s="84" t="s">
        <v>345</v>
      </c>
      <c r="C137" s="88">
        <v>21.157931999999999</v>
      </c>
      <c r="D137" s="88">
        <v>46.365943999999999</v>
      </c>
      <c r="E137" s="88">
        <v>27.246780000000001</v>
      </c>
      <c r="F137" s="88">
        <v>241.52867599999996</v>
      </c>
      <c r="G137" s="88">
        <v>115.85078500000003</v>
      </c>
      <c r="H137" s="88">
        <v>49.650047000000001</v>
      </c>
      <c r="I137" s="88">
        <v>1.3193769999999998</v>
      </c>
      <c r="J137" s="88">
        <v>81.034848000000011</v>
      </c>
      <c r="K137" s="88">
        <v>1.159567</v>
      </c>
      <c r="L137" s="88">
        <v>7.4218250000000001</v>
      </c>
      <c r="M137" s="88">
        <v>4.3259100000000004</v>
      </c>
      <c r="N137" s="88">
        <v>2.0068900000000003</v>
      </c>
      <c r="O137" s="88">
        <v>24.406427000000001</v>
      </c>
      <c r="P137" s="88">
        <v>38.931847000000005</v>
      </c>
      <c r="Q137" s="88">
        <v>638.48931600000014</v>
      </c>
      <c r="R137" s="88">
        <v>739.41308499999991</v>
      </c>
      <c r="S137" s="88">
        <v>1.3516000000000001</v>
      </c>
      <c r="U137" s="84" t="s">
        <v>543</v>
      </c>
    </row>
    <row r="138" spans="1:21" x14ac:dyDescent="0.2">
      <c r="B138" s="84" t="s">
        <v>346</v>
      </c>
      <c r="C138" s="88">
        <v>26.497480999999993</v>
      </c>
      <c r="D138" s="88">
        <v>57.374859999999991</v>
      </c>
      <c r="E138" s="88">
        <v>31.648698</v>
      </c>
      <c r="F138" s="88">
        <v>232.55070300000003</v>
      </c>
      <c r="G138" s="88">
        <v>147.19323900000001</v>
      </c>
      <c r="H138" s="88">
        <v>74.361266999999998</v>
      </c>
      <c r="I138" s="88">
        <v>1.6060269999999999</v>
      </c>
      <c r="J138" s="88">
        <v>117.69310400000001</v>
      </c>
      <c r="K138" s="88">
        <v>3.2708839999999997</v>
      </c>
      <c r="L138" s="88">
        <v>10.110128000000001</v>
      </c>
      <c r="M138" s="88">
        <v>3.9870419999999998</v>
      </c>
      <c r="N138" s="88">
        <v>1.4061540000000001</v>
      </c>
      <c r="O138" s="88">
        <v>30.233521000000003</v>
      </c>
      <c r="P138" s="88">
        <v>54.482747000000003</v>
      </c>
      <c r="Q138" s="88">
        <v>851.38884300000007</v>
      </c>
      <c r="R138" s="88">
        <v>898.71544099999983</v>
      </c>
      <c r="S138" s="88">
        <v>21.669606999999999</v>
      </c>
      <c r="U138" s="84" t="s">
        <v>544</v>
      </c>
    </row>
    <row r="139" spans="1:21" x14ac:dyDescent="0.2">
      <c r="B139" s="84" t="s">
        <v>347</v>
      </c>
      <c r="C139" s="88">
        <v>27.799038999999997</v>
      </c>
      <c r="D139" s="88">
        <v>68.269324999999995</v>
      </c>
      <c r="E139" s="88">
        <v>39.272739000000001</v>
      </c>
      <c r="F139" s="88">
        <v>412.50547700000016</v>
      </c>
      <c r="G139" s="88">
        <v>177.34928400000001</v>
      </c>
      <c r="H139" s="88">
        <v>83.024867</v>
      </c>
      <c r="I139" s="88">
        <v>1.576417</v>
      </c>
      <c r="J139" s="88">
        <v>123.09226299999999</v>
      </c>
      <c r="K139" s="88">
        <v>3.6556740000000003</v>
      </c>
      <c r="L139" s="88">
        <v>7.9932940000000006</v>
      </c>
      <c r="M139" s="88">
        <v>2.4487099999999997</v>
      </c>
      <c r="N139" s="88">
        <v>1.7239179999999998</v>
      </c>
      <c r="O139" s="88">
        <v>32.277689999999993</v>
      </c>
      <c r="P139" s="88">
        <v>59.296818000000009</v>
      </c>
      <c r="Q139" s="88">
        <v>885.95594299999993</v>
      </c>
      <c r="R139" s="88">
        <v>969.38927799999919</v>
      </c>
      <c r="S139" s="88">
        <v>3.9302830000000002</v>
      </c>
      <c r="U139" s="84" t="s">
        <v>545</v>
      </c>
    </row>
    <row r="140" spans="1:21" x14ac:dyDescent="0.2">
      <c r="B140" s="84" t="s">
        <v>348</v>
      </c>
      <c r="C140" s="88">
        <v>24.471636999999998</v>
      </c>
      <c r="D140" s="88">
        <v>59.749893</v>
      </c>
      <c r="E140" s="88">
        <v>44.223351000000001</v>
      </c>
      <c r="F140" s="88">
        <v>233.74951199999998</v>
      </c>
      <c r="G140" s="88">
        <v>147.97200499999997</v>
      </c>
      <c r="H140" s="88">
        <v>71.712164000000001</v>
      </c>
      <c r="I140" s="88">
        <v>1.59612</v>
      </c>
      <c r="J140" s="88">
        <v>114.31963500000001</v>
      </c>
      <c r="K140" s="88">
        <v>6.8592680000000001</v>
      </c>
      <c r="L140" s="88">
        <v>8.1657999999999991</v>
      </c>
      <c r="M140" s="88">
        <v>5.1276740000000007</v>
      </c>
      <c r="N140" s="88">
        <v>2.2860969999999998</v>
      </c>
      <c r="O140" s="88">
        <v>26.684740000000001</v>
      </c>
      <c r="P140" s="88">
        <v>55.363258999999999</v>
      </c>
      <c r="Q140" s="88">
        <v>834.13528599999995</v>
      </c>
      <c r="R140" s="88">
        <v>966.10669799999948</v>
      </c>
      <c r="S140" s="88">
        <v>3.751992</v>
      </c>
      <c r="U140" s="84" t="s">
        <v>546</v>
      </c>
    </row>
    <row r="141" spans="1:21" x14ac:dyDescent="0.2">
      <c r="B141" s="84" t="s">
        <v>349</v>
      </c>
      <c r="C141" s="88">
        <v>23.280849000000003</v>
      </c>
      <c r="D141" s="88">
        <v>56.04240699999999</v>
      </c>
      <c r="E141" s="88">
        <v>42.580376999999991</v>
      </c>
      <c r="F141" s="88">
        <v>219.98421799999997</v>
      </c>
      <c r="G141" s="88">
        <v>130.25263799999999</v>
      </c>
      <c r="H141" s="88">
        <v>63.158168999999994</v>
      </c>
      <c r="I141" s="88">
        <v>0.97777800000000004</v>
      </c>
      <c r="J141" s="88">
        <v>93.511207999999996</v>
      </c>
      <c r="K141" s="88">
        <v>4.3780839999999994</v>
      </c>
      <c r="L141" s="88">
        <v>6.1293610000000003</v>
      </c>
      <c r="M141" s="88">
        <v>3.274969</v>
      </c>
      <c r="N141" s="88">
        <v>1.063089</v>
      </c>
      <c r="O141" s="88">
        <v>24.536335000000001</v>
      </c>
      <c r="P141" s="88">
        <v>44.292723000000002</v>
      </c>
      <c r="Q141" s="88">
        <v>837.8135480000002</v>
      </c>
      <c r="R141" s="88">
        <v>807.90427599999998</v>
      </c>
      <c r="S141" s="88">
        <v>3.9467980000000003</v>
      </c>
      <c r="U141" s="84" t="s">
        <v>547</v>
      </c>
    </row>
    <row r="142" spans="1:21" x14ac:dyDescent="0.2">
      <c r="C142" s="88"/>
      <c r="D142" s="88"/>
      <c r="E142" s="88"/>
      <c r="F142" s="88"/>
      <c r="G142" s="88"/>
      <c r="H142" s="88"/>
      <c r="I142" s="88"/>
      <c r="J142" s="88"/>
      <c r="K142" s="88"/>
      <c r="L142" s="88"/>
      <c r="M142" s="88"/>
      <c r="N142" s="88"/>
      <c r="O142" s="88"/>
      <c r="P142" s="89"/>
      <c r="Q142" s="89"/>
      <c r="R142" s="89"/>
      <c r="S142" s="89"/>
    </row>
    <row r="143" spans="1:21" x14ac:dyDescent="0.2">
      <c r="A143" s="87">
        <v>2025</v>
      </c>
      <c r="B143" s="84" t="s">
        <v>338</v>
      </c>
      <c r="C143" s="88">
        <v>24.228864000000002</v>
      </c>
      <c r="D143" s="88">
        <v>49.537045999999997</v>
      </c>
      <c r="E143" s="88">
        <v>31.146360999999995</v>
      </c>
      <c r="F143" s="88">
        <v>334.66600499999993</v>
      </c>
      <c r="G143" s="88">
        <v>135.07633199999998</v>
      </c>
      <c r="H143" s="88">
        <v>72.019452000000001</v>
      </c>
      <c r="I143" s="88">
        <v>1.8658790000000001</v>
      </c>
      <c r="J143" s="88">
        <v>106.03679299999999</v>
      </c>
      <c r="K143" s="88">
        <v>3.0944799999999999</v>
      </c>
      <c r="L143" s="88">
        <v>7.5055639999999997</v>
      </c>
      <c r="M143" s="88">
        <v>3.0980799999999999</v>
      </c>
      <c r="N143" s="88">
        <v>1.0548230000000001</v>
      </c>
      <c r="O143" s="88">
        <v>25.727640999999998</v>
      </c>
      <c r="P143" s="88">
        <v>47.725136999999997</v>
      </c>
      <c r="Q143" s="88">
        <v>710.81483600000001</v>
      </c>
      <c r="R143" s="88">
        <v>869.85652200000038</v>
      </c>
      <c r="S143" s="88">
        <v>2.8795489999999999</v>
      </c>
      <c r="T143" s="87">
        <v>2025</v>
      </c>
      <c r="U143" s="84" t="s">
        <v>536</v>
      </c>
    </row>
    <row r="144" spans="1:21" x14ac:dyDescent="0.2">
      <c r="B144" s="84" t="s">
        <v>339</v>
      </c>
      <c r="C144" s="88">
        <v>25.560902999999996</v>
      </c>
      <c r="D144" s="88">
        <v>50.786907999999983</v>
      </c>
      <c r="E144" s="88">
        <v>25.017392999999998</v>
      </c>
      <c r="F144" s="88">
        <v>275.86336499999999</v>
      </c>
      <c r="G144" s="88">
        <v>145.88518999999999</v>
      </c>
      <c r="H144" s="88">
        <v>80.847155999999998</v>
      </c>
      <c r="I144" s="88">
        <v>1.596384</v>
      </c>
      <c r="J144" s="88">
        <v>117.664247</v>
      </c>
      <c r="K144" s="88">
        <v>1.802605</v>
      </c>
      <c r="L144" s="88">
        <v>8.0021319999999996</v>
      </c>
      <c r="M144" s="88">
        <v>4.005001</v>
      </c>
      <c r="N144" s="88">
        <v>1.7444519999999999</v>
      </c>
      <c r="O144" s="88">
        <v>26.398071999999999</v>
      </c>
      <c r="P144" s="88">
        <v>48.596102999999999</v>
      </c>
      <c r="Q144" s="88">
        <v>766.80161800000019</v>
      </c>
      <c r="R144" s="88">
        <v>847.28426699999977</v>
      </c>
      <c r="S144" s="88">
        <v>3.0127099999999998</v>
      </c>
      <c r="U144" s="84" t="s">
        <v>537</v>
      </c>
    </row>
    <row r="145" spans="1:21" x14ac:dyDescent="0.2">
      <c r="B145" s="84" t="s">
        <v>340</v>
      </c>
      <c r="C145" s="88"/>
      <c r="D145" s="88"/>
      <c r="E145" s="88"/>
      <c r="F145" s="88"/>
      <c r="G145" s="88"/>
      <c r="H145" s="88"/>
      <c r="I145" s="88"/>
      <c r="J145" s="88"/>
      <c r="K145" s="88"/>
      <c r="L145" s="88"/>
      <c r="M145" s="88"/>
      <c r="N145" s="88"/>
      <c r="O145" s="88"/>
      <c r="P145" s="88"/>
      <c r="Q145" s="88"/>
      <c r="R145" s="88"/>
      <c r="S145" s="88"/>
      <c r="U145" s="84" t="s">
        <v>538</v>
      </c>
    </row>
    <row r="146" spans="1:21" x14ac:dyDescent="0.2">
      <c r="B146" s="84" t="s">
        <v>341</v>
      </c>
      <c r="C146" s="88"/>
      <c r="D146" s="88"/>
      <c r="E146" s="88"/>
      <c r="F146" s="88"/>
      <c r="G146" s="88"/>
      <c r="H146" s="88"/>
      <c r="I146" s="88"/>
      <c r="J146" s="88"/>
      <c r="K146" s="88"/>
      <c r="L146" s="88"/>
      <c r="M146" s="88"/>
      <c r="N146" s="88"/>
      <c r="O146" s="88"/>
      <c r="P146" s="88"/>
      <c r="Q146" s="88"/>
      <c r="R146" s="88"/>
      <c r="S146" s="88"/>
      <c r="U146" s="84" t="s">
        <v>539</v>
      </c>
    </row>
    <row r="147" spans="1:21" x14ac:dyDescent="0.2">
      <c r="B147" s="84" t="s">
        <v>342</v>
      </c>
      <c r="C147" s="88"/>
      <c r="D147" s="88"/>
      <c r="E147" s="88"/>
      <c r="F147" s="88"/>
      <c r="G147" s="88"/>
      <c r="H147" s="88"/>
      <c r="I147" s="88"/>
      <c r="J147" s="88"/>
      <c r="K147" s="88"/>
      <c r="L147" s="88"/>
      <c r="M147" s="88"/>
      <c r="N147" s="88"/>
      <c r="O147" s="88"/>
      <c r="P147" s="88"/>
      <c r="Q147" s="88"/>
      <c r="R147" s="88"/>
      <c r="S147" s="88"/>
      <c r="U147" s="84" t="s">
        <v>540</v>
      </c>
    </row>
    <row r="148" spans="1:21" x14ac:dyDescent="0.2">
      <c r="B148" s="84" t="s">
        <v>343</v>
      </c>
      <c r="C148" s="88"/>
      <c r="D148" s="88"/>
      <c r="E148" s="88"/>
      <c r="F148" s="88"/>
      <c r="G148" s="88"/>
      <c r="H148" s="88"/>
      <c r="I148" s="88"/>
      <c r="J148" s="88"/>
      <c r="K148" s="88"/>
      <c r="L148" s="88"/>
      <c r="M148" s="88"/>
      <c r="N148" s="88"/>
      <c r="O148" s="88"/>
      <c r="P148" s="88"/>
      <c r="Q148" s="88"/>
      <c r="R148" s="88"/>
      <c r="S148" s="88"/>
      <c r="U148" s="84" t="s">
        <v>541</v>
      </c>
    </row>
    <row r="149" spans="1:21" x14ac:dyDescent="0.2">
      <c r="B149" s="84" t="s">
        <v>344</v>
      </c>
      <c r="C149" s="88"/>
      <c r="D149" s="88"/>
      <c r="E149" s="88"/>
      <c r="F149" s="88"/>
      <c r="G149" s="88"/>
      <c r="H149" s="88"/>
      <c r="I149" s="88"/>
      <c r="J149" s="88"/>
      <c r="K149" s="88"/>
      <c r="L149" s="88"/>
      <c r="M149" s="88"/>
      <c r="N149" s="88"/>
      <c r="O149" s="88"/>
      <c r="P149" s="88"/>
      <c r="Q149" s="88"/>
      <c r="R149" s="88"/>
      <c r="S149" s="88"/>
      <c r="U149" s="84" t="s">
        <v>542</v>
      </c>
    </row>
    <row r="150" spans="1:21" x14ac:dyDescent="0.2">
      <c r="B150" s="84" t="s">
        <v>345</v>
      </c>
      <c r="C150" s="88"/>
      <c r="D150" s="88"/>
      <c r="E150" s="88"/>
      <c r="F150" s="88"/>
      <c r="G150" s="88"/>
      <c r="H150" s="88"/>
      <c r="I150" s="88"/>
      <c r="J150" s="88"/>
      <c r="K150" s="88"/>
      <c r="L150" s="88"/>
      <c r="M150" s="88"/>
      <c r="N150" s="88"/>
      <c r="O150" s="88"/>
      <c r="P150" s="88"/>
      <c r="Q150" s="88"/>
      <c r="R150" s="88"/>
      <c r="S150" s="88"/>
      <c r="U150" s="84" t="s">
        <v>543</v>
      </c>
    </row>
    <row r="151" spans="1:21" x14ac:dyDescent="0.2">
      <c r="B151" s="84" t="s">
        <v>346</v>
      </c>
      <c r="C151" s="88"/>
      <c r="D151" s="88"/>
      <c r="E151" s="88"/>
      <c r="F151" s="88"/>
      <c r="G151" s="88"/>
      <c r="H151" s="88"/>
      <c r="I151" s="88"/>
      <c r="J151" s="88"/>
      <c r="K151" s="88"/>
      <c r="L151" s="88"/>
      <c r="M151" s="88"/>
      <c r="N151" s="88"/>
      <c r="O151" s="88"/>
      <c r="P151" s="88"/>
      <c r="Q151" s="88"/>
      <c r="R151" s="88"/>
      <c r="S151" s="88"/>
      <c r="U151" s="84" t="s">
        <v>544</v>
      </c>
    </row>
    <row r="152" spans="1:21" x14ac:dyDescent="0.2">
      <c r="B152" s="84" t="s">
        <v>347</v>
      </c>
      <c r="C152" s="88"/>
      <c r="D152" s="88"/>
      <c r="E152" s="88"/>
      <c r="F152" s="88"/>
      <c r="G152" s="88"/>
      <c r="H152" s="88"/>
      <c r="I152" s="88"/>
      <c r="J152" s="88"/>
      <c r="K152" s="88"/>
      <c r="L152" s="88"/>
      <c r="M152" s="88"/>
      <c r="N152" s="88"/>
      <c r="O152" s="88"/>
      <c r="P152" s="88"/>
      <c r="Q152" s="88"/>
      <c r="R152" s="88"/>
      <c r="S152" s="88"/>
      <c r="U152" s="84" t="s">
        <v>545</v>
      </c>
    </row>
    <row r="153" spans="1:21" x14ac:dyDescent="0.2">
      <c r="B153" s="84" t="s">
        <v>348</v>
      </c>
      <c r="C153" s="88"/>
      <c r="D153" s="88"/>
      <c r="E153" s="88"/>
      <c r="F153" s="88"/>
      <c r="G153" s="88"/>
      <c r="H153" s="88"/>
      <c r="I153" s="88"/>
      <c r="J153" s="88"/>
      <c r="K153" s="88"/>
      <c r="L153" s="88"/>
      <c r="M153" s="88"/>
      <c r="N153" s="88"/>
      <c r="O153" s="88"/>
      <c r="P153" s="88"/>
      <c r="Q153" s="88"/>
      <c r="R153" s="88"/>
      <c r="S153" s="88"/>
      <c r="U153" s="84" t="s">
        <v>546</v>
      </c>
    </row>
    <row r="154" spans="1:21" x14ac:dyDescent="0.2">
      <c r="B154" s="84" t="s">
        <v>349</v>
      </c>
      <c r="C154" s="88"/>
      <c r="D154" s="88"/>
      <c r="E154" s="88"/>
      <c r="F154" s="88"/>
      <c r="G154" s="88"/>
      <c r="H154" s="88"/>
      <c r="I154" s="88"/>
      <c r="J154" s="88"/>
      <c r="K154" s="88"/>
      <c r="L154" s="88"/>
      <c r="M154" s="88"/>
      <c r="N154" s="88"/>
      <c r="O154" s="88"/>
      <c r="P154" s="88"/>
      <c r="Q154" s="88"/>
      <c r="R154" s="88"/>
      <c r="S154" s="88"/>
      <c r="U154" s="84" t="s">
        <v>547</v>
      </c>
    </row>
    <row r="155" spans="1:21" x14ac:dyDescent="0.2">
      <c r="C155" s="88"/>
      <c r="D155" s="88"/>
      <c r="E155" s="88"/>
      <c r="F155" s="88"/>
      <c r="G155" s="88"/>
      <c r="H155" s="88"/>
      <c r="I155" s="88"/>
      <c r="J155" s="88"/>
      <c r="K155" s="88"/>
      <c r="L155" s="88"/>
      <c r="M155" s="88"/>
      <c r="N155" s="88"/>
      <c r="O155" s="88"/>
      <c r="P155" s="89"/>
      <c r="Q155" s="89"/>
      <c r="R155" s="89"/>
      <c r="S155" s="89"/>
    </row>
    <row r="156" spans="1:21" x14ac:dyDescent="0.2">
      <c r="C156" s="88"/>
      <c r="D156" s="88"/>
      <c r="E156" s="88"/>
      <c r="F156" s="88"/>
      <c r="G156" s="88"/>
      <c r="H156" s="88"/>
      <c r="I156" s="88"/>
      <c r="J156" s="88"/>
      <c r="K156" s="88"/>
      <c r="L156" s="88"/>
      <c r="M156" s="88"/>
      <c r="N156" s="88"/>
      <c r="O156" s="88"/>
    </row>
    <row r="157" spans="1:21" x14ac:dyDescent="0.2">
      <c r="C157" s="88"/>
      <c r="D157" s="88"/>
      <c r="E157" s="88"/>
      <c r="F157" s="88"/>
      <c r="G157" s="88"/>
      <c r="H157" s="88"/>
      <c r="I157" s="88"/>
      <c r="J157" s="88"/>
      <c r="K157" s="88"/>
      <c r="L157" s="88"/>
      <c r="M157" s="88"/>
      <c r="N157" s="88"/>
      <c r="O157" s="88"/>
    </row>
    <row r="158" spans="1:21" s="90" customFormat="1" ht="27" customHeight="1" thickBot="1" x14ac:dyDescent="0.3">
      <c r="A158" s="195" t="s">
        <v>677</v>
      </c>
      <c r="B158" s="195"/>
      <c r="C158" s="195"/>
      <c r="D158" s="195"/>
      <c r="E158" s="195"/>
      <c r="F158" s="195"/>
      <c r="G158" s="195"/>
      <c r="H158" s="195"/>
      <c r="I158" s="195"/>
      <c r="J158" s="195"/>
      <c r="K158" s="195"/>
      <c r="L158" s="195"/>
      <c r="M158" s="195"/>
      <c r="N158" s="195"/>
      <c r="O158" s="195"/>
      <c r="P158" s="195"/>
      <c r="Q158" s="195"/>
      <c r="R158" s="140"/>
      <c r="S158" s="140"/>
      <c r="T158" s="140"/>
      <c r="U158" s="140"/>
    </row>
    <row r="159" spans="1:21" s="85" customFormat="1" ht="11.25" customHeight="1" thickBot="1" x14ac:dyDescent="0.3">
      <c r="A159" s="197" t="s">
        <v>162</v>
      </c>
      <c r="B159" s="197" t="s">
        <v>163</v>
      </c>
      <c r="C159" s="235" t="s">
        <v>676</v>
      </c>
      <c r="D159" s="236"/>
      <c r="E159" s="236"/>
      <c r="F159" s="236"/>
      <c r="G159" s="236"/>
      <c r="H159" s="236"/>
      <c r="I159" s="236"/>
      <c r="J159" s="236"/>
      <c r="K159" s="236"/>
      <c r="L159" s="236"/>
      <c r="M159" s="236"/>
      <c r="N159" s="236"/>
      <c r="O159" s="237"/>
      <c r="P159" s="197" t="s">
        <v>533</v>
      </c>
      <c r="Q159" s="197" t="s">
        <v>520</v>
      </c>
    </row>
    <row r="160" spans="1:21" ht="20.25" customHeight="1" thickBot="1" x14ac:dyDescent="0.25">
      <c r="A160" s="198"/>
      <c r="B160" s="198"/>
      <c r="C160" s="138">
        <v>87</v>
      </c>
      <c r="D160" s="138">
        <v>88</v>
      </c>
      <c r="E160" s="138">
        <v>89</v>
      </c>
      <c r="F160" s="138">
        <v>90</v>
      </c>
      <c r="G160" s="138">
        <v>91</v>
      </c>
      <c r="H160" s="138">
        <v>92</v>
      </c>
      <c r="I160" s="138">
        <v>93</v>
      </c>
      <c r="J160" s="138">
        <v>94</v>
      </c>
      <c r="K160" s="138">
        <v>95</v>
      </c>
      <c r="L160" s="138">
        <v>96</v>
      </c>
      <c r="M160" s="138">
        <v>97</v>
      </c>
      <c r="N160" s="138">
        <v>98</v>
      </c>
      <c r="O160" s="138">
        <v>99</v>
      </c>
      <c r="P160" s="198"/>
      <c r="Q160" s="198"/>
      <c r="T160" s="84"/>
    </row>
    <row r="161" spans="1:17" x14ac:dyDescent="0.2">
      <c r="A161" s="87">
        <v>2024</v>
      </c>
      <c r="B161" s="84" t="s">
        <v>338</v>
      </c>
      <c r="C161" s="88">
        <v>1021.387827</v>
      </c>
      <c r="D161" s="88">
        <v>13.447578999999999</v>
      </c>
      <c r="E161" s="88">
        <v>1.7744549999999999</v>
      </c>
      <c r="F161" s="88">
        <v>185.46352999999999</v>
      </c>
      <c r="G161" s="88">
        <v>18.596234999999997</v>
      </c>
      <c r="H161" s="88">
        <v>2.377399</v>
      </c>
      <c r="I161" s="88">
        <v>2.9404719999999998</v>
      </c>
      <c r="J161" s="88">
        <v>116.29924</v>
      </c>
      <c r="K161" s="88">
        <v>33.982467</v>
      </c>
      <c r="L161" s="88">
        <v>28.818442999999995</v>
      </c>
      <c r="M161" s="88">
        <v>1.7071349999999998</v>
      </c>
      <c r="N161" s="88">
        <v>0.43103799999999998</v>
      </c>
      <c r="O161" s="88">
        <v>0</v>
      </c>
      <c r="P161" s="87">
        <v>2024</v>
      </c>
      <c r="Q161" s="84" t="s">
        <v>536</v>
      </c>
    </row>
    <row r="162" spans="1:17" x14ac:dyDescent="0.2">
      <c r="B162" s="84" t="s">
        <v>339</v>
      </c>
      <c r="C162" s="88">
        <v>1182.9007920000001</v>
      </c>
      <c r="D162" s="88">
        <v>130.60067800000002</v>
      </c>
      <c r="E162" s="88">
        <v>1.2363070000000003</v>
      </c>
      <c r="F162" s="88">
        <v>190.63797299999993</v>
      </c>
      <c r="G162" s="88">
        <v>20.704193</v>
      </c>
      <c r="H162" s="88">
        <v>2.4259550000000001</v>
      </c>
      <c r="I162" s="88">
        <v>3.7825199999999999</v>
      </c>
      <c r="J162" s="88">
        <v>126.191812</v>
      </c>
      <c r="K162" s="88">
        <v>37.131263000000004</v>
      </c>
      <c r="L162" s="88">
        <v>27.715376000000003</v>
      </c>
      <c r="M162" s="88">
        <v>2.2792450000000009</v>
      </c>
      <c r="N162" s="88">
        <v>0</v>
      </c>
      <c r="O162" s="88">
        <v>0</v>
      </c>
      <c r="P162" s="83"/>
      <c r="Q162" s="84" t="s">
        <v>537</v>
      </c>
    </row>
    <row r="163" spans="1:17" x14ac:dyDescent="0.2">
      <c r="B163" s="84" t="s">
        <v>340</v>
      </c>
      <c r="C163" s="88">
        <v>1184.055546</v>
      </c>
      <c r="D163" s="88">
        <v>163.06117400000002</v>
      </c>
      <c r="E163" s="88">
        <v>11.580934999999998</v>
      </c>
      <c r="F163" s="88">
        <v>203.67385199999995</v>
      </c>
      <c r="G163" s="88">
        <v>13.851153000000004</v>
      </c>
      <c r="H163" s="88">
        <v>2.5143250000000004</v>
      </c>
      <c r="I163" s="88">
        <v>3.2334879999999999</v>
      </c>
      <c r="J163" s="88">
        <v>132.37471600000001</v>
      </c>
      <c r="K163" s="88">
        <v>39.401713000000001</v>
      </c>
      <c r="L163" s="88">
        <v>29.500884999999997</v>
      </c>
      <c r="M163" s="88">
        <v>3.7402489999999999</v>
      </c>
      <c r="N163" s="88">
        <v>0</v>
      </c>
      <c r="O163" s="88">
        <v>0</v>
      </c>
      <c r="P163" s="83"/>
      <c r="Q163" s="84" t="s">
        <v>538</v>
      </c>
    </row>
    <row r="164" spans="1:17" x14ac:dyDescent="0.2">
      <c r="B164" s="84" t="s">
        <v>341</v>
      </c>
      <c r="C164" s="88">
        <v>1105.156023</v>
      </c>
      <c r="D164" s="88">
        <v>25.199516999999997</v>
      </c>
      <c r="E164" s="88">
        <v>22.056926999999998</v>
      </c>
      <c r="F164" s="88">
        <v>206.91615399999995</v>
      </c>
      <c r="G164" s="88">
        <v>14.323724999999996</v>
      </c>
      <c r="H164" s="88">
        <v>2.8085100000000001</v>
      </c>
      <c r="I164" s="88">
        <v>4.726712</v>
      </c>
      <c r="J164" s="88">
        <v>131.56377699999999</v>
      </c>
      <c r="K164" s="88">
        <v>40.611020000000003</v>
      </c>
      <c r="L164" s="88">
        <v>30.836087999999997</v>
      </c>
      <c r="M164" s="88">
        <v>2.4182360000000007</v>
      </c>
      <c r="N164" s="88">
        <v>0</v>
      </c>
      <c r="O164" s="88">
        <v>0</v>
      </c>
      <c r="P164" s="83"/>
      <c r="Q164" s="84" t="s">
        <v>539</v>
      </c>
    </row>
    <row r="165" spans="1:17" x14ac:dyDescent="0.2">
      <c r="B165" s="84" t="s">
        <v>342</v>
      </c>
      <c r="C165" s="88">
        <v>1087.76341</v>
      </c>
      <c r="D165" s="88">
        <v>24.278016000000001</v>
      </c>
      <c r="E165" s="88">
        <v>8.0237169999999995</v>
      </c>
      <c r="F165" s="88">
        <v>195.61573400000006</v>
      </c>
      <c r="G165" s="88">
        <v>19.144383000000001</v>
      </c>
      <c r="H165" s="88">
        <v>3.0825670000000001</v>
      </c>
      <c r="I165" s="88">
        <v>3.3956460000000002</v>
      </c>
      <c r="J165" s="88">
        <v>139.84286399999999</v>
      </c>
      <c r="K165" s="88">
        <v>44.573196000000003</v>
      </c>
      <c r="L165" s="88">
        <v>32.498642000000004</v>
      </c>
      <c r="M165" s="88">
        <v>4.1850229999999993</v>
      </c>
      <c r="N165" s="88">
        <v>0</v>
      </c>
      <c r="O165" s="88">
        <v>0</v>
      </c>
      <c r="P165" s="83"/>
      <c r="Q165" s="84" t="s">
        <v>540</v>
      </c>
    </row>
    <row r="166" spans="1:17" x14ac:dyDescent="0.2">
      <c r="B166" s="84" t="s">
        <v>343</v>
      </c>
      <c r="C166" s="88">
        <v>1029.7686389999999</v>
      </c>
      <c r="D166" s="88">
        <v>94.307648</v>
      </c>
      <c r="E166" s="88">
        <v>22.629536999999999</v>
      </c>
      <c r="F166" s="88">
        <v>190.43188200000003</v>
      </c>
      <c r="G166" s="88">
        <v>19.252116000000001</v>
      </c>
      <c r="H166" s="88">
        <v>2.430113</v>
      </c>
      <c r="I166" s="88">
        <v>3.4898379999999998</v>
      </c>
      <c r="J166" s="88">
        <v>137.47493299999999</v>
      </c>
      <c r="K166" s="88">
        <v>40.346948000000005</v>
      </c>
      <c r="L166" s="88">
        <v>31.192305000000001</v>
      </c>
      <c r="M166" s="88">
        <v>3.3469179999999987</v>
      </c>
      <c r="N166" s="88">
        <v>0</v>
      </c>
      <c r="O166" s="88">
        <v>0</v>
      </c>
      <c r="P166" s="83"/>
      <c r="Q166" s="84" t="s">
        <v>541</v>
      </c>
    </row>
    <row r="167" spans="1:17" x14ac:dyDescent="0.2">
      <c r="B167" s="84" t="s">
        <v>344</v>
      </c>
      <c r="C167" s="88">
        <v>1046.5644030000001</v>
      </c>
      <c r="D167" s="88">
        <v>183.90337599999998</v>
      </c>
      <c r="E167" s="88">
        <v>15.284362999999999</v>
      </c>
      <c r="F167" s="88">
        <v>209.54812199999998</v>
      </c>
      <c r="G167" s="88">
        <v>22.117374000000005</v>
      </c>
      <c r="H167" s="88">
        <v>3.0201989999999999</v>
      </c>
      <c r="I167" s="88">
        <v>3.5911060000000004</v>
      </c>
      <c r="J167" s="88">
        <v>136.80595299999999</v>
      </c>
      <c r="K167" s="88">
        <v>44.236669000000006</v>
      </c>
      <c r="L167" s="88">
        <v>33.406881000000006</v>
      </c>
      <c r="M167" s="88">
        <v>2.269145</v>
      </c>
      <c r="N167" s="88">
        <v>0</v>
      </c>
      <c r="O167" s="88">
        <v>0</v>
      </c>
      <c r="P167" s="83"/>
      <c r="Q167" s="84" t="s">
        <v>542</v>
      </c>
    </row>
    <row r="168" spans="1:17" x14ac:dyDescent="0.2">
      <c r="B168" s="84" t="s">
        <v>345</v>
      </c>
      <c r="C168" s="88">
        <v>814.84626000000014</v>
      </c>
      <c r="D168" s="88">
        <v>38.272012000000004</v>
      </c>
      <c r="E168" s="88">
        <v>1.113586</v>
      </c>
      <c r="F168" s="88">
        <v>166.11975800000005</v>
      </c>
      <c r="G168" s="88">
        <v>17.471558000000002</v>
      </c>
      <c r="H168" s="88">
        <v>2.206518</v>
      </c>
      <c r="I168" s="88">
        <v>2.6490119999999999</v>
      </c>
      <c r="J168" s="88">
        <v>105.84680499999999</v>
      </c>
      <c r="K168" s="88">
        <v>42.251996999999989</v>
      </c>
      <c r="L168" s="88">
        <v>30.170473000000001</v>
      </c>
      <c r="M168" s="88">
        <v>2.819100000000001</v>
      </c>
      <c r="N168" s="88">
        <v>0</v>
      </c>
      <c r="O168" s="88">
        <v>0</v>
      </c>
      <c r="P168" s="83"/>
      <c r="Q168" s="84" t="s">
        <v>543</v>
      </c>
    </row>
    <row r="169" spans="1:17" x14ac:dyDescent="0.2">
      <c r="B169" s="84" t="s">
        <v>346</v>
      </c>
      <c r="C169" s="88">
        <v>1013.2965900000003</v>
      </c>
      <c r="D169" s="88">
        <v>92.230015999999992</v>
      </c>
      <c r="E169" s="88">
        <v>1.5007289999999998</v>
      </c>
      <c r="F169" s="88">
        <v>206.332391</v>
      </c>
      <c r="G169" s="88">
        <v>19.28838</v>
      </c>
      <c r="H169" s="88">
        <v>3.2092660000000004</v>
      </c>
      <c r="I169" s="88">
        <v>3.4977960000000001</v>
      </c>
      <c r="J169" s="88">
        <v>133.06696799999997</v>
      </c>
      <c r="K169" s="88">
        <v>69.138618000000008</v>
      </c>
      <c r="L169" s="88">
        <v>31.161576</v>
      </c>
      <c r="M169" s="88">
        <v>3.3781079999999988</v>
      </c>
      <c r="N169" s="88">
        <v>0</v>
      </c>
      <c r="O169" s="88">
        <v>0</v>
      </c>
      <c r="P169" s="83"/>
      <c r="Q169" s="84" t="s">
        <v>544</v>
      </c>
    </row>
    <row r="170" spans="1:17" x14ac:dyDescent="0.2">
      <c r="B170" s="84" t="s">
        <v>347</v>
      </c>
      <c r="C170" s="88">
        <v>1171.251839</v>
      </c>
      <c r="D170" s="88">
        <v>25.165282000000001</v>
      </c>
      <c r="E170" s="88">
        <v>2.1931959999999995</v>
      </c>
      <c r="F170" s="88">
        <v>229.82287199999999</v>
      </c>
      <c r="G170" s="88">
        <v>21.375765000000001</v>
      </c>
      <c r="H170" s="88">
        <v>3.284179</v>
      </c>
      <c r="I170" s="88">
        <v>4.268465</v>
      </c>
      <c r="J170" s="88">
        <v>144.785594</v>
      </c>
      <c r="K170" s="88">
        <v>84.530199999999979</v>
      </c>
      <c r="L170" s="88">
        <v>32.804406</v>
      </c>
      <c r="M170" s="88">
        <v>1.419602</v>
      </c>
      <c r="N170" s="88">
        <v>0</v>
      </c>
      <c r="O170" s="88">
        <v>0</v>
      </c>
      <c r="P170" s="83"/>
      <c r="Q170" s="84" t="s">
        <v>545</v>
      </c>
    </row>
    <row r="171" spans="1:17" x14ac:dyDescent="0.2">
      <c r="B171" s="84" t="s">
        <v>348</v>
      </c>
      <c r="C171" s="88">
        <v>1064.1993110000001</v>
      </c>
      <c r="D171" s="88">
        <v>127.49347</v>
      </c>
      <c r="E171" s="88">
        <v>1.5311649999999999</v>
      </c>
      <c r="F171" s="88">
        <v>217.77595700000003</v>
      </c>
      <c r="G171" s="88">
        <v>25.180688000000004</v>
      </c>
      <c r="H171" s="88">
        <v>3.2310869999999996</v>
      </c>
      <c r="I171" s="88">
        <v>4.2064470000000007</v>
      </c>
      <c r="J171" s="88">
        <v>131.935821</v>
      </c>
      <c r="K171" s="88">
        <v>65.786664000000002</v>
      </c>
      <c r="L171" s="88">
        <v>30.803619999999999</v>
      </c>
      <c r="M171" s="88">
        <v>1.7132649999999998</v>
      </c>
      <c r="N171" s="88">
        <v>0</v>
      </c>
      <c r="O171" s="88">
        <v>0</v>
      </c>
      <c r="P171" s="83"/>
      <c r="Q171" s="84" t="s">
        <v>546</v>
      </c>
    </row>
    <row r="172" spans="1:17" x14ac:dyDescent="0.2">
      <c r="B172" s="84" t="s">
        <v>349</v>
      </c>
      <c r="C172" s="88">
        <v>965.34192800000005</v>
      </c>
      <c r="D172" s="88">
        <v>70.465866999999974</v>
      </c>
      <c r="E172" s="88">
        <v>0.9542759999999999</v>
      </c>
      <c r="F172" s="88">
        <v>242.08699300000001</v>
      </c>
      <c r="G172" s="88">
        <v>19.926848</v>
      </c>
      <c r="H172" s="88">
        <v>3.3441789999999996</v>
      </c>
      <c r="I172" s="88">
        <v>2.9498760000000002</v>
      </c>
      <c r="J172" s="88">
        <v>118.748783</v>
      </c>
      <c r="K172" s="88">
        <v>49.672421</v>
      </c>
      <c r="L172" s="88">
        <v>29.642793999999999</v>
      </c>
      <c r="M172" s="88">
        <v>1.7377219999999998</v>
      </c>
      <c r="N172" s="88">
        <v>0</v>
      </c>
      <c r="O172" s="88">
        <v>0</v>
      </c>
      <c r="P172" s="83"/>
      <c r="Q172" s="84" t="s">
        <v>547</v>
      </c>
    </row>
    <row r="173" spans="1:17" x14ac:dyDescent="0.2">
      <c r="C173" s="88"/>
      <c r="D173" s="88"/>
      <c r="E173" s="88"/>
      <c r="F173" s="88"/>
      <c r="G173" s="88"/>
      <c r="H173" s="88"/>
      <c r="I173" s="88"/>
      <c r="J173" s="88"/>
      <c r="K173" s="88"/>
      <c r="L173" s="88"/>
      <c r="M173" s="88"/>
      <c r="N173" s="88"/>
      <c r="O173" s="88"/>
      <c r="P173" s="83"/>
    </row>
    <row r="174" spans="1:17" x14ac:dyDescent="0.2">
      <c r="A174" s="87">
        <v>2025</v>
      </c>
      <c r="B174" s="84" t="s">
        <v>338</v>
      </c>
      <c r="C174" s="88">
        <v>1012.1363469999999</v>
      </c>
      <c r="D174" s="88">
        <v>42.555414999999996</v>
      </c>
      <c r="E174" s="88">
        <v>2.0126360000000001</v>
      </c>
      <c r="F174" s="88">
        <v>206.743247</v>
      </c>
      <c r="G174" s="88">
        <v>20.862031000000002</v>
      </c>
      <c r="H174" s="88">
        <v>2.2543979999999997</v>
      </c>
      <c r="I174" s="88">
        <v>2.9476620000000002</v>
      </c>
      <c r="J174" s="88">
        <v>124.576171</v>
      </c>
      <c r="K174" s="88">
        <v>47.403154999999984</v>
      </c>
      <c r="L174" s="88">
        <v>33.565848999999993</v>
      </c>
      <c r="M174" s="88">
        <v>4.0938379999999999</v>
      </c>
      <c r="N174" s="88">
        <v>0</v>
      </c>
      <c r="O174" s="88">
        <v>0</v>
      </c>
      <c r="P174" s="87">
        <v>2025</v>
      </c>
      <c r="Q174" s="84" t="s">
        <v>536</v>
      </c>
    </row>
    <row r="175" spans="1:17" x14ac:dyDescent="0.2">
      <c r="B175" s="84" t="s">
        <v>339</v>
      </c>
      <c r="C175" s="88">
        <v>1261.5901279999998</v>
      </c>
      <c r="D175" s="88">
        <v>45.458932000000004</v>
      </c>
      <c r="E175" s="88">
        <v>1.8651499999999999</v>
      </c>
      <c r="F175" s="88">
        <v>210.67000300000001</v>
      </c>
      <c r="G175" s="88">
        <v>19.794945000000002</v>
      </c>
      <c r="H175" s="88">
        <v>1.9856989999999999</v>
      </c>
      <c r="I175" s="88">
        <v>4.7449649999999997</v>
      </c>
      <c r="J175" s="88">
        <v>136.70631100000003</v>
      </c>
      <c r="K175" s="88">
        <v>47.858277999999991</v>
      </c>
      <c r="L175" s="88">
        <v>29.619035999999998</v>
      </c>
      <c r="M175" s="88">
        <v>2.5889390000000008</v>
      </c>
      <c r="N175" s="88">
        <v>0</v>
      </c>
      <c r="O175" s="88">
        <v>0</v>
      </c>
      <c r="P175" s="83"/>
      <c r="Q175" s="84" t="s">
        <v>537</v>
      </c>
    </row>
    <row r="176" spans="1:17" x14ac:dyDescent="0.2">
      <c r="B176" s="84" t="s">
        <v>340</v>
      </c>
      <c r="C176" s="88"/>
      <c r="D176" s="88"/>
      <c r="E176" s="88"/>
      <c r="F176" s="88"/>
      <c r="G176" s="88"/>
      <c r="H176" s="88"/>
      <c r="I176" s="88"/>
      <c r="J176" s="88"/>
      <c r="K176" s="88"/>
      <c r="L176" s="88"/>
      <c r="M176" s="88"/>
      <c r="N176" s="88"/>
      <c r="O176" s="88"/>
      <c r="P176" s="83"/>
      <c r="Q176" s="84" t="s">
        <v>538</v>
      </c>
    </row>
    <row r="177" spans="2:19" x14ac:dyDescent="0.2">
      <c r="B177" s="84" t="s">
        <v>341</v>
      </c>
      <c r="C177" s="88"/>
      <c r="D177" s="88"/>
      <c r="E177" s="88"/>
      <c r="F177" s="88"/>
      <c r="G177" s="88"/>
      <c r="H177" s="88"/>
      <c r="I177" s="88"/>
      <c r="J177" s="88"/>
      <c r="K177" s="88"/>
      <c r="L177" s="88"/>
      <c r="M177" s="88"/>
      <c r="N177" s="88"/>
      <c r="O177" s="88"/>
      <c r="P177" s="83"/>
      <c r="Q177" s="84" t="s">
        <v>539</v>
      </c>
    </row>
    <row r="178" spans="2:19" x14ac:dyDescent="0.2">
      <c r="B178" s="84" t="s">
        <v>342</v>
      </c>
      <c r="C178" s="88"/>
      <c r="D178" s="88"/>
      <c r="E178" s="88"/>
      <c r="F178" s="88"/>
      <c r="G178" s="88"/>
      <c r="H178" s="88"/>
      <c r="I178" s="88"/>
      <c r="J178" s="88"/>
      <c r="K178" s="88"/>
      <c r="L178" s="88"/>
      <c r="M178" s="88"/>
      <c r="N178" s="88"/>
      <c r="O178" s="88"/>
      <c r="P178" s="83"/>
      <c r="Q178" s="84" t="s">
        <v>540</v>
      </c>
    </row>
    <row r="179" spans="2:19" x14ac:dyDescent="0.2">
      <c r="B179" s="84" t="s">
        <v>343</v>
      </c>
      <c r="C179" s="88"/>
      <c r="D179" s="88"/>
      <c r="E179" s="88"/>
      <c r="F179" s="88"/>
      <c r="G179" s="88"/>
      <c r="H179" s="88"/>
      <c r="I179" s="88"/>
      <c r="J179" s="88"/>
      <c r="K179" s="88"/>
      <c r="L179" s="88"/>
      <c r="M179" s="88"/>
      <c r="N179" s="88"/>
      <c r="O179" s="88"/>
      <c r="P179" s="83"/>
      <c r="Q179" s="84" t="s">
        <v>541</v>
      </c>
      <c r="R179" s="89"/>
      <c r="S179" s="89"/>
    </row>
    <row r="180" spans="2:19" x14ac:dyDescent="0.2">
      <c r="B180" s="84" t="s">
        <v>344</v>
      </c>
      <c r="C180" s="88"/>
      <c r="D180" s="88"/>
      <c r="E180" s="88"/>
      <c r="F180" s="88"/>
      <c r="G180" s="88"/>
      <c r="H180" s="88"/>
      <c r="I180" s="88"/>
      <c r="J180" s="88"/>
      <c r="K180" s="88"/>
      <c r="L180" s="88"/>
      <c r="M180" s="88"/>
      <c r="N180" s="88"/>
      <c r="O180" s="88"/>
      <c r="P180" s="83"/>
      <c r="Q180" s="84" t="s">
        <v>542</v>
      </c>
      <c r="R180" s="89"/>
      <c r="S180" s="89"/>
    </row>
    <row r="181" spans="2:19" x14ac:dyDescent="0.2">
      <c r="B181" s="84" t="s">
        <v>345</v>
      </c>
      <c r="C181" s="88"/>
      <c r="D181" s="88"/>
      <c r="E181" s="88"/>
      <c r="F181" s="88"/>
      <c r="G181" s="88"/>
      <c r="H181" s="88"/>
      <c r="I181" s="88"/>
      <c r="J181" s="88"/>
      <c r="K181" s="88"/>
      <c r="L181" s="88"/>
      <c r="M181" s="88"/>
      <c r="N181" s="88"/>
      <c r="O181" s="88"/>
      <c r="P181" s="83"/>
      <c r="Q181" s="84" t="s">
        <v>543</v>
      </c>
      <c r="R181" s="89"/>
      <c r="S181" s="89"/>
    </row>
    <row r="182" spans="2:19" x14ac:dyDescent="0.2">
      <c r="B182" s="84" t="s">
        <v>346</v>
      </c>
      <c r="C182" s="88"/>
      <c r="D182" s="88"/>
      <c r="E182" s="88"/>
      <c r="F182" s="88"/>
      <c r="G182" s="88"/>
      <c r="H182" s="88"/>
      <c r="I182" s="88"/>
      <c r="J182" s="88"/>
      <c r="K182" s="88"/>
      <c r="L182" s="88"/>
      <c r="M182" s="88"/>
      <c r="N182" s="88"/>
      <c r="O182" s="88"/>
      <c r="P182" s="83"/>
      <c r="Q182" s="84" t="s">
        <v>544</v>
      </c>
      <c r="R182" s="89"/>
      <c r="S182" s="89"/>
    </row>
    <row r="183" spans="2:19" x14ac:dyDescent="0.2">
      <c r="B183" s="84" t="s">
        <v>347</v>
      </c>
      <c r="C183" s="88"/>
      <c r="D183" s="88"/>
      <c r="E183" s="88"/>
      <c r="F183" s="88"/>
      <c r="G183" s="88"/>
      <c r="H183" s="88"/>
      <c r="I183" s="88"/>
      <c r="J183" s="88"/>
      <c r="K183" s="88"/>
      <c r="L183" s="88"/>
      <c r="M183" s="88"/>
      <c r="N183" s="88"/>
      <c r="O183" s="88"/>
      <c r="P183" s="83"/>
      <c r="Q183" s="84" t="s">
        <v>545</v>
      </c>
      <c r="R183" s="89"/>
      <c r="S183" s="89"/>
    </row>
    <row r="184" spans="2:19" x14ac:dyDescent="0.2">
      <c r="B184" s="84" t="s">
        <v>348</v>
      </c>
      <c r="C184" s="88"/>
      <c r="D184" s="88"/>
      <c r="E184" s="88"/>
      <c r="F184" s="88"/>
      <c r="G184" s="88"/>
      <c r="H184" s="88"/>
      <c r="I184" s="88"/>
      <c r="J184" s="88"/>
      <c r="K184" s="88"/>
      <c r="L184" s="88"/>
      <c r="M184" s="88"/>
      <c r="N184" s="88"/>
      <c r="O184" s="88"/>
      <c r="P184" s="83"/>
      <c r="Q184" s="84" t="s">
        <v>546</v>
      </c>
      <c r="R184" s="89"/>
      <c r="S184" s="89"/>
    </row>
    <row r="185" spans="2:19" x14ac:dyDescent="0.2">
      <c r="B185" s="84" t="s">
        <v>349</v>
      </c>
      <c r="C185" s="88"/>
      <c r="D185" s="88"/>
      <c r="E185" s="88"/>
      <c r="F185" s="88"/>
      <c r="G185" s="88"/>
      <c r="H185" s="88"/>
      <c r="I185" s="88"/>
      <c r="J185" s="88"/>
      <c r="K185" s="88"/>
      <c r="L185" s="88"/>
      <c r="M185" s="88"/>
      <c r="N185" s="88"/>
      <c r="O185" s="88"/>
      <c r="P185" s="83"/>
      <c r="Q185" s="84" t="s">
        <v>547</v>
      </c>
      <c r="R185" s="89"/>
      <c r="S185" s="89"/>
    </row>
    <row r="186" spans="2:19" x14ac:dyDescent="0.2">
      <c r="C186" s="88"/>
      <c r="D186" s="88"/>
      <c r="E186" s="88"/>
      <c r="F186" s="88"/>
      <c r="G186" s="88"/>
      <c r="H186" s="88"/>
      <c r="I186" s="88"/>
      <c r="J186" s="88"/>
      <c r="K186" s="88"/>
      <c r="L186" s="88"/>
      <c r="M186" s="88"/>
      <c r="N186" s="88"/>
      <c r="O186" s="88"/>
    </row>
    <row r="187" spans="2:19" x14ac:dyDescent="0.2">
      <c r="C187" s="88"/>
      <c r="D187" s="88"/>
      <c r="E187" s="88"/>
      <c r="F187" s="88"/>
      <c r="G187" s="88"/>
      <c r="H187" s="88"/>
      <c r="I187" s="88"/>
      <c r="J187" s="88"/>
      <c r="K187" s="88"/>
      <c r="L187" s="88"/>
      <c r="M187" s="88"/>
      <c r="N187" s="88"/>
      <c r="O187" s="88"/>
    </row>
    <row r="188" spans="2:19" x14ac:dyDescent="0.2">
      <c r="C188" s="88"/>
      <c r="D188" s="88"/>
      <c r="E188" s="88"/>
      <c r="F188" s="88"/>
      <c r="G188" s="88"/>
      <c r="H188" s="88"/>
      <c r="I188" s="88"/>
      <c r="J188" s="88"/>
      <c r="K188" s="88"/>
      <c r="L188" s="88"/>
      <c r="M188" s="88"/>
      <c r="N188" s="88"/>
      <c r="O188" s="88"/>
    </row>
  </sheetData>
  <mergeCells count="37">
    <mergeCell ref="T128:T129"/>
    <mergeCell ref="U128:U129"/>
    <mergeCell ref="T4:T5"/>
    <mergeCell ref="U4:U5"/>
    <mergeCell ref="T35:T36"/>
    <mergeCell ref="U35:U36"/>
    <mergeCell ref="C4:S4"/>
    <mergeCell ref="A35:A36"/>
    <mergeCell ref="B35:B36"/>
    <mergeCell ref="C35:S35"/>
    <mergeCell ref="A158:Q158"/>
    <mergeCell ref="B4:B5"/>
    <mergeCell ref="A4:A5"/>
    <mergeCell ref="A128:A129"/>
    <mergeCell ref="B128:B129"/>
    <mergeCell ref="C128:S128"/>
    <mergeCell ref="A2:U2"/>
    <mergeCell ref="A34:U34"/>
    <mergeCell ref="A65:U65"/>
    <mergeCell ref="A96:U96"/>
    <mergeCell ref="A127:U127"/>
    <mergeCell ref="A3:U3"/>
    <mergeCell ref="T66:T67"/>
    <mergeCell ref="U66:U67"/>
    <mergeCell ref="T97:T98"/>
    <mergeCell ref="U97:U98"/>
    <mergeCell ref="A66:A67"/>
    <mergeCell ref="B66:B67"/>
    <mergeCell ref="C66:S66"/>
    <mergeCell ref="A97:A98"/>
    <mergeCell ref="B97:B98"/>
    <mergeCell ref="C97:S97"/>
    <mergeCell ref="A159:A160"/>
    <mergeCell ref="B159:B160"/>
    <mergeCell ref="C159:O159"/>
    <mergeCell ref="P159:P160"/>
    <mergeCell ref="Q159:Q160"/>
  </mergeCells>
  <phoneticPr fontId="1" type="noConversion"/>
  <pageMargins left="0.75" right="0.75" top="1" bottom="1" header="0.5" footer="0.5"/>
  <pageSetup orientation="portrait" verticalDpi="0" r:id="rId1"/>
  <headerFooter alignWithMargins="0"/>
  <ignoredErrors>
    <ignoredError sqref="C5:K5" numberStoredAsText="1"/>
  </ignoredError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U188"/>
  <sheetViews>
    <sheetView showGridLines="0" topLeftCell="A2" zoomScale="90" zoomScaleNormal="90" workbookViewId="0">
      <selection activeCell="A2" sqref="A2:U2"/>
    </sheetView>
  </sheetViews>
  <sheetFormatPr defaultColWidth="9.109375" defaultRowHeight="9.6" x14ac:dyDescent="0.2"/>
  <cols>
    <col min="1" max="1" width="6.88671875" style="83" customWidth="1"/>
    <col min="2" max="2" width="9.88671875" style="84" bestFit="1" customWidth="1"/>
    <col min="3" max="19" width="7.44140625" style="84" customWidth="1"/>
    <col min="20" max="20" width="9.109375" style="83"/>
    <col min="21" max="16384" width="9.109375" style="84"/>
  </cols>
  <sheetData>
    <row r="1" spans="1:21" hidden="1" x14ac:dyDescent="0.2"/>
    <row r="2" spans="1:21" s="90" customFormat="1" ht="9" customHeight="1" x14ac:dyDescent="0.25">
      <c r="A2" s="195"/>
      <c r="B2" s="195"/>
      <c r="C2" s="195"/>
      <c r="D2" s="195"/>
      <c r="E2" s="195"/>
      <c r="F2" s="195"/>
      <c r="G2" s="195"/>
      <c r="H2" s="195"/>
      <c r="I2" s="195"/>
      <c r="J2" s="195"/>
      <c r="K2" s="195"/>
      <c r="L2" s="195"/>
      <c r="M2" s="195"/>
      <c r="N2" s="195"/>
      <c r="O2" s="195"/>
      <c r="P2" s="195"/>
      <c r="Q2" s="195"/>
      <c r="R2" s="195"/>
      <c r="S2" s="195"/>
      <c r="T2" s="195"/>
      <c r="U2" s="195"/>
    </row>
    <row r="3" spans="1:21" s="90" customFormat="1" ht="27" customHeight="1" thickBot="1" x14ac:dyDescent="0.3">
      <c r="A3" s="195" t="s">
        <v>678</v>
      </c>
      <c r="B3" s="195"/>
      <c r="C3" s="195"/>
      <c r="D3" s="195"/>
      <c r="E3" s="195"/>
      <c r="F3" s="195"/>
      <c r="G3" s="195"/>
      <c r="H3" s="195"/>
      <c r="I3" s="195"/>
      <c r="J3" s="195"/>
      <c r="K3" s="195"/>
      <c r="L3" s="195"/>
      <c r="M3" s="195"/>
      <c r="N3" s="195"/>
      <c r="O3" s="195"/>
      <c r="P3" s="195"/>
      <c r="Q3" s="195"/>
      <c r="R3" s="195"/>
      <c r="S3" s="195"/>
      <c r="T3" s="195"/>
      <c r="U3" s="195"/>
    </row>
    <row r="4" spans="1:21" s="85" customFormat="1" ht="11.25" customHeight="1" thickBot="1" x14ac:dyDescent="0.3">
      <c r="A4" s="197" t="s">
        <v>162</v>
      </c>
      <c r="B4" s="197" t="s">
        <v>163</v>
      </c>
      <c r="C4" s="235" t="s">
        <v>676</v>
      </c>
      <c r="D4" s="236"/>
      <c r="E4" s="236"/>
      <c r="F4" s="236"/>
      <c r="G4" s="236"/>
      <c r="H4" s="236"/>
      <c r="I4" s="236"/>
      <c r="J4" s="236"/>
      <c r="K4" s="236"/>
      <c r="L4" s="236"/>
      <c r="M4" s="236"/>
      <c r="N4" s="236"/>
      <c r="O4" s="236"/>
      <c r="P4" s="236"/>
      <c r="Q4" s="236"/>
      <c r="R4" s="236"/>
      <c r="S4" s="237"/>
      <c r="T4" s="197" t="s">
        <v>533</v>
      </c>
      <c r="U4" s="197" t="s">
        <v>520</v>
      </c>
    </row>
    <row r="5" spans="1:21" ht="20.25" customHeight="1" thickBot="1" x14ac:dyDescent="0.25">
      <c r="A5" s="198"/>
      <c r="B5" s="198"/>
      <c r="C5" s="138" t="s">
        <v>5</v>
      </c>
      <c r="D5" s="138" t="s">
        <v>8</v>
      </c>
      <c r="E5" s="138" t="s">
        <v>12</v>
      </c>
      <c r="F5" s="138" t="s">
        <v>16</v>
      </c>
      <c r="G5" s="138" t="s">
        <v>23</v>
      </c>
      <c r="H5" s="138" t="s">
        <v>27</v>
      </c>
      <c r="I5" s="138" t="s">
        <v>34</v>
      </c>
      <c r="J5" s="138" t="s">
        <v>40</v>
      </c>
      <c r="K5" s="138" t="s">
        <v>47</v>
      </c>
      <c r="L5" s="138">
        <v>10</v>
      </c>
      <c r="M5" s="138">
        <v>11</v>
      </c>
      <c r="N5" s="138">
        <v>12</v>
      </c>
      <c r="O5" s="138">
        <v>13</v>
      </c>
      <c r="P5" s="138">
        <v>14</v>
      </c>
      <c r="Q5" s="138">
        <v>15</v>
      </c>
      <c r="R5" s="138">
        <v>16</v>
      </c>
      <c r="S5" s="138">
        <v>17</v>
      </c>
      <c r="T5" s="198"/>
      <c r="U5" s="198"/>
    </row>
    <row r="6" spans="1:21" x14ac:dyDescent="0.2">
      <c r="A6" s="87">
        <v>2024</v>
      </c>
      <c r="B6" s="84" t="s">
        <v>338</v>
      </c>
      <c r="C6" s="88">
        <v>22.333736000000002</v>
      </c>
      <c r="D6" s="88">
        <v>22.180080999999998</v>
      </c>
      <c r="E6" s="88">
        <v>71.902738000000014</v>
      </c>
      <c r="F6" s="88">
        <v>41.261119999999998</v>
      </c>
      <c r="G6" s="88">
        <v>8.7990239999999993</v>
      </c>
      <c r="H6" s="88">
        <v>10.838613</v>
      </c>
      <c r="I6" s="88">
        <v>42.655121999999992</v>
      </c>
      <c r="J6" s="88">
        <v>64.040413999999998</v>
      </c>
      <c r="K6" s="88">
        <v>12.325558999999998</v>
      </c>
      <c r="L6" s="88">
        <v>14.665051000000002</v>
      </c>
      <c r="M6" s="88">
        <v>6.9334980000000002</v>
      </c>
      <c r="N6" s="88">
        <v>9.6148179999999996</v>
      </c>
      <c r="O6" s="88">
        <v>0.38732899999999998</v>
      </c>
      <c r="P6" s="88">
        <v>0.60672999999999999</v>
      </c>
      <c r="Q6" s="88">
        <v>195.22243900000001</v>
      </c>
      <c r="R6" s="88">
        <v>31.355392000000002</v>
      </c>
      <c r="S6" s="88">
        <v>22.103805000000001</v>
      </c>
      <c r="T6" s="87">
        <v>2024</v>
      </c>
      <c r="U6" s="84" t="s">
        <v>536</v>
      </c>
    </row>
    <row r="7" spans="1:21" x14ac:dyDescent="0.2">
      <c r="B7" s="84" t="s">
        <v>339</v>
      </c>
      <c r="C7" s="88">
        <v>29.716371000000002</v>
      </c>
      <c r="D7" s="88">
        <v>23.578442000000003</v>
      </c>
      <c r="E7" s="88">
        <v>70.613388</v>
      </c>
      <c r="F7" s="88">
        <v>39.380590000000005</v>
      </c>
      <c r="G7" s="88">
        <v>6.2623470000000001</v>
      </c>
      <c r="H7" s="88">
        <v>15.627520000000001</v>
      </c>
      <c r="I7" s="88">
        <v>44.056306999999997</v>
      </c>
      <c r="J7" s="88">
        <v>66.749668999999997</v>
      </c>
      <c r="K7" s="88">
        <v>10.945030000000001</v>
      </c>
      <c r="L7" s="88">
        <v>12.188835000000001</v>
      </c>
      <c r="M7" s="88">
        <v>6.9443839999999994</v>
      </c>
      <c r="N7" s="88">
        <v>12.464016000000001</v>
      </c>
      <c r="O7" s="88">
        <v>0.87739699999999987</v>
      </c>
      <c r="P7" s="88">
        <v>0.34900100000000001</v>
      </c>
      <c r="Q7" s="88">
        <v>182.39871699999998</v>
      </c>
      <c r="R7" s="88">
        <v>34.615454999999997</v>
      </c>
      <c r="S7" s="88">
        <v>19.469306</v>
      </c>
      <c r="U7" s="84" t="s">
        <v>537</v>
      </c>
    </row>
    <row r="8" spans="1:21" x14ac:dyDescent="0.2">
      <c r="B8" s="84" t="s">
        <v>340</v>
      </c>
      <c r="C8" s="88">
        <v>35.672406999999993</v>
      </c>
      <c r="D8" s="88">
        <v>24.133180000000003</v>
      </c>
      <c r="E8" s="88">
        <v>78.942974000000007</v>
      </c>
      <c r="F8" s="88">
        <v>39.070279999999997</v>
      </c>
      <c r="G8" s="88">
        <v>7.7149619999999999</v>
      </c>
      <c r="H8" s="88">
        <v>20.082249999999998</v>
      </c>
      <c r="I8" s="88">
        <v>42.658321000000001</v>
      </c>
      <c r="J8" s="88">
        <v>67.461756000000008</v>
      </c>
      <c r="K8" s="88">
        <v>10.666236000000001</v>
      </c>
      <c r="L8" s="88">
        <v>11.545459000000001</v>
      </c>
      <c r="M8" s="88">
        <v>6.9792370000000012</v>
      </c>
      <c r="N8" s="88">
        <v>9.364946999999999</v>
      </c>
      <c r="O8" s="88">
        <v>0.90503200000000006</v>
      </c>
      <c r="P8" s="88">
        <v>0.17272499999999999</v>
      </c>
      <c r="Q8" s="88">
        <v>147.86929200000003</v>
      </c>
      <c r="R8" s="88">
        <v>35.695865000000005</v>
      </c>
      <c r="S8" s="88">
        <v>34.872968999999998</v>
      </c>
      <c r="U8" s="84" t="s">
        <v>538</v>
      </c>
    </row>
    <row r="9" spans="1:21" x14ac:dyDescent="0.2">
      <c r="B9" s="84" t="s">
        <v>341</v>
      </c>
      <c r="C9" s="88">
        <v>49.165850000000006</v>
      </c>
      <c r="D9" s="88">
        <v>27.231876000000003</v>
      </c>
      <c r="E9" s="88">
        <v>73.139292999999995</v>
      </c>
      <c r="F9" s="88">
        <v>42.437907999999986</v>
      </c>
      <c r="G9" s="88">
        <v>7.3274610000000004</v>
      </c>
      <c r="H9" s="88">
        <v>23.349734999999999</v>
      </c>
      <c r="I9" s="88">
        <v>44.945047000000002</v>
      </c>
      <c r="J9" s="88">
        <v>85.358316000000002</v>
      </c>
      <c r="K9" s="88">
        <v>12.893079999999996</v>
      </c>
      <c r="L9" s="88">
        <v>11.134459</v>
      </c>
      <c r="M9" s="88">
        <v>8.1769840000000009</v>
      </c>
      <c r="N9" s="88">
        <v>8.2017690000000005</v>
      </c>
      <c r="O9" s="88">
        <v>0.8817870000000001</v>
      </c>
      <c r="P9" s="88">
        <v>0.57918199999999997</v>
      </c>
      <c r="Q9" s="88">
        <v>175.79144500000001</v>
      </c>
      <c r="R9" s="88">
        <v>37.300150000000002</v>
      </c>
      <c r="S9" s="88">
        <v>23.409142000000003</v>
      </c>
      <c r="U9" s="84" t="s">
        <v>539</v>
      </c>
    </row>
    <row r="10" spans="1:21" x14ac:dyDescent="0.2">
      <c r="B10" s="84" t="s">
        <v>342</v>
      </c>
      <c r="C10" s="88">
        <v>29.723797999999999</v>
      </c>
      <c r="D10" s="88">
        <v>28.220364</v>
      </c>
      <c r="E10" s="88">
        <v>80.475904000000014</v>
      </c>
      <c r="F10" s="88">
        <v>42.268337000000002</v>
      </c>
      <c r="G10" s="88">
        <v>7.4132169999999995</v>
      </c>
      <c r="H10" s="88">
        <v>17.288654999999999</v>
      </c>
      <c r="I10" s="88">
        <v>56.722827000000002</v>
      </c>
      <c r="J10" s="88">
        <v>90.181904000000003</v>
      </c>
      <c r="K10" s="88">
        <v>11.677117000000001</v>
      </c>
      <c r="L10" s="88">
        <v>9.4669279999999993</v>
      </c>
      <c r="M10" s="88">
        <v>10.962994999999999</v>
      </c>
      <c r="N10" s="88">
        <v>8.7284449999999989</v>
      </c>
      <c r="O10" s="88">
        <v>0.87470800000000004</v>
      </c>
      <c r="P10" s="88">
        <v>0.63115399999999999</v>
      </c>
      <c r="Q10" s="88">
        <v>158.17163000000002</v>
      </c>
      <c r="R10" s="88">
        <v>35.008780999999999</v>
      </c>
      <c r="S10" s="88">
        <v>31.624327000000001</v>
      </c>
      <c r="U10" s="84" t="s">
        <v>540</v>
      </c>
    </row>
    <row r="11" spans="1:21" x14ac:dyDescent="0.2">
      <c r="B11" s="84" t="s">
        <v>343</v>
      </c>
      <c r="C11" s="88">
        <v>24.345738999999998</v>
      </c>
      <c r="D11" s="88">
        <v>26.701851999999995</v>
      </c>
      <c r="E11" s="88">
        <v>84.050387999999998</v>
      </c>
      <c r="F11" s="88">
        <v>37.290583000000012</v>
      </c>
      <c r="G11" s="88">
        <v>5.9634110000000007</v>
      </c>
      <c r="H11" s="88">
        <v>10.731498</v>
      </c>
      <c r="I11" s="88">
        <v>57.526693999999999</v>
      </c>
      <c r="J11" s="88">
        <v>75.440901999999994</v>
      </c>
      <c r="K11" s="88">
        <v>12.599054000000001</v>
      </c>
      <c r="L11" s="88">
        <v>7.7617149999999997</v>
      </c>
      <c r="M11" s="88">
        <v>7.2831980000000005</v>
      </c>
      <c r="N11" s="88">
        <v>7.9886719999999993</v>
      </c>
      <c r="O11" s="88">
        <v>0.68832800000000005</v>
      </c>
      <c r="P11" s="88">
        <v>0.223637</v>
      </c>
      <c r="Q11" s="88">
        <v>138.84054399999999</v>
      </c>
      <c r="R11" s="88">
        <v>34.382841999999997</v>
      </c>
      <c r="S11" s="88">
        <v>15.152260999999999</v>
      </c>
      <c r="U11" s="84" t="s">
        <v>541</v>
      </c>
    </row>
    <row r="12" spans="1:21" x14ac:dyDescent="0.2">
      <c r="B12" s="84" t="s">
        <v>344</v>
      </c>
      <c r="C12" s="88">
        <v>21.690178</v>
      </c>
      <c r="D12" s="88">
        <v>27.328882</v>
      </c>
      <c r="E12" s="88">
        <v>98.020628000000016</v>
      </c>
      <c r="F12" s="88">
        <v>41.727883000000006</v>
      </c>
      <c r="G12" s="88">
        <v>8.779672999999999</v>
      </c>
      <c r="H12" s="88">
        <v>5.9147379999999998</v>
      </c>
      <c r="I12" s="88">
        <v>49.738253999999998</v>
      </c>
      <c r="J12" s="88">
        <v>89.739821000000006</v>
      </c>
      <c r="K12" s="88">
        <v>12.941086999999998</v>
      </c>
      <c r="L12" s="88">
        <v>10.386150000000001</v>
      </c>
      <c r="M12" s="88">
        <v>7.2575229999999999</v>
      </c>
      <c r="N12" s="88">
        <v>6.7150890000000008</v>
      </c>
      <c r="O12" s="88">
        <v>0.872031</v>
      </c>
      <c r="P12" s="88">
        <v>0.24007600000000001</v>
      </c>
      <c r="Q12" s="88">
        <v>193.95987499999998</v>
      </c>
      <c r="R12" s="88">
        <v>40.267574000000003</v>
      </c>
      <c r="S12" s="88">
        <v>28.559943000000001</v>
      </c>
      <c r="U12" s="84" t="s">
        <v>542</v>
      </c>
    </row>
    <row r="13" spans="1:21" x14ac:dyDescent="0.2">
      <c r="B13" s="84" t="s">
        <v>345</v>
      </c>
      <c r="C13" s="88">
        <v>23.944427999999998</v>
      </c>
      <c r="D13" s="88">
        <v>21.922952000000002</v>
      </c>
      <c r="E13" s="88">
        <v>94.44844599999999</v>
      </c>
      <c r="F13" s="88">
        <v>42.888700000000007</v>
      </c>
      <c r="G13" s="88">
        <v>2.7038159999999998</v>
      </c>
      <c r="H13" s="88">
        <v>5.4551980000000002</v>
      </c>
      <c r="I13" s="88">
        <v>43.446138999999995</v>
      </c>
      <c r="J13" s="88">
        <v>102.621465</v>
      </c>
      <c r="K13" s="88">
        <v>10.950398000000002</v>
      </c>
      <c r="L13" s="88">
        <v>7.4947340000000011</v>
      </c>
      <c r="M13" s="88">
        <v>7.4726979999999994</v>
      </c>
      <c r="N13" s="88">
        <v>7.4446199999999996</v>
      </c>
      <c r="O13" s="88">
        <v>0.21893699999999999</v>
      </c>
      <c r="P13" s="88">
        <v>0.434228</v>
      </c>
      <c r="Q13" s="88">
        <v>119.70109699999998</v>
      </c>
      <c r="R13" s="88">
        <v>31.74464900000001</v>
      </c>
      <c r="S13" s="88">
        <v>24.000610999999999</v>
      </c>
      <c r="U13" s="84" t="s">
        <v>543</v>
      </c>
    </row>
    <row r="14" spans="1:21" x14ac:dyDescent="0.2">
      <c r="B14" s="84" t="s">
        <v>346</v>
      </c>
      <c r="C14" s="88">
        <v>26.818472</v>
      </c>
      <c r="D14" s="88">
        <v>27.146554000000002</v>
      </c>
      <c r="E14" s="88">
        <v>96.100001000000006</v>
      </c>
      <c r="F14" s="88">
        <v>45.841332999999999</v>
      </c>
      <c r="G14" s="88">
        <v>4.9702539999999997</v>
      </c>
      <c r="H14" s="88">
        <v>5.4769480000000001</v>
      </c>
      <c r="I14" s="88">
        <v>63.060470000000002</v>
      </c>
      <c r="J14" s="88">
        <v>123.50524300000001</v>
      </c>
      <c r="K14" s="88">
        <v>10.704036999999998</v>
      </c>
      <c r="L14" s="88">
        <v>10.856375999999999</v>
      </c>
      <c r="M14" s="88">
        <v>6.333647</v>
      </c>
      <c r="N14" s="88">
        <v>9.0760009999999998</v>
      </c>
      <c r="O14" s="88">
        <v>0.47161200000000003</v>
      </c>
      <c r="P14" s="88">
        <v>0.28055200000000002</v>
      </c>
      <c r="Q14" s="88">
        <v>138.11791299999999</v>
      </c>
      <c r="R14" s="88">
        <v>38.502288999999998</v>
      </c>
      <c r="S14" s="88">
        <v>14.283459000000001</v>
      </c>
      <c r="U14" s="84" t="s">
        <v>544</v>
      </c>
    </row>
    <row r="15" spans="1:21" x14ac:dyDescent="0.2">
      <c r="B15" s="84" t="s">
        <v>347</v>
      </c>
      <c r="C15" s="88">
        <v>13.543486999999999</v>
      </c>
      <c r="D15" s="88">
        <v>31.861806000000001</v>
      </c>
      <c r="E15" s="88">
        <v>107.28553200000002</v>
      </c>
      <c r="F15" s="88">
        <v>56.795859</v>
      </c>
      <c r="G15" s="88">
        <v>5.9176310000000001</v>
      </c>
      <c r="H15" s="88">
        <v>7.3379979999999998</v>
      </c>
      <c r="I15" s="88">
        <v>60.847490000000001</v>
      </c>
      <c r="J15" s="88">
        <v>117.79239699999999</v>
      </c>
      <c r="K15" s="88">
        <v>12.922931999999996</v>
      </c>
      <c r="L15" s="88">
        <v>16.890958999999999</v>
      </c>
      <c r="M15" s="88">
        <v>11.601769000000001</v>
      </c>
      <c r="N15" s="88">
        <v>15.003347000000002</v>
      </c>
      <c r="O15" s="88">
        <v>0.36723600000000001</v>
      </c>
      <c r="P15" s="88">
        <v>0.219358</v>
      </c>
      <c r="Q15" s="88">
        <v>156.63598499999995</v>
      </c>
      <c r="R15" s="88">
        <v>46.429533000000006</v>
      </c>
      <c r="S15" s="88">
        <v>23.875240999999999</v>
      </c>
      <c r="U15" s="84" t="s">
        <v>545</v>
      </c>
    </row>
    <row r="16" spans="1:21" x14ac:dyDescent="0.2">
      <c r="B16" s="84" t="s">
        <v>348</v>
      </c>
      <c r="C16" s="88">
        <v>10.551022999999999</v>
      </c>
      <c r="D16" s="88">
        <v>26.255915000000002</v>
      </c>
      <c r="E16" s="88">
        <v>96.921134999999992</v>
      </c>
      <c r="F16" s="88">
        <v>48.909032999999987</v>
      </c>
      <c r="G16" s="88">
        <v>6.3172249999999996</v>
      </c>
      <c r="H16" s="88">
        <v>7.334956</v>
      </c>
      <c r="I16" s="88">
        <v>49.522044999999999</v>
      </c>
      <c r="J16" s="88">
        <v>93.376734000000027</v>
      </c>
      <c r="K16" s="88">
        <v>12.296762999999999</v>
      </c>
      <c r="L16" s="88">
        <v>14.555434000000002</v>
      </c>
      <c r="M16" s="88">
        <v>7.4809529999999995</v>
      </c>
      <c r="N16" s="88">
        <v>12.364894</v>
      </c>
      <c r="O16" s="88">
        <v>0.99293200000000004</v>
      </c>
      <c r="P16" s="88">
        <v>0.283613</v>
      </c>
      <c r="Q16" s="88">
        <v>242.569489</v>
      </c>
      <c r="R16" s="88">
        <v>40.498362999999998</v>
      </c>
      <c r="S16" s="88">
        <v>16.670207999999999</v>
      </c>
      <c r="U16" s="84" t="s">
        <v>546</v>
      </c>
    </row>
    <row r="17" spans="1:21" x14ac:dyDescent="0.2">
      <c r="B17" s="84" t="s">
        <v>349</v>
      </c>
      <c r="C17" s="88">
        <v>30.960934999999999</v>
      </c>
      <c r="D17" s="88">
        <v>23.093993000000005</v>
      </c>
      <c r="E17" s="88">
        <v>82.195605</v>
      </c>
      <c r="F17" s="88">
        <v>44.449816999999996</v>
      </c>
      <c r="G17" s="88">
        <v>5.2526639999999993</v>
      </c>
      <c r="H17" s="88">
        <v>9.4707599999999985</v>
      </c>
      <c r="I17" s="88">
        <v>34.994641000000001</v>
      </c>
      <c r="J17" s="88">
        <v>89.454750999999987</v>
      </c>
      <c r="K17" s="88">
        <v>10.813680999999999</v>
      </c>
      <c r="L17" s="88">
        <v>9.7546809999999997</v>
      </c>
      <c r="M17" s="88">
        <v>5.1658930000000005</v>
      </c>
      <c r="N17" s="88">
        <v>12.142135</v>
      </c>
      <c r="O17" s="88">
        <v>0.772783</v>
      </c>
      <c r="P17" s="88">
        <v>0.34931200000000001</v>
      </c>
      <c r="Q17" s="88">
        <v>186.87009599999999</v>
      </c>
      <c r="R17" s="88">
        <v>33.884695999999998</v>
      </c>
      <c r="S17" s="88">
        <v>9.2912040000000005</v>
      </c>
      <c r="U17" s="84" t="s">
        <v>547</v>
      </c>
    </row>
    <row r="18" spans="1:21" x14ac:dyDescent="0.2">
      <c r="C18" s="88"/>
      <c r="D18" s="88"/>
      <c r="E18" s="88"/>
      <c r="F18" s="88"/>
      <c r="G18" s="88"/>
      <c r="H18" s="88"/>
      <c r="I18" s="88"/>
      <c r="J18" s="88"/>
      <c r="K18" s="88"/>
      <c r="L18" s="88"/>
      <c r="M18" s="88"/>
      <c r="N18" s="88"/>
      <c r="O18" s="88"/>
      <c r="P18" s="89"/>
      <c r="Q18" s="89"/>
      <c r="R18" s="89"/>
      <c r="S18" s="89"/>
    </row>
    <row r="19" spans="1:21" x14ac:dyDescent="0.2">
      <c r="A19" s="87">
        <v>2025</v>
      </c>
      <c r="B19" s="84" t="s">
        <v>338</v>
      </c>
      <c r="C19" s="88">
        <v>48.630544000000015</v>
      </c>
      <c r="D19" s="88">
        <v>30.224993999999999</v>
      </c>
      <c r="E19" s="88">
        <v>91.579927000000026</v>
      </c>
      <c r="F19" s="88">
        <v>50.681870999999994</v>
      </c>
      <c r="G19" s="88">
        <v>5.5425719999999998</v>
      </c>
      <c r="H19" s="88">
        <v>13.092832000000001</v>
      </c>
      <c r="I19" s="88">
        <v>43.167376999999995</v>
      </c>
      <c r="J19" s="88">
        <v>82.471458000000013</v>
      </c>
      <c r="K19" s="88">
        <v>11.868417000000003</v>
      </c>
      <c r="L19" s="88">
        <v>10.473819000000001</v>
      </c>
      <c r="M19" s="88">
        <v>6.9590339999999999</v>
      </c>
      <c r="N19" s="88">
        <v>8.4235169999999986</v>
      </c>
      <c r="O19" s="88">
        <v>0.8291940000000001</v>
      </c>
      <c r="P19" s="88">
        <v>0.31908700000000001</v>
      </c>
      <c r="Q19" s="88">
        <v>140.92563099999998</v>
      </c>
      <c r="R19" s="88">
        <v>38.330489</v>
      </c>
      <c r="S19" s="88">
        <v>15.123398</v>
      </c>
      <c r="T19" s="87">
        <v>2025</v>
      </c>
      <c r="U19" s="84" t="s">
        <v>536</v>
      </c>
    </row>
    <row r="20" spans="1:21" x14ac:dyDescent="0.2">
      <c r="B20" s="84" t="s">
        <v>339</v>
      </c>
      <c r="C20" s="88">
        <v>31.083537999999997</v>
      </c>
      <c r="D20" s="88">
        <v>30.348064999999998</v>
      </c>
      <c r="E20" s="88">
        <v>95.430978999999994</v>
      </c>
      <c r="F20" s="88">
        <v>40.285127000000003</v>
      </c>
      <c r="G20" s="88">
        <v>5.3388809999999998</v>
      </c>
      <c r="H20" s="88">
        <v>15.5093</v>
      </c>
      <c r="I20" s="88">
        <v>42.613576000000002</v>
      </c>
      <c r="J20" s="88">
        <v>79.528645999999995</v>
      </c>
      <c r="K20" s="88">
        <v>13.715520999999999</v>
      </c>
      <c r="L20" s="88">
        <v>10.403439000000001</v>
      </c>
      <c r="M20" s="88">
        <v>6.0023619999999998</v>
      </c>
      <c r="N20" s="88">
        <v>12.539819000000001</v>
      </c>
      <c r="O20" s="88">
        <v>1.290869</v>
      </c>
      <c r="P20" s="88">
        <v>0.39447299999999996</v>
      </c>
      <c r="Q20" s="88">
        <v>116.36825800000001</v>
      </c>
      <c r="R20" s="88">
        <v>41.717871000000002</v>
      </c>
      <c r="S20" s="88">
        <v>11.674636</v>
      </c>
      <c r="U20" s="84" t="s">
        <v>537</v>
      </c>
    </row>
    <row r="21" spans="1:21" x14ac:dyDescent="0.2">
      <c r="B21" s="84" t="s">
        <v>340</v>
      </c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U21" s="84" t="s">
        <v>538</v>
      </c>
    </row>
    <row r="22" spans="1:21" x14ac:dyDescent="0.2">
      <c r="B22" s="84" t="s">
        <v>341</v>
      </c>
      <c r="C22" s="88"/>
      <c r="D22" s="88"/>
      <c r="E22" s="88"/>
      <c r="F22" s="88"/>
      <c r="G22" s="88"/>
      <c r="H22" s="88"/>
      <c r="I22" s="88"/>
      <c r="J22" s="88"/>
      <c r="K22" s="88"/>
      <c r="L22" s="88"/>
      <c r="M22" s="88"/>
      <c r="N22" s="88"/>
      <c r="O22" s="88"/>
      <c r="P22" s="88"/>
      <c r="Q22" s="88"/>
      <c r="R22" s="88"/>
      <c r="S22" s="88"/>
      <c r="U22" s="84" t="s">
        <v>539</v>
      </c>
    </row>
    <row r="23" spans="1:21" x14ac:dyDescent="0.2">
      <c r="B23" s="84" t="s">
        <v>342</v>
      </c>
      <c r="C23" s="88"/>
      <c r="D23" s="88"/>
      <c r="E23" s="88"/>
      <c r="F23" s="88"/>
      <c r="G23" s="88"/>
      <c r="H23" s="88"/>
      <c r="I23" s="88"/>
      <c r="J23" s="88"/>
      <c r="K23" s="88"/>
      <c r="L23" s="88"/>
      <c r="M23" s="88"/>
      <c r="N23" s="88"/>
      <c r="O23" s="88"/>
      <c r="P23" s="88"/>
      <c r="Q23" s="88"/>
      <c r="R23" s="88"/>
      <c r="S23" s="88"/>
      <c r="U23" s="84" t="s">
        <v>540</v>
      </c>
    </row>
    <row r="24" spans="1:21" x14ac:dyDescent="0.2">
      <c r="B24" s="84" t="s">
        <v>343</v>
      </c>
      <c r="C24" s="88"/>
      <c r="D24" s="88"/>
      <c r="E24" s="88"/>
      <c r="F24" s="88"/>
      <c r="G24" s="88"/>
      <c r="H24" s="88"/>
      <c r="I24" s="88"/>
      <c r="J24" s="88"/>
      <c r="K24" s="88"/>
      <c r="L24" s="88"/>
      <c r="M24" s="88"/>
      <c r="N24" s="88"/>
      <c r="O24" s="88"/>
      <c r="P24" s="88"/>
      <c r="Q24" s="88"/>
      <c r="R24" s="88"/>
      <c r="S24" s="88"/>
      <c r="U24" s="84" t="s">
        <v>541</v>
      </c>
    </row>
    <row r="25" spans="1:21" x14ac:dyDescent="0.2">
      <c r="B25" s="84" t="s">
        <v>344</v>
      </c>
      <c r="C25" s="88"/>
      <c r="D25" s="88"/>
      <c r="E25" s="88"/>
      <c r="F25" s="88"/>
      <c r="G25" s="88"/>
      <c r="H25" s="88"/>
      <c r="I25" s="88"/>
      <c r="J25" s="88"/>
      <c r="K25" s="88"/>
      <c r="L25" s="88"/>
      <c r="M25" s="88"/>
      <c r="N25" s="88"/>
      <c r="O25" s="88"/>
      <c r="P25" s="88"/>
      <c r="Q25" s="88"/>
      <c r="R25" s="88"/>
      <c r="S25" s="88"/>
      <c r="U25" s="84" t="s">
        <v>542</v>
      </c>
    </row>
    <row r="26" spans="1:21" x14ac:dyDescent="0.2">
      <c r="B26" s="84" t="s">
        <v>345</v>
      </c>
      <c r="C26" s="88"/>
      <c r="D26" s="88"/>
      <c r="E26" s="88"/>
      <c r="F26" s="88"/>
      <c r="G26" s="88"/>
      <c r="H26" s="88"/>
      <c r="I26" s="88"/>
      <c r="J26" s="88"/>
      <c r="K26" s="88"/>
      <c r="L26" s="88"/>
      <c r="M26" s="88"/>
      <c r="N26" s="88"/>
      <c r="O26" s="88"/>
      <c r="P26" s="88"/>
      <c r="Q26" s="88"/>
      <c r="R26" s="88"/>
      <c r="S26" s="88"/>
      <c r="U26" s="84" t="s">
        <v>543</v>
      </c>
    </row>
    <row r="27" spans="1:21" x14ac:dyDescent="0.2">
      <c r="B27" s="84" t="s">
        <v>346</v>
      </c>
      <c r="C27" s="88"/>
      <c r="D27" s="88"/>
      <c r="E27" s="88"/>
      <c r="F27" s="88"/>
      <c r="G27" s="88"/>
      <c r="H27" s="88"/>
      <c r="I27" s="88"/>
      <c r="J27" s="88"/>
      <c r="K27" s="88"/>
      <c r="L27" s="88"/>
      <c r="M27" s="88"/>
      <c r="N27" s="88"/>
      <c r="O27" s="88"/>
      <c r="P27" s="88"/>
      <c r="Q27" s="88"/>
      <c r="R27" s="88"/>
      <c r="S27" s="88"/>
      <c r="U27" s="84" t="s">
        <v>544</v>
      </c>
    </row>
    <row r="28" spans="1:21" x14ac:dyDescent="0.2">
      <c r="B28" s="84" t="s">
        <v>347</v>
      </c>
      <c r="C28" s="88"/>
      <c r="D28" s="88"/>
      <c r="E28" s="88"/>
      <c r="F28" s="88"/>
      <c r="G28" s="88"/>
      <c r="H28" s="88"/>
      <c r="I28" s="88"/>
      <c r="J28" s="88"/>
      <c r="K28" s="88"/>
      <c r="L28" s="88"/>
      <c r="M28" s="88"/>
      <c r="N28" s="88"/>
      <c r="O28" s="88"/>
      <c r="P28" s="88"/>
      <c r="Q28" s="88"/>
      <c r="R28" s="88"/>
      <c r="S28" s="88"/>
      <c r="U28" s="84" t="s">
        <v>545</v>
      </c>
    </row>
    <row r="29" spans="1:21" x14ac:dyDescent="0.2">
      <c r="B29" s="84" t="s">
        <v>348</v>
      </c>
      <c r="C29" s="88"/>
      <c r="D29" s="88"/>
      <c r="E29" s="88"/>
      <c r="F29" s="88"/>
      <c r="G29" s="88"/>
      <c r="H29" s="88"/>
      <c r="I29" s="88"/>
      <c r="J29" s="88"/>
      <c r="K29" s="88"/>
      <c r="L29" s="88"/>
      <c r="M29" s="88"/>
      <c r="N29" s="88"/>
      <c r="O29" s="88"/>
      <c r="P29" s="88"/>
      <c r="Q29" s="88"/>
      <c r="R29" s="88"/>
      <c r="S29" s="88"/>
      <c r="U29" s="84" t="s">
        <v>546</v>
      </c>
    </row>
    <row r="30" spans="1:21" x14ac:dyDescent="0.2">
      <c r="B30" s="84" t="s">
        <v>349</v>
      </c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U30" s="84" t="s">
        <v>547</v>
      </c>
    </row>
    <row r="31" spans="1:21" ht="13.5" customHeight="1" x14ac:dyDescent="0.2"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</row>
    <row r="32" spans="1:21" ht="13.8" x14ac:dyDescent="0.3">
      <c r="A32" s="139"/>
      <c r="B32" s="28"/>
      <c r="C32" s="88"/>
      <c r="D32" s="28"/>
      <c r="E32" s="28"/>
      <c r="F32" s="28"/>
      <c r="G32" s="88"/>
      <c r="H32" s="88"/>
      <c r="I32" s="88"/>
      <c r="J32" s="88"/>
      <c r="K32" s="88"/>
      <c r="L32" s="88"/>
      <c r="M32" s="88"/>
      <c r="N32" s="88"/>
      <c r="O32" s="88"/>
    </row>
    <row r="33" spans="1:21" x14ac:dyDescent="0.2">
      <c r="C33" s="88"/>
      <c r="D33" s="88"/>
      <c r="E33" s="88"/>
      <c r="F33" s="88"/>
      <c r="G33" s="88"/>
      <c r="H33" s="88"/>
      <c r="I33" s="88"/>
      <c r="J33" s="88"/>
      <c r="K33" s="88"/>
      <c r="L33" s="88"/>
      <c r="M33" s="88"/>
      <c r="N33" s="88"/>
      <c r="O33" s="88"/>
    </row>
    <row r="34" spans="1:21" s="90" customFormat="1" ht="27" customHeight="1" thickBot="1" x14ac:dyDescent="0.3">
      <c r="A34" s="195" t="s">
        <v>678</v>
      </c>
      <c r="B34" s="195"/>
      <c r="C34" s="195"/>
      <c r="D34" s="195"/>
      <c r="E34" s="195"/>
      <c r="F34" s="195"/>
      <c r="G34" s="195"/>
      <c r="H34" s="195"/>
      <c r="I34" s="195"/>
      <c r="J34" s="195"/>
      <c r="K34" s="195"/>
      <c r="L34" s="195"/>
      <c r="M34" s="195"/>
      <c r="N34" s="195"/>
      <c r="O34" s="195"/>
      <c r="P34" s="195"/>
      <c r="Q34" s="195"/>
      <c r="R34" s="195"/>
      <c r="S34" s="195"/>
      <c r="T34" s="195"/>
      <c r="U34" s="195"/>
    </row>
    <row r="35" spans="1:21" s="85" customFormat="1" ht="11.25" customHeight="1" thickBot="1" x14ac:dyDescent="0.3">
      <c r="A35" s="197" t="s">
        <v>162</v>
      </c>
      <c r="B35" s="197" t="s">
        <v>163</v>
      </c>
      <c r="C35" s="235" t="s">
        <v>676</v>
      </c>
      <c r="D35" s="236"/>
      <c r="E35" s="236"/>
      <c r="F35" s="236"/>
      <c r="G35" s="236"/>
      <c r="H35" s="236"/>
      <c r="I35" s="236"/>
      <c r="J35" s="236"/>
      <c r="K35" s="236"/>
      <c r="L35" s="236"/>
      <c r="M35" s="236"/>
      <c r="N35" s="236"/>
      <c r="O35" s="236"/>
      <c r="P35" s="236"/>
      <c r="Q35" s="236"/>
      <c r="R35" s="236"/>
      <c r="S35" s="237"/>
      <c r="T35" s="197" t="s">
        <v>533</v>
      </c>
      <c r="U35" s="197" t="s">
        <v>520</v>
      </c>
    </row>
    <row r="36" spans="1:21" ht="20.25" customHeight="1" thickBot="1" x14ac:dyDescent="0.25">
      <c r="A36" s="198"/>
      <c r="B36" s="198"/>
      <c r="C36" s="138">
        <v>18</v>
      </c>
      <c r="D36" s="138">
        <v>19</v>
      </c>
      <c r="E36" s="138">
        <v>20</v>
      </c>
      <c r="F36" s="138">
        <v>21</v>
      </c>
      <c r="G36" s="138">
        <v>22</v>
      </c>
      <c r="H36" s="138">
        <v>23</v>
      </c>
      <c r="I36" s="138">
        <v>24</v>
      </c>
      <c r="J36" s="138">
        <v>25</v>
      </c>
      <c r="K36" s="138">
        <v>26</v>
      </c>
      <c r="L36" s="138">
        <v>27</v>
      </c>
      <c r="M36" s="138">
        <v>28</v>
      </c>
      <c r="N36" s="138">
        <v>29</v>
      </c>
      <c r="O36" s="138">
        <v>30</v>
      </c>
      <c r="P36" s="138">
        <v>31</v>
      </c>
      <c r="Q36" s="138">
        <v>32</v>
      </c>
      <c r="R36" s="138">
        <v>33</v>
      </c>
      <c r="S36" s="138">
        <v>34</v>
      </c>
      <c r="T36" s="198"/>
      <c r="U36" s="198"/>
    </row>
    <row r="37" spans="1:21" x14ac:dyDescent="0.2">
      <c r="A37" s="87">
        <v>2024</v>
      </c>
      <c r="B37" s="84" t="s">
        <v>338</v>
      </c>
      <c r="C37" s="88">
        <v>7.2647149999999989</v>
      </c>
      <c r="D37" s="88">
        <v>38.816713000000007</v>
      </c>
      <c r="E37" s="88">
        <v>61.031177999999969</v>
      </c>
      <c r="F37" s="88">
        <v>33.380743000000002</v>
      </c>
      <c r="G37" s="88">
        <v>101.674603</v>
      </c>
      <c r="H37" s="88">
        <v>22.611007999999998</v>
      </c>
      <c r="I37" s="88">
        <v>71.447348000000005</v>
      </c>
      <c r="J37" s="88">
        <v>28.650233999999994</v>
      </c>
      <c r="K37" s="88">
        <v>36.605283999999997</v>
      </c>
      <c r="L37" s="88">
        <v>486.39346599999999</v>
      </c>
      <c r="M37" s="88">
        <v>9.9997420000000012</v>
      </c>
      <c r="N37" s="88">
        <v>34.308230999999999</v>
      </c>
      <c r="O37" s="88">
        <v>125.68557100000001</v>
      </c>
      <c r="P37" s="88">
        <v>12.229946999999999</v>
      </c>
      <c r="Q37" s="88">
        <v>24.253149999999998</v>
      </c>
      <c r="R37" s="88">
        <v>22.870718999999987</v>
      </c>
      <c r="S37" s="88">
        <v>18.048389999999998</v>
      </c>
      <c r="T37" s="87">
        <v>2024</v>
      </c>
      <c r="U37" s="84" t="s">
        <v>536</v>
      </c>
    </row>
    <row r="38" spans="1:21" x14ac:dyDescent="0.2">
      <c r="B38" s="84" t="s">
        <v>339</v>
      </c>
      <c r="C38" s="88">
        <v>8.3089770000000005</v>
      </c>
      <c r="D38" s="88">
        <v>41.976996000000007</v>
      </c>
      <c r="E38" s="88">
        <v>62.259602999999998</v>
      </c>
      <c r="F38" s="88">
        <v>33.575112000000004</v>
      </c>
      <c r="G38" s="88">
        <v>111.09170000000002</v>
      </c>
      <c r="H38" s="88">
        <v>18.388870000000004</v>
      </c>
      <c r="I38" s="88">
        <v>63.307941</v>
      </c>
      <c r="J38" s="88">
        <v>30.541799000000001</v>
      </c>
      <c r="K38" s="88">
        <v>48.084465999999999</v>
      </c>
      <c r="L38" s="88">
        <v>445.37320700000004</v>
      </c>
      <c r="M38" s="88">
        <v>11.206591000000001</v>
      </c>
      <c r="N38" s="88">
        <v>82.477083999999991</v>
      </c>
      <c r="O38" s="88">
        <v>143.54822300000001</v>
      </c>
      <c r="P38" s="88">
        <v>16.810292</v>
      </c>
      <c r="Q38" s="88">
        <v>28.358134999999997</v>
      </c>
      <c r="R38" s="88">
        <v>24.836886999999994</v>
      </c>
      <c r="S38" s="88">
        <v>15.813350999999997</v>
      </c>
      <c r="U38" s="84" t="s">
        <v>537</v>
      </c>
    </row>
    <row r="39" spans="1:21" x14ac:dyDescent="0.2">
      <c r="B39" s="84" t="s">
        <v>340</v>
      </c>
      <c r="C39" s="88">
        <v>8.9673790000000011</v>
      </c>
      <c r="D39" s="88">
        <v>42.837406000000009</v>
      </c>
      <c r="E39" s="88">
        <v>56.763646999999992</v>
      </c>
      <c r="F39" s="88">
        <v>33.281218999999993</v>
      </c>
      <c r="G39" s="88">
        <v>114.64738699999995</v>
      </c>
      <c r="H39" s="88">
        <v>18.134100999999998</v>
      </c>
      <c r="I39" s="88">
        <v>71.871871999999996</v>
      </c>
      <c r="J39" s="88">
        <v>26.25067099999999</v>
      </c>
      <c r="K39" s="88">
        <v>43.785841000000005</v>
      </c>
      <c r="L39" s="88">
        <v>363.69156499999997</v>
      </c>
      <c r="M39" s="88">
        <v>13.047564000000001</v>
      </c>
      <c r="N39" s="88">
        <v>113.57891100000001</v>
      </c>
      <c r="O39" s="88">
        <v>430.00624299999998</v>
      </c>
      <c r="P39" s="88">
        <v>11.325308</v>
      </c>
      <c r="Q39" s="88">
        <v>28.213699999999996</v>
      </c>
      <c r="R39" s="88">
        <v>24.953685999999998</v>
      </c>
      <c r="S39" s="88">
        <v>14.928836000000006</v>
      </c>
      <c r="U39" s="84" t="s">
        <v>538</v>
      </c>
    </row>
    <row r="40" spans="1:21" x14ac:dyDescent="0.2">
      <c r="B40" s="84" t="s">
        <v>341</v>
      </c>
      <c r="C40" s="88">
        <v>8.2130239999999972</v>
      </c>
      <c r="D40" s="88">
        <v>45.43826099999999</v>
      </c>
      <c r="E40" s="88">
        <v>62.563513999999998</v>
      </c>
      <c r="F40" s="88">
        <v>35.359978000000005</v>
      </c>
      <c r="G40" s="88">
        <v>123.76908700000004</v>
      </c>
      <c r="H40" s="88">
        <v>22.034980000000004</v>
      </c>
      <c r="I40" s="88">
        <v>85.260025999999996</v>
      </c>
      <c r="J40" s="88">
        <v>37.022926999999996</v>
      </c>
      <c r="K40" s="88">
        <v>50.865355999999998</v>
      </c>
      <c r="L40" s="88">
        <v>632.62213600000007</v>
      </c>
      <c r="M40" s="88">
        <v>11.905831000000003</v>
      </c>
      <c r="N40" s="88">
        <v>66.711848000000003</v>
      </c>
      <c r="O40" s="88">
        <v>142.60061800000003</v>
      </c>
      <c r="P40" s="88">
        <v>13.207203000000002</v>
      </c>
      <c r="Q40" s="88">
        <v>27.624681000000017</v>
      </c>
      <c r="R40" s="88">
        <v>26.580077999999993</v>
      </c>
      <c r="S40" s="88">
        <v>17.932024999999999</v>
      </c>
      <c r="U40" s="84" t="s">
        <v>539</v>
      </c>
    </row>
    <row r="41" spans="1:21" x14ac:dyDescent="0.2">
      <c r="B41" s="84" t="s">
        <v>342</v>
      </c>
      <c r="C41" s="88">
        <v>8.7505279999999992</v>
      </c>
      <c r="D41" s="88">
        <v>45.754076999999995</v>
      </c>
      <c r="E41" s="88">
        <v>62.296232999999994</v>
      </c>
      <c r="F41" s="88">
        <v>32.261011000000003</v>
      </c>
      <c r="G41" s="88">
        <v>120.78523899999996</v>
      </c>
      <c r="H41" s="88">
        <v>21.736308000000001</v>
      </c>
      <c r="I41" s="88">
        <v>78.418357</v>
      </c>
      <c r="J41" s="88">
        <v>35.960246999999995</v>
      </c>
      <c r="K41" s="88">
        <v>66.150463999999999</v>
      </c>
      <c r="L41" s="88">
        <v>497.25441999999987</v>
      </c>
      <c r="M41" s="88">
        <v>17.004483</v>
      </c>
      <c r="N41" s="88">
        <v>79.908738000000014</v>
      </c>
      <c r="O41" s="88">
        <v>140.460408</v>
      </c>
      <c r="P41" s="88">
        <v>12.409179000000002</v>
      </c>
      <c r="Q41" s="88">
        <v>26.610707999999992</v>
      </c>
      <c r="R41" s="88">
        <v>30.942954999999991</v>
      </c>
      <c r="S41" s="88">
        <v>17.185090000000006</v>
      </c>
      <c r="U41" s="84" t="s">
        <v>540</v>
      </c>
    </row>
    <row r="42" spans="1:21" x14ac:dyDescent="0.2">
      <c r="B42" s="84" t="s">
        <v>343</v>
      </c>
      <c r="C42" s="88">
        <v>7.4112019999999985</v>
      </c>
      <c r="D42" s="88">
        <v>45.120094999999999</v>
      </c>
      <c r="E42" s="88">
        <v>48.053703000000027</v>
      </c>
      <c r="F42" s="88">
        <v>34.717303999999999</v>
      </c>
      <c r="G42" s="88">
        <v>110.52894200000003</v>
      </c>
      <c r="H42" s="88">
        <v>17.27309</v>
      </c>
      <c r="I42" s="88">
        <v>87.929104999999993</v>
      </c>
      <c r="J42" s="88">
        <v>31.710210000000004</v>
      </c>
      <c r="K42" s="88">
        <v>56.864394999999995</v>
      </c>
      <c r="L42" s="88">
        <v>484.85884899999996</v>
      </c>
      <c r="M42" s="88">
        <v>14.569690999999999</v>
      </c>
      <c r="N42" s="88">
        <v>91.843940000000003</v>
      </c>
      <c r="O42" s="88">
        <v>317.92425399999996</v>
      </c>
      <c r="P42" s="88">
        <v>19.270496999999999</v>
      </c>
      <c r="Q42" s="88">
        <v>22.347541999999997</v>
      </c>
      <c r="R42" s="88">
        <v>25.238950999999979</v>
      </c>
      <c r="S42" s="88">
        <v>16.631437000000002</v>
      </c>
      <c r="U42" s="84" t="s">
        <v>541</v>
      </c>
    </row>
    <row r="43" spans="1:21" x14ac:dyDescent="0.2">
      <c r="B43" s="84" t="s">
        <v>344</v>
      </c>
      <c r="C43" s="88">
        <v>9.2077920000000013</v>
      </c>
      <c r="D43" s="88">
        <v>51.747013999999993</v>
      </c>
      <c r="E43" s="88">
        <v>62.695174999999992</v>
      </c>
      <c r="F43" s="88">
        <v>32.455521000000005</v>
      </c>
      <c r="G43" s="88">
        <v>130.72908900000004</v>
      </c>
      <c r="H43" s="88">
        <v>18.699884000000001</v>
      </c>
      <c r="I43" s="88">
        <v>84.791634999999999</v>
      </c>
      <c r="J43" s="88">
        <v>35.963767999999995</v>
      </c>
      <c r="K43" s="88">
        <v>50.106017000000001</v>
      </c>
      <c r="L43" s="88">
        <v>535.31794000000002</v>
      </c>
      <c r="M43" s="88">
        <v>17.609639000000001</v>
      </c>
      <c r="N43" s="88">
        <v>43.683395999999988</v>
      </c>
      <c r="O43" s="88">
        <v>1145.0566309999999</v>
      </c>
      <c r="P43" s="88">
        <v>18.053806000000002</v>
      </c>
      <c r="Q43" s="88">
        <v>30.198753000000004</v>
      </c>
      <c r="R43" s="88">
        <v>29.010475</v>
      </c>
      <c r="S43" s="88">
        <v>18.833739999999999</v>
      </c>
      <c r="U43" s="84" t="s">
        <v>542</v>
      </c>
    </row>
    <row r="44" spans="1:21" x14ac:dyDescent="0.2">
      <c r="B44" s="84" t="s">
        <v>345</v>
      </c>
      <c r="C44" s="88">
        <v>7.6739030000000001</v>
      </c>
      <c r="D44" s="88">
        <v>45.930569000000006</v>
      </c>
      <c r="E44" s="88">
        <v>44.570060000000012</v>
      </c>
      <c r="F44" s="88">
        <v>28.552913000000004</v>
      </c>
      <c r="G44" s="88">
        <v>105.61213800000004</v>
      </c>
      <c r="H44" s="88">
        <v>17.834505</v>
      </c>
      <c r="I44" s="88">
        <v>81.376946000000004</v>
      </c>
      <c r="J44" s="88">
        <v>26.580514000000008</v>
      </c>
      <c r="K44" s="88">
        <v>53.197879</v>
      </c>
      <c r="L44" s="88">
        <v>460.71019799999993</v>
      </c>
      <c r="M44" s="88">
        <v>14.949501999999999</v>
      </c>
      <c r="N44" s="88">
        <v>57.98546300000001</v>
      </c>
      <c r="O44" s="88">
        <v>137.52545800000001</v>
      </c>
      <c r="P44" s="88">
        <v>20.396647000000002</v>
      </c>
      <c r="Q44" s="88">
        <v>19.771419999999999</v>
      </c>
      <c r="R44" s="88">
        <v>27.263533999999993</v>
      </c>
      <c r="S44" s="88">
        <v>15.783551000000003</v>
      </c>
      <c r="U44" s="84" t="s">
        <v>543</v>
      </c>
    </row>
    <row r="45" spans="1:21" x14ac:dyDescent="0.2">
      <c r="B45" s="84" t="s">
        <v>346</v>
      </c>
      <c r="C45" s="88">
        <v>9.9924080000000011</v>
      </c>
      <c r="D45" s="88">
        <v>47.484857000000005</v>
      </c>
      <c r="E45" s="88">
        <v>50.931782999999996</v>
      </c>
      <c r="F45" s="88">
        <v>33.547579999999996</v>
      </c>
      <c r="G45" s="88">
        <v>119.50270299999998</v>
      </c>
      <c r="H45" s="88">
        <v>18.223662999999998</v>
      </c>
      <c r="I45" s="88">
        <v>98.023298999999994</v>
      </c>
      <c r="J45" s="88">
        <v>30.265806999999999</v>
      </c>
      <c r="K45" s="88">
        <v>67.238591</v>
      </c>
      <c r="L45" s="88">
        <v>395.75232399999993</v>
      </c>
      <c r="M45" s="88">
        <v>15.976474</v>
      </c>
      <c r="N45" s="88">
        <v>26.858081999999996</v>
      </c>
      <c r="O45" s="88">
        <v>136.67293999999998</v>
      </c>
      <c r="P45" s="88">
        <v>23.766007999999999</v>
      </c>
      <c r="Q45" s="88">
        <v>24.094308000000012</v>
      </c>
      <c r="R45" s="88">
        <v>25.115558</v>
      </c>
      <c r="S45" s="88">
        <v>17.119358999999999</v>
      </c>
      <c r="U45" s="84" t="s">
        <v>544</v>
      </c>
    </row>
    <row r="46" spans="1:21" x14ac:dyDescent="0.2">
      <c r="B46" s="84" t="s">
        <v>347</v>
      </c>
      <c r="C46" s="88">
        <v>14.781534000000001</v>
      </c>
      <c r="D46" s="88">
        <v>52.839952000000011</v>
      </c>
      <c r="E46" s="88">
        <v>65.113702999999987</v>
      </c>
      <c r="F46" s="88">
        <v>33.397625999999995</v>
      </c>
      <c r="G46" s="88">
        <v>148.75416999999999</v>
      </c>
      <c r="H46" s="88">
        <v>19.353928</v>
      </c>
      <c r="I46" s="88">
        <v>86.127008000000004</v>
      </c>
      <c r="J46" s="88">
        <v>31.404444000000012</v>
      </c>
      <c r="K46" s="88">
        <v>51.430257999999995</v>
      </c>
      <c r="L46" s="88">
        <v>434.78852300000005</v>
      </c>
      <c r="M46" s="88">
        <v>14.237000999999999</v>
      </c>
      <c r="N46" s="88">
        <v>35.737465</v>
      </c>
      <c r="O46" s="88">
        <v>325.60852399999999</v>
      </c>
      <c r="P46" s="88">
        <v>15.987278</v>
      </c>
      <c r="Q46" s="88">
        <v>31.233153000000001</v>
      </c>
      <c r="R46" s="88">
        <v>33.73192699999997</v>
      </c>
      <c r="S46" s="88">
        <v>18.543317000000002</v>
      </c>
      <c r="U46" s="84" t="s">
        <v>545</v>
      </c>
    </row>
    <row r="47" spans="1:21" x14ac:dyDescent="0.2">
      <c r="B47" s="84" t="s">
        <v>348</v>
      </c>
      <c r="C47" s="88">
        <v>14.083397000000001</v>
      </c>
      <c r="D47" s="88">
        <v>50.669830999999981</v>
      </c>
      <c r="E47" s="88">
        <v>60.038910999999985</v>
      </c>
      <c r="F47" s="88">
        <v>33.643740000000008</v>
      </c>
      <c r="G47" s="88">
        <v>126.77518499999995</v>
      </c>
      <c r="H47" s="88">
        <v>19.896808999999998</v>
      </c>
      <c r="I47" s="88">
        <v>90.19496500000001</v>
      </c>
      <c r="J47" s="88">
        <v>30.673636999999996</v>
      </c>
      <c r="K47" s="88">
        <v>53.088749999999997</v>
      </c>
      <c r="L47" s="88">
        <v>429.33848900000004</v>
      </c>
      <c r="M47" s="88">
        <v>12.845443</v>
      </c>
      <c r="N47" s="88">
        <v>49.678396000000006</v>
      </c>
      <c r="O47" s="88">
        <v>235.30135900000002</v>
      </c>
      <c r="P47" s="88">
        <v>19.571930000000002</v>
      </c>
      <c r="Q47" s="88">
        <v>23.473295000000004</v>
      </c>
      <c r="R47" s="88">
        <v>29.891182999999991</v>
      </c>
      <c r="S47" s="88">
        <v>15.643101000000001</v>
      </c>
      <c r="U47" s="84" t="s">
        <v>546</v>
      </c>
    </row>
    <row r="48" spans="1:21" x14ac:dyDescent="0.2">
      <c r="B48" s="84" t="s">
        <v>349</v>
      </c>
      <c r="C48" s="88">
        <v>13.696655</v>
      </c>
      <c r="D48" s="88">
        <v>44.045527</v>
      </c>
      <c r="E48" s="88">
        <v>53.545667999999999</v>
      </c>
      <c r="F48" s="88">
        <v>31.301172999999991</v>
      </c>
      <c r="G48" s="88">
        <v>97.43872200000007</v>
      </c>
      <c r="H48" s="88">
        <v>18.734765000000003</v>
      </c>
      <c r="I48" s="88">
        <v>61.325766000000002</v>
      </c>
      <c r="J48" s="88">
        <v>25.147719999999996</v>
      </c>
      <c r="K48" s="88">
        <v>51.481867000000001</v>
      </c>
      <c r="L48" s="88">
        <v>356.64737199999996</v>
      </c>
      <c r="M48" s="88">
        <v>11.329013</v>
      </c>
      <c r="N48" s="88">
        <v>73.418825000000012</v>
      </c>
      <c r="O48" s="88">
        <v>141.28550500000003</v>
      </c>
      <c r="P48" s="88">
        <v>12.369408</v>
      </c>
      <c r="Q48" s="88">
        <v>16.347733000000005</v>
      </c>
      <c r="R48" s="88">
        <v>25.467323999999998</v>
      </c>
      <c r="S48" s="88">
        <v>11.572119999999998</v>
      </c>
      <c r="U48" s="84" t="s">
        <v>547</v>
      </c>
    </row>
    <row r="49" spans="1:21" x14ac:dyDescent="0.2">
      <c r="C49" s="88"/>
      <c r="D49" s="88"/>
      <c r="E49" s="88"/>
      <c r="F49" s="88"/>
      <c r="G49" s="88"/>
      <c r="H49" s="88"/>
      <c r="I49" s="88"/>
      <c r="J49" s="88"/>
      <c r="K49" s="88"/>
      <c r="L49" s="88"/>
      <c r="M49" s="88"/>
      <c r="N49" s="88"/>
      <c r="O49" s="88"/>
      <c r="P49" s="89"/>
      <c r="Q49" s="89"/>
      <c r="R49" s="89"/>
      <c r="S49" s="89"/>
    </row>
    <row r="50" spans="1:21" x14ac:dyDescent="0.2">
      <c r="A50" s="87">
        <v>2025</v>
      </c>
      <c r="B50" s="84" t="s">
        <v>338</v>
      </c>
      <c r="C50" s="88">
        <v>12.483388</v>
      </c>
      <c r="D50" s="88">
        <v>46.27137299999999</v>
      </c>
      <c r="E50" s="88">
        <v>59.602154999999996</v>
      </c>
      <c r="F50" s="88">
        <v>33.709922000000013</v>
      </c>
      <c r="G50" s="88">
        <v>104.45256000000002</v>
      </c>
      <c r="H50" s="88">
        <v>22.190549000000001</v>
      </c>
      <c r="I50" s="88">
        <v>87.525891999999999</v>
      </c>
      <c r="J50" s="88">
        <v>26.503167999999992</v>
      </c>
      <c r="K50" s="88">
        <v>55.931098000000006</v>
      </c>
      <c r="L50" s="88">
        <v>429.47688800000003</v>
      </c>
      <c r="M50" s="88">
        <v>12.428601999999998</v>
      </c>
      <c r="N50" s="88">
        <v>107.48656</v>
      </c>
      <c r="O50" s="88">
        <v>822.98575400000004</v>
      </c>
      <c r="P50" s="88">
        <v>23.267076000000003</v>
      </c>
      <c r="Q50" s="88">
        <v>20.177530999999998</v>
      </c>
      <c r="R50" s="88">
        <v>26.616487999999997</v>
      </c>
      <c r="S50" s="88">
        <v>15.232417</v>
      </c>
      <c r="T50" s="87">
        <v>2025</v>
      </c>
      <c r="U50" s="84" t="s">
        <v>536</v>
      </c>
    </row>
    <row r="51" spans="1:21" x14ac:dyDescent="0.2">
      <c r="B51" s="84" t="s">
        <v>339</v>
      </c>
      <c r="C51" s="88">
        <v>16.625558000000002</v>
      </c>
      <c r="D51" s="88">
        <v>44.025050000000022</v>
      </c>
      <c r="E51" s="88">
        <v>55.618017999999992</v>
      </c>
      <c r="F51" s="88">
        <v>33.418245999999996</v>
      </c>
      <c r="G51" s="88">
        <v>107.13361700000003</v>
      </c>
      <c r="H51" s="88">
        <v>18.036715000000001</v>
      </c>
      <c r="I51" s="88">
        <v>81.212615999999997</v>
      </c>
      <c r="J51" s="88">
        <v>28.57508</v>
      </c>
      <c r="K51" s="88">
        <v>60.911464999999993</v>
      </c>
      <c r="L51" s="88">
        <v>425.92872899999992</v>
      </c>
      <c r="M51" s="88">
        <v>20.699936000000001</v>
      </c>
      <c r="N51" s="88">
        <v>106.04056399999999</v>
      </c>
      <c r="O51" s="88">
        <v>797.82198799999992</v>
      </c>
      <c r="P51" s="88">
        <v>21.425737000000002</v>
      </c>
      <c r="Q51" s="88">
        <v>21.914719000000002</v>
      </c>
      <c r="R51" s="88">
        <v>27.844061000000007</v>
      </c>
      <c r="S51" s="88">
        <v>14.956511000000006</v>
      </c>
      <c r="U51" s="84" t="s">
        <v>537</v>
      </c>
    </row>
    <row r="52" spans="1:21" x14ac:dyDescent="0.2">
      <c r="B52" s="84" t="s">
        <v>340</v>
      </c>
      <c r="C52" s="88"/>
      <c r="D52" s="88"/>
      <c r="E52" s="88"/>
      <c r="F52" s="88"/>
      <c r="G52" s="88"/>
      <c r="H52" s="88"/>
      <c r="I52" s="88"/>
      <c r="J52" s="88"/>
      <c r="K52" s="88"/>
      <c r="L52" s="88"/>
      <c r="M52" s="88"/>
      <c r="N52" s="88"/>
      <c r="O52" s="88"/>
      <c r="P52" s="88"/>
      <c r="Q52" s="88"/>
      <c r="R52" s="88"/>
      <c r="S52" s="88"/>
      <c r="U52" s="84" t="s">
        <v>538</v>
      </c>
    </row>
    <row r="53" spans="1:21" x14ac:dyDescent="0.2">
      <c r="B53" s="84" t="s">
        <v>341</v>
      </c>
      <c r="C53" s="88"/>
      <c r="D53" s="88"/>
      <c r="E53" s="88"/>
      <c r="F53" s="88"/>
      <c r="G53" s="88"/>
      <c r="H53" s="88"/>
      <c r="I53" s="88"/>
      <c r="J53" s="88"/>
      <c r="K53" s="88"/>
      <c r="L53" s="88"/>
      <c r="M53" s="88"/>
      <c r="N53" s="88"/>
      <c r="O53" s="88"/>
      <c r="P53" s="88"/>
      <c r="Q53" s="88"/>
      <c r="R53" s="88"/>
      <c r="S53" s="88"/>
      <c r="U53" s="84" t="s">
        <v>539</v>
      </c>
    </row>
    <row r="54" spans="1:21" x14ac:dyDescent="0.2">
      <c r="B54" s="84" t="s">
        <v>342</v>
      </c>
      <c r="C54" s="88"/>
      <c r="D54" s="88"/>
      <c r="E54" s="88"/>
      <c r="F54" s="88"/>
      <c r="G54" s="88"/>
      <c r="H54" s="88"/>
      <c r="I54" s="88"/>
      <c r="J54" s="88"/>
      <c r="K54" s="88"/>
      <c r="L54" s="88"/>
      <c r="M54" s="88"/>
      <c r="N54" s="88"/>
      <c r="O54" s="88"/>
      <c r="P54" s="88"/>
      <c r="Q54" s="88"/>
      <c r="R54" s="88"/>
      <c r="S54" s="88"/>
      <c r="U54" s="84" t="s">
        <v>540</v>
      </c>
    </row>
    <row r="55" spans="1:21" x14ac:dyDescent="0.2">
      <c r="B55" s="84" t="s">
        <v>343</v>
      </c>
      <c r="C55" s="88"/>
      <c r="D55" s="88"/>
      <c r="E55" s="88"/>
      <c r="F55" s="88"/>
      <c r="G55" s="88"/>
      <c r="H55" s="88"/>
      <c r="I55" s="88"/>
      <c r="J55" s="88"/>
      <c r="K55" s="88"/>
      <c r="L55" s="88"/>
      <c r="M55" s="88"/>
      <c r="N55" s="88"/>
      <c r="O55" s="88"/>
      <c r="P55" s="88"/>
      <c r="Q55" s="88"/>
      <c r="R55" s="88"/>
      <c r="S55" s="88"/>
      <c r="U55" s="84" t="s">
        <v>541</v>
      </c>
    </row>
    <row r="56" spans="1:21" x14ac:dyDescent="0.2">
      <c r="B56" s="84" t="s">
        <v>344</v>
      </c>
      <c r="C56" s="88"/>
      <c r="D56" s="88"/>
      <c r="E56" s="88"/>
      <c r="F56" s="88"/>
      <c r="G56" s="88"/>
      <c r="H56" s="88"/>
      <c r="I56" s="88"/>
      <c r="J56" s="88"/>
      <c r="K56" s="88"/>
      <c r="L56" s="88"/>
      <c r="M56" s="88"/>
      <c r="N56" s="88"/>
      <c r="O56" s="88"/>
      <c r="P56" s="88"/>
      <c r="Q56" s="88"/>
      <c r="R56" s="88"/>
      <c r="S56" s="88"/>
      <c r="U56" s="84" t="s">
        <v>542</v>
      </c>
    </row>
    <row r="57" spans="1:21" x14ac:dyDescent="0.2">
      <c r="B57" s="84" t="s">
        <v>345</v>
      </c>
      <c r="C57" s="88"/>
      <c r="D57" s="88"/>
      <c r="E57" s="88"/>
      <c r="F57" s="88"/>
      <c r="G57" s="88"/>
      <c r="H57" s="88"/>
      <c r="I57" s="88"/>
      <c r="J57" s="88"/>
      <c r="K57" s="88"/>
      <c r="L57" s="88"/>
      <c r="M57" s="88"/>
      <c r="N57" s="88"/>
      <c r="O57" s="88"/>
      <c r="P57" s="88"/>
      <c r="Q57" s="88"/>
      <c r="R57" s="88"/>
      <c r="S57" s="88"/>
      <c r="U57" s="84" t="s">
        <v>543</v>
      </c>
    </row>
    <row r="58" spans="1:21" x14ac:dyDescent="0.2">
      <c r="B58" s="84" t="s">
        <v>346</v>
      </c>
      <c r="C58" s="88"/>
      <c r="D58" s="88"/>
      <c r="E58" s="88"/>
      <c r="F58" s="88"/>
      <c r="G58" s="88"/>
      <c r="H58" s="88"/>
      <c r="I58" s="88"/>
      <c r="J58" s="88"/>
      <c r="K58" s="88"/>
      <c r="L58" s="88"/>
      <c r="M58" s="88"/>
      <c r="N58" s="88"/>
      <c r="O58" s="88"/>
      <c r="P58" s="88"/>
      <c r="Q58" s="88"/>
      <c r="R58" s="88"/>
      <c r="S58" s="88"/>
      <c r="U58" s="84" t="s">
        <v>544</v>
      </c>
    </row>
    <row r="59" spans="1:21" x14ac:dyDescent="0.2">
      <c r="B59" s="84" t="s">
        <v>347</v>
      </c>
      <c r="C59" s="88"/>
      <c r="D59" s="88"/>
      <c r="E59" s="88"/>
      <c r="F59" s="88"/>
      <c r="G59" s="88"/>
      <c r="H59" s="88"/>
      <c r="I59" s="88"/>
      <c r="J59" s="88"/>
      <c r="K59" s="88"/>
      <c r="L59" s="88"/>
      <c r="M59" s="88"/>
      <c r="N59" s="88"/>
      <c r="O59" s="88"/>
      <c r="P59" s="88"/>
      <c r="Q59" s="88"/>
      <c r="R59" s="88"/>
      <c r="S59" s="88"/>
      <c r="U59" s="84" t="s">
        <v>545</v>
      </c>
    </row>
    <row r="60" spans="1:21" x14ac:dyDescent="0.2">
      <c r="B60" s="84" t="s">
        <v>348</v>
      </c>
      <c r="C60" s="88"/>
      <c r="D60" s="88"/>
      <c r="E60" s="88"/>
      <c r="F60" s="88"/>
      <c r="G60" s="88"/>
      <c r="H60" s="88"/>
      <c r="I60" s="88"/>
      <c r="J60" s="88"/>
      <c r="K60" s="88"/>
      <c r="L60" s="88"/>
      <c r="M60" s="88"/>
      <c r="N60" s="88"/>
      <c r="O60" s="88"/>
      <c r="P60" s="88"/>
      <c r="Q60" s="88"/>
      <c r="R60" s="88"/>
      <c r="S60" s="88"/>
      <c r="U60" s="84" t="s">
        <v>546</v>
      </c>
    </row>
    <row r="61" spans="1:21" x14ac:dyDescent="0.2">
      <c r="B61" s="84" t="s">
        <v>349</v>
      </c>
      <c r="C61" s="88"/>
      <c r="D61" s="88"/>
      <c r="E61" s="88"/>
      <c r="F61" s="88"/>
      <c r="G61" s="88"/>
      <c r="H61" s="88"/>
      <c r="I61" s="88"/>
      <c r="J61" s="88"/>
      <c r="K61" s="88"/>
      <c r="L61" s="88"/>
      <c r="M61" s="88"/>
      <c r="N61" s="88"/>
      <c r="O61" s="88"/>
      <c r="P61" s="88"/>
      <c r="Q61" s="88"/>
      <c r="R61" s="88"/>
      <c r="S61" s="88"/>
      <c r="U61" s="84" t="s">
        <v>547</v>
      </c>
    </row>
    <row r="62" spans="1:21" x14ac:dyDescent="0.2">
      <c r="C62" s="88"/>
      <c r="D62" s="88"/>
      <c r="E62" s="88"/>
      <c r="F62" s="88"/>
      <c r="G62" s="88"/>
      <c r="H62" s="88"/>
      <c r="I62" s="88"/>
      <c r="J62" s="88"/>
      <c r="K62" s="88"/>
      <c r="L62" s="88"/>
      <c r="M62" s="88"/>
      <c r="N62" s="88"/>
      <c r="O62" s="88"/>
      <c r="P62" s="88"/>
      <c r="Q62" s="88"/>
      <c r="R62" s="88"/>
      <c r="S62" s="88"/>
    </row>
    <row r="63" spans="1:21" x14ac:dyDescent="0.2">
      <c r="C63" s="88"/>
      <c r="D63" s="88"/>
      <c r="E63" s="88"/>
      <c r="F63" s="88"/>
      <c r="G63" s="88"/>
      <c r="H63" s="88"/>
      <c r="I63" s="88"/>
      <c r="J63" s="88"/>
      <c r="K63" s="88"/>
      <c r="L63" s="88"/>
      <c r="M63" s="88"/>
      <c r="N63" s="88"/>
      <c r="O63" s="88"/>
    </row>
    <row r="64" spans="1:21" x14ac:dyDescent="0.2">
      <c r="C64" s="88"/>
      <c r="D64" s="88"/>
      <c r="E64" s="88"/>
      <c r="F64" s="88"/>
      <c r="G64" s="88"/>
      <c r="H64" s="88"/>
      <c r="I64" s="88"/>
      <c r="J64" s="88"/>
      <c r="K64" s="88"/>
      <c r="L64" s="88"/>
      <c r="M64" s="88"/>
      <c r="N64" s="88"/>
      <c r="O64" s="88"/>
    </row>
    <row r="65" spans="1:21" s="90" customFormat="1" ht="27" customHeight="1" thickBot="1" x14ac:dyDescent="0.3">
      <c r="A65" s="195" t="s">
        <v>678</v>
      </c>
      <c r="B65" s="195"/>
      <c r="C65" s="195"/>
      <c r="D65" s="195"/>
      <c r="E65" s="195"/>
      <c r="F65" s="195"/>
      <c r="G65" s="195"/>
      <c r="H65" s="195"/>
      <c r="I65" s="195"/>
      <c r="J65" s="195"/>
      <c r="K65" s="195"/>
      <c r="L65" s="195"/>
      <c r="M65" s="195"/>
      <c r="N65" s="195"/>
      <c r="O65" s="195"/>
      <c r="P65" s="195"/>
      <c r="Q65" s="195"/>
      <c r="R65" s="195"/>
      <c r="S65" s="195"/>
      <c r="T65" s="195"/>
      <c r="U65" s="195"/>
    </row>
    <row r="66" spans="1:21" s="85" customFormat="1" ht="11.25" customHeight="1" thickBot="1" x14ac:dyDescent="0.3">
      <c r="A66" s="197" t="s">
        <v>162</v>
      </c>
      <c r="B66" s="197" t="s">
        <v>163</v>
      </c>
      <c r="C66" s="235" t="s">
        <v>676</v>
      </c>
      <c r="D66" s="236"/>
      <c r="E66" s="236"/>
      <c r="F66" s="236"/>
      <c r="G66" s="236"/>
      <c r="H66" s="236"/>
      <c r="I66" s="236"/>
      <c r="J66" s="236"/>
      <c r="K66" s="236"/>
      <c r="L66" s="236"/>
      <c r="M66" s="236"/>
      <c r="N66" s="236"/>
      <c r="O66" s="236"/>
      <c r="P66" s="236"/>
      <c r="Q66" s="236"/>
      <c r="R66" s="236"/>
      <c r="S66" s="237"/>
      <c r="T66" s="197" t="s">
        <v>533</v>
      </c>
      <c r="U66" s="197" t="s">
        <v>520</v>
      </c>
    </row>
    <row r="67" spans="1:21" ht="20.25" customHeight="1" thickBot="1" x14ac:dyDescent="0.25">
      <c r="A67" s="198"/>
      <c r="B67" s="198"/>
      <c r="C67" s="138">
        <v>35</v>
      </c>
      <c r="D67" s="138">
        <v>36</v>
      </c>
      <c r="E67" s="138">
        <v>37</v>
      </c>
      <c r="F67" s="138">
        <v>38</v>
      </c>
      <c r="G67" s="138">
        <v>39</v>
      </c>
      <c r="H67" s="138">
        <v>40</v>
      </c>
      <c r="I67" s="138">
        <v>41</v>
      </c>
      <c r="J67" s="138">
        <v>42</v>
      </c>
      <c r="K67" s="138">
        <v>43</v>
      </c>
      <c r="L67" s="138">
        <v>44</v>
      </c>
      <c r="M67" s="138">
        <v>45</v>
      </c>
      <c r="N67" s="138">
        <v>46</v>
      </c>
      <c r="O67" s="138">
        <v>47</v>
      </c>
      <c r="P67" s="138">
        <v>48</v>
      </c>
      <c r="Q67" s="138">
        <v>49</v>
      </c>
      <c r="R67" s="138">
        <v>50</v>
      </c>
      <c r="S67" s="138">
        <v>51</v>
      </c>
      <c r="T67" s="198"/>
      <c r="U67" s="198"/>
    </row>
    <row r="68" spans="1:21" x14ac:dyDescent="0.2">
      <c r="A68" s="87">
        <v>2024</v>
      </c>
      <c r="B68" s="84" t="s">
        <v>338</v>
      </c>
      <c r="C68" s="88">
        <v>10.49094</v>
      </c>
      <c r="D68" s="88">
        <v>0.59866299999999995</v>
      </c>
      <c r="E68" s="88">
        <v>0.56800200000000001</v>
      </c>
      <c r="F68" s="88">
        <v>38.784213000000008</v>
      </c>
      <c r="G68" s="88">
        <v>296.53808999999995</v>
      </c>
      <c r="H68" s="88">
        <v>157.63004800000002</v>
      </c>
      <c r="I68" s="88">
        <v>8.7801699999999983</v>
      </c>
      <c r="J68" s="88">
        <v>32.669911999999997</v>
      </c>
      <c r="K68" s="88">
        <v>0.364066</v>
      </c>
      <c r="L68" s="88">
        <v>73.726713000000004</v>
      </c>
      <c r="M68" s="88">
        <v>89.407121000000018</v>
      </c>
      <c r="N68" s="88">
        <v>0.159444</v>
      </c>
      <c r="O68" s="88">
        <v>76.801359999999988</v>
      </c>
      <c r="P68" s="88">
        <v>216.55190200000004</v>
      </c>
      <c r="Q68" s="88">
        <v>6.1061969999999999</v>
      </c>
      <c r="R68" s="88">
        <v>4.0926000000000004E-2</v>
      </c>
      <c r="S68" s="88">
        <v>5.1278370000000004</v>
      </c>
      <c r="T68" s="87">
        <v>2024</v>
      </c>
      <c r="U68" s="84" t="s">
        <v>536</v>
      </c>
    </row>
    <row r="69" spans="1:21" x14ac:dyDescent="0.2">
      <c r="B69" s="84" t="s">
        <v>339</v>
      </c>
      <c r="C69" s="88">
        <v>9.6234970000000004</v>
      </c>
      <c r="D69" s="88">
        <v>0.84875100000000003</v>
      </c>
      <c r="E69" s="88">
        <v>0.46578599999999998</v>
      </c>
      <c r="F69" s="88">
        <v>39.373615000000001</v>
      </c>
      <c r="G69" s="88">
        <v>309.78919400000001</v>
      </c>
      <c r="H69" s="88">
        <v>163.65465399999994</v>
      </c>
      <c r="I69" s="88">
        <v>9.1927320000000012</v>
      </c>
      <c r="J69" s="88">
        <v>30.316368999999998</v>
      </c>
      <c r="K69" s="88">
        <v>0.25434000000000001</v>
      </c>
      <c r="L69" s="88">
        <v>73.165917999999991</v>
      </c>
      <c r="M69" s="88">
        <v>95.839040000000011</v>
      </c>
      <c r="N69" s="88">
        <v>0.17854600000000001</v>
      </c>
      <c r="O69" s="88">
        <v>64.531467000000006</v>
      </c>
      <c r="P69" s="88">
        <v>186.92479200000005</v>
      </c>
      <c r="Q69" s="88">
        <v>4.915951999999999</v>
      </c>
      <c r="R69" s="88">
        <v>4.6633000000000001E-2</v>
      </c>
      <c r="S69" s="88">
        <v>5.6665750000000008</v>
      </c>
      <c r="U69" s="84" t="s">
        <v>537</v>
      </c>
    </row>
    <row r="70" spans="1:21" x14ac:dyDescent="0.2">
      <c r="B70" s="84" t="s">
        <v>340</v>
      </c>
      <c r="C70" s="88">
        <v>9.7509100000000011</v>
      </c>
      <c r="D70" s="88">
        <v>0.67397799999999997</v>
      </c>
      <c r="E70" s="88">
        <v>1.1489860000000001</v>
      </c>
      <c r="F70" s="88">
        <v>37.084551999999995</v>
      </c>
      <c r="G70" s="88">
        <v>298.55554699999993</v>
      </c>
      <c r="H70" s="88">
        <v>166.50585700000008</v>
      </c>
      <c r="I70" s="88">
        <v>8.8109880000000018</v>
      </c>
      <c r="J70" s="88">
        <v>30.799658999999998</v>
      </c>
      <c r="K70" s="88">
        <v>1.0006900000000001</v>
      </c>
      <c r="L70" s="88">
        <v>79.270317000000006</v>
      </c>
      <c r="M70" s="88">
        <v>105.114458</v>
      </c>
      <c r="N70" s="88">
        <v>0.147731</v>
      </c>
      <c r="O70" s="88">
        <v>69.463340000000017</v>
      </c>
      <c r="P70" s="88">
        <v>195.98719</v>
      </c>
      <c r="Q70" s="88">
        <v>5.9827379999999994</v>
      </c>
      <c r="R70" s="88">
        <v>4.2960000000000005E-2</v>
      </c>
      <c r="S70" s="88">
        <v>5.7389920000000005</v>
      </c>
      <c r="U70" s="84" t="s">
        <v>538</v>
      </c>
    </row>
    <row r="71" spans="1:21" x14ac:dyDescent="0.2">
      <c r="B71" s="84" t="s">
        <v>341</v>
      </c>
      <c r="C71" s="88">
        <v>9.8852650000000004</v>
      </c>
      <c r="D71" s="88">
        <v>0.81420000000000003</v>
      </c>
      <c r="E71" s="88">
        <v>0.62168199999999996</v>
      </c>
      <c r="F71" s="88">
        <v>39.551935999999998</v>
      </c>
      <c r="G71" s="88">
        <v>326.19575999999995</v>
      </c>
      <c r="H71" s="88">
        <v>151.06398399999986</v>
      </c>
      <c r="I71" s="88">
        <v>9.9824289999999998</v>
      </c>
      <c r="J71" s="88">
        <v>30.416044000000003</v>
      </c>
      <c r="K71" s="88">
        <v>1.303094</v>
      </c>
      <c r="L71" s="88">
        <v>75.478738000000007</v>
      </c>
      <c r="M71" s="88">
        <v>103.11724099999999</v>
      </c>
      <c r="N71" s="88">
        <v>0.10209499999999999</v>
      </c>
      <c r="O71" s="88">
        <v>79.384843000000004</v>
      </c>
      <c r="P71" s="88">
        <v>209.02702099999999</v>
      </c>
      <c r="Q71" s="88">
        <v>4.8403349999999996</v>
      </c>
      <c r="R71" s="88">
        <v>3.8841000000000001E-2</v>
      </c>
      <c r="S71" s="88">
        <v>5.8691500000000003</v>
      </c>
      <c r="U71" s="84" t="s">
        <v>539</v>
      </c>
    </row>
    <row r="72" spans="1:21" x14ac:dyDescent="0.2">
      <c r="B72" s="84" t="s">
        <v>342</v>
      </c>
      <c r="C72" s="88">
        <v>10.293528999999999</v>
      </c>
      <c r="D72" s="88">
        <v>0.52395700000000001</v>
      </c>
      <c r="E72" s="88">
        <v>0.48430200000000001</v>
      </c>
      <c r="F72" s="88">
        <v>41.050033999999997</v>
      </c>
      <c r="G72" s="88">
        <v>324.63659200000001</v>
      </c>
      <c r="H72" s="88">
        <v>170.65258799999992</v>
      </c>
      <c r="I72" s="88">
        <v>9.7220619999999993</v>
      </c>
      <c r="J72" s="88">
        <v>30.736062000000004</v>
      </c>
      <c r="K72" s="88">
        <v>0.81881400000000004</v>
      </c>
      <c r="L72" s="88">
        <v>75.186025000000001</v>
      </c>
      <c r="M72" s="88">
        <v>106.581183</v>
      </c>
      <c r="N72" s="88">
        <v>0.17196299999999998</v>
      </c>
      <c r="O72" s="88">
        <v>72.911969999999997</v>
      </c>
      <c r="P72" s="88">
        <v>220.80594699999995</v>
      </c>
      <c r="Q72" s="88">
        <v>5.7416039999999988</v>
      </c>
      <c r="R72" s="88">
        <v>4.9835000000000004E-2</v>
      </c>
      <c r="S72" s="88">
        <v>6.7498669999999983</v>
      </c>
      <c r="U72" s="84" t="s">
        <v>540</v>
      </c>
    </row>
    <row r="73" spans="1:21" x14ac:dyDescent="0.2">
      <c r="B73" s="84" t="s">
        <v>343</v>
      </c>
      <c r="C73" s="88">
        <v>9.4213710000000006</v>
      </c>
      <c r="D73" s="88">
        <v>0.86041599999999996</v>
      </c>
      <c r="E73" s="88">
        <v>0.670072</v>
      </c>
      <c r="F73" s="88">
        <v>47.865788999999999</v>
      </c>
      <c r="G73" s="88">
        <v>305.32890599999996</v>
      </c>
      <c r="H73" s="88">
        <v>158.13359399999996</v>
      </c>
      <c r="I73" s="88">
        <v>9.0724780000000003</v>
      </c>
      <c r="J73" s="88">
        <v>25.340664000000004</v>
      </c>
      <c r="K73" s="88">
        <v>0.63252900000000001</v>
      </c>
      <c r="L73" s="88">
        <v>68.859697999999995</v>
      </c>
      <c r="M73" s="88">
        <v>103.63877500000001</v>
      </c>
      <c r="N73" s="88">
        <v>0.11713700000000001</v>
      </c>
      <c r="O73" s="88">
        <v>86.928995999999998</v>
      </c>
      <c r="P73" s="88">
        <v>196.21894399999996</v>
      </c>
      <c r="Q73" s="88">
        <v>8.0883769999999977</v>
      </c>
      <c r="R73" s="88">
        <v>1.8109E-2</v>
      </c>
      <c r="S73" s="88">
        <v>5.9018709999999999</v>
      </c>
      <c r="U73" s="84" t="s">
        <v>541</v>
      </c>
    </row>
    <row r="74" spans="1:21" x14ac:dyDescent="0.2">
      <c r="B74" s="84" t="s">
        <v>344</v>
      </c>
      <c r="C74" s="88">
        <v>11.727537000000002</v>
      </c>
      <c r="D74" s="88">
        <v>0.50283599999999995</v>
      </c>
      <c r="E74" s="88">
        <v>1.269204</v>
      </c>
      <c r="F74" s="88">
        <v>36.301282</v>
      </c>
      <c r="G74" s="88">
        <v>329.78566799999987</v>
      </c>
      <c r="H74" s="88">
        <v>160.39065100000005</v>
      </c>
      <c r="I74" s="88">
        <v>9.4941040000000001</v>
      </c>
      <c r="J74" s="88">
        <v>31.973136</v>
      </c>
      <c r="K74" s="88">
        <v>1.033452</v>
      </c>
      <c r="L74" s="88">
        <v>82.238471000000004</v>
      </c>
      <c r="M74" s="88">
        <v>118.74269900000002</v>
      </c>
      <c r="N74" s="88">
        <v>9.8794999999999994E-2</v>
      </c>
      <c r="O74" s="88">
        <v>92.380308999999997</v>
      </c>
      <c r="P74" s="88">
        <v>194.08633499999996</v>
      </c>
      <c r="Q74" s="88">
        <v>6.1203859999999981</v>
      </c>
      <c r="R74" s="88">
        <v>5.3365000000000003E-2</v>
      </c>
      <c r="S74" s="88">
        <v>6.3940369999999991</v>
      </c>
      <c r="U74" s="84" t="s">
        <v>542</v>
      </c>
    </row>
    <row r="75" spans="1:21" x14ac:dyDescent="0.2">
      <c r="B75" s="84" t="s">
        <v>345</v>
      </c>
      <c r="C75" s="88">
        <v>9.7903640000000003</v>
      </c>
      <c r="D75" s="88">
        <v>0.87491399999999997</v>
      </c>
      <c r="E75" s="88">
        <v>0.33343800000000007</v>
      </c>
      <c r="F75" s="88">
        <v>28.871299</v>
      </c>
      <c r="G75" s="88">
        <v>234.43260200000003</v>
      </c>
      <c r="H75" s="88">
        <v>120.08166200000007</v>
      </c>
      <c r="I75" s="88">
        <v>3.9285569999999996</v>
      </c>
      <c r="J75" s="88">
        <v>22.692790999999996</v>
      </c>
      <c r="K75" s="88">
        <v>0.18895599999999999</v>
      </c>
      <c r="L75" s="88">
        <v>53.524264000000002</v>
      </c>
      <c r="M75" s="88">
        <v>53.109318999999992</v>
      </c>
      <c r="N75" s="88">
        <v>6.4072999999999991E-2</v>
      </c>
      <c r="O75" s="88">
        <v>62.955711999999998</v>
      </c>
      <c r="P75" s="88">
        <v>180.99506799999986</v>
      </c>
      <c r="Q75" s="88">
        <v>6.2169220000000021</v>
      </c>
      <c r="R75" s="88">
        <v>3.2710999999999997E-2</v>
      </c>
      <c r="S75" s="88">
        <v>4.470892000000001</v>
      </c>
      <c r="U75" s="84" t="s">
        <v>543</v>
      </c>
    </row>
    <row r="76" spans="1:21" x14ac:dyDescent="0.2">
      <c r="B76" s="84" t="s">
        <v>346</v>
      </c>
      <c r="C76" s="88">
        <v>9.1047440000000019</v>
      </c>
      <c r="D76" s="88">
        <v>0.65437000000000001</v>
      </c>
      <c r="E76" s="88">
        <v>0.82675699999999996</v>
      </c>
      <c r="F76" s="88">
        <v>31.627082000000001</v>
      </c>
      <c r="G76" s="88">
        <v>302.43367500000005</v>
      </c>
      <c r="H76" s="88">
        <v>155.70332200000001</v>
      </c>
      <c r="I76" s="88">
        <v>7.2409750000000006</v>
      </c>
      <c r="J76" s="88">
        <v>30.108132000000001</v>
      </c>
      <c r="K76" s="88">
        <v>0.57838100000000003</v>
      </c>
      <c r="L76" s="88">
        <v>72.269216</v>
      </c>
      <c r="M76" s="88">
        <v>89.497596000000001</v>
      </c>
      <c r="N76" s="88">
        <v>6.6904000000000005E-2</v>
      </c>
      <c r="O76" s="88">
        <v>79.823329999999999</v>
      </c>
      <c r="P76" s="88">
        <v>198.62190499999994</v>
      </c>
      <c r="Q76" s="88">
        <v>5.5837859999999973</v>
      </c>
      <c r="R76" s="88">
        <v>3.0241000000000004E-2</v>
      </c>
      <c r="S76" s="88">
        <v>5.3363800000000001</v>
      </c>
      <c r="U76" s="84" t="s">
        <v>544</v>
      </c>
    </row>
    <row r="77" spans="1:21" x14ac:dyDescent="0.2">
      <c r="B77" s="84" t="s">
        <v>347</v>
      </c>
      <c r="C77" s="88">
        <v>12.081174000000003</v>
      </c>
      <c r="D77" s="88">
        <v>0.69053300000000006</v>
      </c>
      <c r="E77" s="88">
        <v>0.61408400000000007</v>
      </c>
      <c r="F77" s="88">
        <v>37.666907000000009</v>
      </c>
      <c r="G77" s="88">
        <v>336.503783</v>
      </c>
      <c r="H77" s="88">
        <v>178.8840449999999</v>
      </c>
      <c r="I77" s="88">
        <v>9.4524859999999986</v>
      </c>
      <c r="J77" s="88">
        <v>29.943082</v>
      </c>
      <c r="K77" s="88">
        <v>0.53769999999999996</v>
      </c>
      <c r="L77" s="88">
        <v>84.611128000000008</v>
      </c>
      <c r="M77" s="88">
        <v>105.06263899999999</v>
      </c>
      <c r="N77" s="88">
        <v>9.2240000000000003E-2</v>
      </c>
      <c r="O77" s="88">
        <v>60.250338999999997</v>
      </c>
      <c r="P77" s="88">
        <v>207.80839800000001</v>
      </c>
      <c r="Q77" s="88">
        <v>6.8190189999999964</v>
      </c>
      <c r="R77" s="88">
        <v>1.2621E-2</v>
      </c>
      <c r="S77" s="88">
        <v>4.7237809999999998</v>
      </c>
      <c r="U77" s="84" t="s">
        <v>545</v>
      </c>
    </row>
    <row r="78" spans="1:21" x14ac:dyDescent="0.2">
      <c r="B78" s="84" t="s">
        <v>348</v>
      </c>
      <c r="C78" s="88">
        <v>10.032144000000001</v>
      </c>
      <c r="D78" s="88">
        <v>0.99643000000000004</v>
      </c>
      <c r="E78" s="88">
        <v>0.7241749999999999</v>
      </c>
      <c r="F78" s="88">
        <v>31.911062999999999</v>
      </c>
      <c r="G78" s="88">
        <v>298.08190400000001</v>
      </c>
      <c r="H78" s="88">
        <v>159.80521699999997</v>
      </c>
      <c r="I78" s="88">
        <v>7.4611729999999996</v>
      </c>
      <c r="J78" s="88">
        <v>27.453123999999999</v>
      </c>
      <c r="K78" s="88">
        <v>0.32072999999999996</v>
      </c>
      <c r="L78" s="88">
        <v>73.52445800000001</v>
      </c>
      <c r="M78" s="88">
        <v>92.25805299999999</v>
      </c>
      <c r="N78" s="88">
        <v>0.23471499999999998</v>
      </c>
      <c r="O78" s="88">
        <v>67.450375000000008</v>
      </c>
      <c r="P78" s="88">
        <v>205.13596999999993</v>
      </c>
      <c r="Q78" s="88">
        <v>5.3002509999999994</v>
      </c>
      <c r="R78" s="88">
        <v>3.9816999999999998E-2</v>
      </c>
      <c r="S78" s="88">
        <v>6.0512920000000001</v>
      </c>
      <c r="U78" s="84" t="s">
        <v>546</v>
      </c>
    </row>
    <row r="79" spans="1:21" x14ac:dyDescent="0.2">
      <c r="B79" s="84" t="s">
        <v>349</v>
      </c>
      <c r="C79" s="88">
        <v>6.2355729999999996</v>
      </c>
      <c r="D79" s="88">
        <v>0.51777499999999999</v>
      </c>
      <c r="E79" s="88">
        <v>0.72336800000000001</v>
      </c>
      <c r="F79" s="88">
        <v>40.819986999999998</v>
      </c>
      <c r="G79" s="88">
        <v>230.85415899999992</v>
      </c>
      <c r="H79" s="88">
        <v>112.83266299999997</v>
      </c>
      <c r="I79" s="88">
        <v>6.2962859999999985</v>
      </c>
      <c r="J79" s="88">
        <v>27.648516000000001</v>
      </c>
      <c r="K79" s="88">
        <v>0.53171500000000005</v>
      </c>
      <c r="L79" s="88">
        <v>63.712339999999998</v>
      </c>
      <c r="M79" s="88">
        <v>77.704566</v>
      </c>
      <c r="N79" s="88">
        <v>6.1164000000000003E-2</v>
      </c>
      <c r="O79" s="88">
        <v>81.580188000000007</v>
      </c>
      <c r="P79" s="88">
        <v>190.29588000000001</v>
      </c>
      <c r="Q79" s="88">
        <v>5.3947179999999992</v>
      </c>
      <c r="R79" s="88">
        <v>1.3942000000000001E-2</v>
      </c>
      <c r="S79" s="88">
        <v>3.7474970000000001</v>
      </c>
      <c r="U79" s="84" t="s">
        <v>547</v>
      </c>
    </row>
    <row r="80" spans="1:21" x14ac:dyDescent="0.2">
      <c r="C80" s="88"/>
      <c r="D80" s="88"/>
      <c r="E80" s="88"/>
      <c r="F80" s="88"/>
      <c r="G80" s="88"/>
      <c r="H80" s="88"/>
      <c r="I80" s="88"/>
      <c r="J80" s="88"/>
      <c r="K80" s="88"/>
      <c r="L80" s="88"/>
      <c r="M80" s="88"/>
      <c r="N80" s="88"/>
      <c r="O80" s="88"/>
      <c r="P80" s="89"/>
      <c r="Q80" s="89"/>
      <c r="R80" s="89"/>
      <c r="S80" s="89"/>
    </row>
    <row r="81" spans="1:21" x14ac:dyDescent="0.2">
      <c r="A81" s="87">
        <v>2025</v>
      </c>
      <c r="B81" s="84" t="s">
        <v>338</v>
      </c>
      <c r="C81" s="88">
        <v>10.666377000000001</v>
      </c>
      <c r="D81" s="88">
        <v>0.51841700000000002</v>
      </c>
      <c r="E81" s="88">
        <v>0.64981500000000003</v>
      </c>
      <c r="F81" s="88">
        <v>43.224345999999997</v>
      </c>
      <c r="G81" s="88">
        <v>302.97639399999997</v>
      </c>
      <c r="H81" s="88">
        <v>165.31196899999998</v>
      </c>
      <c r="I81" s="88">
        <v>8.0928360000000001</v>
      </c>
      <c r="J81" s="88">
        <v>31.568019000000003</v>
      </c>
      <c r="K81" s="88">
        <v>0.31341400000000003</v>
      </c>
      <c r="L81" s="88">
        <v>73.445081999999999</v>
      </c>
      <c r="M81" s="88">
        <v>84.680444000000023</v>
      </c>
      <c r="N81" s="88">
        <v>0.188498</v>
      </c>
      <c r="O81" s="88">
        <v>77.17065199999999</v>
      </c>
      <c r="P81" s="88">
        <v>185.67957799999999</v>
      </c>
      <c r="Q81" s="88">
        <v>4.5443870000000004</v>
      </c>
      <c r="R81" s="88">
        <v>2.2564000000000001E-2</v>
      </c>
      <c r="S81" s="88">
        <v>4.1880030000000001</v>
      </c>
      <c r="T81" s="87">
        <v>2025</v>
      </c>
      <c r="U81" s="84" t="s">
        <v>536</v>
      </c>
    </row>
    <row r="82" spans="1:21" x14ac:dyDescent="0.2">
      <c r="B82" s="84" t="s">
        <v>339</v>
      </c>
      <c r="C82" s="88">
        <v>10.355691999999999</v>
      </c>
      <c r="D82" s="88">
        <v>0.51095500000000005</v>
      </c>
      <c r="E82" s="88">
        <v>0.57927499999999998</v>
      </c>
      <c r="F82" s="88">
        <v>40.740142000000006</v>
      </c>
      <c r="G82" s="88">
        <v>314.96403300000003</v>
      </c>
      <c r="H82" s="88">
        <v>160.10942499999996</v>
      </c>
      <c r="I82" s="88">
        <v>10.092457</v>
      </c>
      <c r="J82" s="88">
        <v>28.746060999999997</v>
      </c>
      <c r="K82" s="88">
        <v>0.29823500000000003</v>
      </c>
      <c r="L82" s="88">
        <v>74.909312</v>
      </c>
      <c r="M82" s="88">
        <v>102.87991500000001</v>
      </c>
      <c r="N82" s="88">
        <v>0.10266</v>
      </c>
      <c r="O82" s="88">
        <v>66.679062999999999</v>
      </c>
      <c r="P82" s="88">
        <v>194.85568400000002</v>
      </c>
      <c r="Q82" s="88">
        <v>7.4475269999999991</v>
      </c>
      <c r="R82" s="88">
        <v>5.5494000000000002E-2</v>
      </c>
      <c r="S82" s="88">
        <v>6.0386410000000001</v>
      </c>
      <c r="U82" s="84" t="s">
        <v>537</v>
      </c>
    </row>
    <row r="83" spans="1:21" x14ac:dyDescent="0.2">
      <c r="B83" s="84" t="s">
        <v>340</v>
      </c>
      <c r="C83" s="88"/>
      <c r="D83" s="88"/>
      <c r="E83" s="88"/>
      <c r="F83" s="88"/>
      <c r="G83" s="88"/>
      <c r="H83" s="88"/>
      <c r="I83" s="88"/>
      <c r="J83" s="88"/>
      <c r="K83" s="88"/>
      <c r="L83" s="88"/>
      <c r="M83" s="88"/>
      <c r="N83" s="88"/>
      <c r="O83" s="88"/>
      <c r="P83" s="88"/>
      <c r="Q83" s="88"/>
      <c r="R83" s="88"/>
      <c r="S83" s="88"/>
      <c r="U83" s="84" t="s">
        <v>538</v>
      </c>
    </row>
    <row r="84" spans="1:21" x14ac:dyDescent="0.2">
      <c r="B84" s="84" t="s">
        <v>341</v>
      </c>
      <c r="C84" s="88"/>
      <c r="D84" s="88"/>
      <c r="E84" s="88"/>
      <c r="F84" s="88"/>
      <c r="G84" s="88"/>
      <c r="H84" s="88"/>
      <c r="I84" s="88"/>
      <c r="J84" s="88"/>
      <c r="K84" s="88"/>
      <c r="L84" s="88"/>
      <c r="M84" s="88"/>
      <c r="N84" s="88"/>
      <c r="O84" s="88"/>
      <c r="P84" s="88"/>
      <c r="Q84" s="88"/>
      <c r="R84" s="88"/>
      <c r="S84" s="88"/>
      <c r="U84" s="84" t="s">
        <v>539</v>
      </c>
    </row>
    <row r="85" spans="1:21" x14ac:dyDescent="0.2">
      <c r="B85" s="84" t="s">
        <v>342</v>
      </c>
      <c r="C85" s="88"/>
      <c r="D85" s="88"/>
      <c r="E85" s="88"/>
      <c r="F85" s="88"/>
      <c r="G85" s="88"/>
      <c r="H85" s="88"/>
      <c r="I85" s="88"/>
      <c r="J85" s="88"/>
      <c r="K85" s="88"/>
      <c r="L85" s="88"/>
      <c r="M85" s="88"/>
      <c r="N85" s="88"/>
      <c r="O85" s="88"/>
      <c r="P85" s="88"/>
      <c r="Q85" s="88"/>
      <c r="R85" s="88"/>
      <c r="S85" s="88"/>
      <c r="U85" s="84" t="s">
        <v>540</v>
      </c>
    </row>
    <row r="86" spans="1:21" x14ac:dyDescent="0.2">
      <c r="B86" s="84" t="s">
        <v>343</v>
      </c>
      <c r="C86" s="88"/>
      <c r="D86" s="88"/>
      <c r="E86" s="88"/>
      <c r="F86" s="88"/>
      <c r="G86" s="88"/>
      <c r="H86" s="88"/>
      <c r="I86" s="88"/>
      <c r="J86" s="88"/>
      <c r="K86" s="88"/>
      <c r="L86" s="88"/>
      <c r="M86" s="88"/>
      <c r="N86" s="88"/>
      <c r="O86" s="88"/>
      <c r="P86" s="88"/>
      <c r="Q86" s="88"/>
      <c r="R86" s="88"/>
      <c r="S86" s="88"/>
      <c r="U86" s="84" t="s">
        <v>541</v>
      </c>
    </row>
    <row r="87" spans="1:21" x14ac:dyDescent="0.2">
      <c r="B87" s="84" t="s">
        <v>344</v>
      </c>
      <c r="C87" s="88"/>
      <c r="D87" s="88"/>
      <c r="E87" s="88"/>
      <c r="F87" s="88"/>
      <c r="G87" s="88"/>
      <c r="H87" s="88"/>
      <c r="I87" s="88"/>
      <c r="J87" s="88"/>
      <c r="K87" s="88"/>
      <c r="L87" s="88"/>
      <c r="M87" s="88"/>
      <c r="N87" s="88"/>
      <c r="O87" s="88"/>
      <c r="P87" s="88"/>
      <c r="Q87" s="88"/>
      <c r="R87" s="88"/>
      <c r="S87" s="88"/>
      <c r="U87" s="84" t="s">
        <v>542</v>
      </c>
    </row>
    <row r="88" spans="1:21" x14ac:dyDescent="0.2">
      <c r="B88" s="84" t="s">
        <v>345</v>
      </c>
      <c r="C88" s="88"/>
      <c r="D88" s="88"/>
      <c r="E88" s="88"/>
      <c r="F88" s="88"/>
      <c r="G88" s="88"/>
      <c r="H88" s="88"/>
      <c r="I88" s="88"/>
      <c r="J88" s="88"/>
      <c r="K88" s="88"/>
      <c r="L88" s="88"/>
      <c r="M88" s="88"/>
      <c r="N88" s="88"/>
      <c r="O88" s="88"/>
      <c r="P88" s="88"/>
      <c r="Q88" s="88"/>
      <c r="R88" s="88"/>
      <c r="S88" s="88"/>
      <c r="U88" s="84" t="s">
        <v>543</v>
      </c>
    </row>
    <row r="89" spans="1:21" x14ac:dyDescent="0.2">
      <c r="B89" s="84" t="s">
        <v>346</v>
      </c>
      <c r="C89" s="88"/>
      <c r="D89" s="88"/>
      <c r="E89" s="88"/>
      <c r="F89" s="88"/>
      <c r="G89" s="88"/>
      <c r="H89" s="88"/>
      <c r="I89" s="88"/>
      <c r="J89" s="88"/>
      <c r="K89" s="88"/>
      <c r="L89" s="88"/>
      <c r="M89" s="88"/>
      <c r="N89" s="88"/>
      <c r="O89" s="88"/>
      <c r="P89" s="88"/>
      <c r="Q89" s="88"/>
      <c r="R89" s="88"/>
      <c r="S89" s="88"/>
      <c r="U89" s="84" t="s">
        <v>544</v>
      </c>
    </row>
    <row r="90" spans="1:21" x14ac:dyDescent="0.2">
      <c r="B90" s="84" t="s">
        <v>347</v>
      </c>
      <c r="C90" s="88"/>
      <c r="D90" s="88"/>
      <c r="E90" s="88"/>
      <c r="F90" s="88"/>
      <c r="G90" s="88"/>
      <c r="H90" s="88"/>
      <c r="I90" s="88"/>
      <c r="J90" s="88"/>
      <c r="K90" s="88"/>
      <c r="L90" s="88"/>
      <c r="M90" s="88"/>
      <c r="N90" s="88"/>
      <c r="O90" s="88"/>
      <c r="P90" s="88"/>
      <c r="Q90" s="88"/>
      <c r="R90" s="88"/>
      <c r="S90" s="88"/>
      <c r="U90" s="84" t="s">
        <v>545</v>
      </c>
    </row>
    <row r="91" spans="1:21" x14ac:dyDescent="0.2">
      <c r="B91" s="84" t="s">
        <v>348</v>
      </c>
      <c r="C91" s="88"/>
      <c r="D91" s="88"/>
      <c r="E91" s="88"/>
      <c r="F91" s="88"/>
      <c r="G91" s="88"/>
      <c r="H91" s="88"/>
      <c r="I91" s="88"/>
      <c r="J91" s="88"/>
      <c r="K91" s="88"/>
      <c r="L91" s="88"/>
      <c r="M91" s="88"/>
      <c r="N91" s="88"/>
      <c r="O91" s="88"/>
      <c r="P91" s="88"/>
      <c r="Q91" s="88"/>
      <c r="R91" s="88"/>
      <c r="S91" s="88"/>
      <c r="U91" s="84" t="s">
        <v>546</v>
      </c>
    </row>
    <row r="92" spans="1:21" x14ac:dyDescent="0.2">
      <c r="B92" s="84" t="s">
        <v>349</v>
      </c>
      <c r="C92" s="88"/>
      <c r="D92" s="88"/>
      <c r="E92" s="88"/>
      <c r="F92" s="88"/>
      <c r="G92" s="88"/>
      <c r="H92" s="88"/>
      <c r="I92" s="88"/>
      <c r="J92" s="88"/>
      <c r="K92" s="88"/>
      <c r="L92" s="88"/>
      <c r="M92" s="88"/>
      <c r="N92" s="88"/>
      <c r="O92" s="88"/>
      <c r="P92" s="88"/>
      <c r="Q92" s="88"/>
      <c r="R92" s="88"/>
      <c r="S92" s="88"/>
      <c r="U92" s="84" t="s">
        <v>547</v>
      </c>
    </row>
    <row r="93" spans="1:21" x14ac:dyDescent="0.2">
      <c r="C93" s="88"/>
      <c r="D93" s="88"/>
      <c r="E93" s="88"/>
      <c r="F93" s="88"/>
      <c r="G93" s="88"/>
      <c r="H93" s="88"/>
      <c r="I93" s="88"/>
      <c r="J93" s="88"/>
      <c r="K93" s="88"/>
      <c r="L93" s="88"/>
      <c r="M93" s="88"/>
      <c r="N93" s="88"/>
      <c r="O93" s="88"/>
    </row>
    <row r="94" spans="1:21" x14ac:dyDescent="0.2">
      <c r="C94" s="88"/>
      <c r="D94" s="88"/>
      <c r="E94" s="88"/>
      <c r="F94" s="88"/>
      <c r="G94" s="88"/>
      <c r="H94" s="88"/>
      <c r="I94" s="88"/>
      <c r="J94" s="88"/>
      <c r="K94" s="88"/>
      <c r="L94" s="88"/>
      <c r="M94" s="88"/>
      <c r="N94" s="88"/>
      <c r="O94" s="88"/>
    </row>
    <row r="95" spans="1:21" x14ac:dyDescent="0.2">
      <c r="C95" s="88"/>
      <c r="D95" s="88"/>
      <c r="E95" s="88"/>
      <c r="F95" s="88"/>
      <c r="G95" s="88"/>
      <c r="H95" s="88"/>
      <c r="I95" s="88"/>
      <c r="J95" s="88"/>
      <c r="K95" s="88"/>
      <c r="L95" s="88"/>
      <c r="M95" s="88"/>
      <c r="N95" s="88"/>
      <c r="O95" s="88"/>
    </row>
    <row r="96" spans="1:21" s="90" customFormat="1" ht="27" customHeight="1" thickBot="1" x14ac:dyDescent="0.3">
      <c r="A96" s="195" t="s">
        <v>678</v>
      </c>
      <c r="B96" s="195"/>
      <c r="C96" s="195"/>
      <c r="D96" s="195"/>
      <c r="E96" s="195"/>
      <c r="F96" s="195"/>
      <c r="G96" s="195"/>
      <c r="H96" s="195"/>
      <c r="I96" s="195"/>
      <c r="J96" s="195"/>
      <c r="K96" s="195"/>
      <c r="L96" s="195"/>
      <c r="M96" s="195"/>
      <c r="N96" s="195"/>
      <c r="O96" s="195"/>
      <c r="P96" s="195"/>
      <c r="Q96" s="195"/>
      <c r="R96" s="195"/>
      <c r="S96" s="195"/>
      <c r="T96" s="195"/>
      <c r="U96" s="195"/>
    </row>
    <row r="97" spans="1:21" s="85" customFormat="1" ht="11.25" customHeight="1" thickBot="1" x14ac:dyDescent="0.3">
      <c r="A97" s="197" t="s">
        <v>162</v>
      </c>
      <c r="B97" s="197" t="s">
        <v>163</v>
      </c>
      <c r="C97" s="235" t="s">
        <v>676</v>
      </c>
      <c r="D97" s="236"/>
      <c r="E97" s="236"/>
      <c r="F97" s="236"/>
      <c r="G97" s="236"/>
      <c r="H97" s="236"/>
      <c r="I97" s="236"/>
      <c r="J97" s="236"/>
      <c r="K97" s="236"/>
      <c r="L97" s="236"/>
      <c r="M97" s="236"/>
      <c r="N97" s="236"/>
      <c r="O97" s="236"/>
      <c r="P97" s="236"/>
      <c r="Q97" s="236"/>
      <c r="R97" s="236"/>
      <c r="S97" s="237"/>
      <c r="T97" s="197" t="s">
        <v>533</v>
      </c>
      <c r="U97" s="197" t="s">
        <v>520</v>
      </c>
    </row>
    <row r="98" spans="1:21" ht="20.25" customHeight="1" thickBot="1" x14ac:dyDescent="0.25">
      <c r="A98" s="198"/>
      <c r="B98" s="198"/>
      <c r="C98" s="138">
        <v>52</v>
      </c>
      <c r="D98" s="138">
        <v>53</v>
      </c>
      <c r="E98" s="138">
        <v>54</v>
      </c>
      <c r="F98" s="138">
        <v>55</v>
      </c>
      <c r="G98" s="138">
        <v>56</v>
      </c>
      <c r="H98" s="138">
        <v>57</v>
      </c>
      <c r="I98" s="138">
        <v>58</v>
      </c>
      <c r="J98" s="138">
        <v>59</v>
      </c>
      <c r="K98" s="138">
        <v>60</v>
      </c>
      <c r="L98" s="138">
        <v>61</v>
      </c>
      <c r="M98" s="138">
        <v>62</v>
      </c>
      <c r="N98" s="138">
        <v>63</v>
      </c>
      <c r="O98" s="138">
        <v>64</v>
      </c>
      <c r="P98" s="138">
        <v>65</v>
      </c>
      <c r="Q98" s="138">
        <v>66</v>
      </c>
      <c r="R98" s="138">
        <v>67</v>
      </c>
      <c r="S98" s="138">
        <v>68</v>
      </c>
      <c r="T98" s="198"/>
      <c r="U98" s="198"/>
    </row>
    <row r="99" spans="1:21" x14ac:dyDescent="0.2">
      <c r="A99" s="87">
        <v>2024</v>
      </c>
      <c r="B99" s="84" t="s">
        <v>338</v>
      </c>
      <c r="C99" s="88">
        <v>17.141905000000001</v>
      </c>
      <c r="D99" s="88">
        <v>2.8324199999999999</v>
      </c>
      <c r="E99" s="88">
        <v>8.5022179999999992</v>
      </c>
      <c r="F99" s="88">
        <v>20.112313999999998</v>
      </c>
      <c r="G99" s="88">
        <v>26.875076</v>
      </c>
      <c r="H99" s="88">
        <v>6.0266570000000002</v>
      </c>
      <c r="I99" s="88">
        <v>6.1376179999999998</v>
      </c>
      <c r="J99" s="88">
        <v>26.132596999999997</v>
      </c>
      <c r="K99" s="88">
        <v>14.967868000000001</v>
      </c>
      <c r="L99" s="88">
        <v>181.16977000000003</v>
      </c>
      <c r="M99" s="88">
        <v>86.496775999999997</v>
      </c>
      <c r="N99" s="88">
        <v>58.528030000000001</v>
      </c>
      <c r="O99" s="88">
        <v>155.45103900000001</v>
      </c>
      <c r="P99" s="88">
        <v>8.051385999999999</v>
      </c>
      <c r="Q99" s="88">
        <v>0.89257600000000004</v>
      </c>
      <c r="R99" s="88">
        <v>0.40192600000000001</v>
      </c>
      <c r="S99" s="88">
        <v>48.338464999999999</v>
      </c>
      <c r="T99" s="87">
        <v>2024</v>
      </c>
      <c r="U99" s="84" t="s">
        <v>536</v>
      </c>
    </row>
    <row r="100" spans="1:21" x14ac:dyDescent="0.2">
      <c r="B100" s="84" t="s">
        <v>339</v>
      </c>
      <c r="C100" s="88">
        <v>15.916920000000001</v>
      </c>
      <c r="D100" s="88">
        <v>2.4319640000000002</v>
      </c>
      <c r="E100" s="88">
        <v>8.7470740000000013</v>
      </c>
      <c r="F100" s="88">
        <v>16.870645000000003</v>
      </c>
      <c r="G100" s="88">
        <v>39.503849000000002</v>
      </c>
      <c r="H100" s="88">
        <v>6.2870999999999997</v>
      </c>
      <c r="I100" s="88">
        <v>6.2744229999999996</v>
      </c>
      <c r="J100" s="88">
        <v>26.746495999999993</v>
      </c>
      <c r="K100" s="88">
        <v>16.471924999999999</v>
      </c>
      <c r="L100" s="88">
        <v>179.55241399999994</v>
      </c>
      <c r="M100" s="88">
        <v>93.473454000000032</v>
      </c>
      <c r="N100" s="88">
        <v>58.940861000000012</v>
      </c>
      <c r="O100" s="88">
        <v>148.40595199999998</v>
      </c>
      <c r="P100" s="88">
        <v>7.9362149999999989</v>
      </c>
      <c r="Q100" s="88">
        <v>0.70741999999999994</v>
      </c>
      <c r="R100" s="88">
        <v>0.38453599999999999</v>
      </c>
      <c r="S100" s="88">
        <v>52.434227999999997</v>
      </c>
      <c r="U100" s="84" t="s">
        <v>537</v>
      </c>
    </row>
    <row r="101" spans="1:21" x14ac:dyDescent="0.2">
      <c r="B101" s="84" t="s">
        <v>340</v>
      </c>
      <c r="C101" s="88">
        <v>16.174764999999994</v>
      </c>
      <c r="D101" s="88">
        <v>3.110852</v>
      </c>
      <c r="E101" s="88">
        <v>9.1749369999999981</v>
      </c>
      <c r="F101" s="88">
        <v>20.091421999999994</v>
      </c>
      <c r="G101" s="88">
        <v>32.427343</v>
      </c>
      <c r="H101" s="88">
        <v>7.2010879999999986</v>
      </c>
      <c r="I101" s="88">
        <v>6.4533419999999992</v>
      </c>
      <c r="J101" s="88">
        <v>29.682892000000002</v>
      </c>
      <c r="K101" s="88">
        <v>16.768011999999999</v>
      </c>
      <c r="L101" s="88">
        <v>193.87259700000001</v>
      </c>
      <c r="M101" s="88">
        <v>96.145988000000017</v>
      </c>
      <c r="N101" s="88">
        <v>62.197799000000018</v>
      </c>
      <c r="O101" s="88">
        <v>144.58259699999999</v>
      </c>
      <c r="P101" s="88">
        <v>9.4961459999999995</v>
      </c>
      <c r="Q101" s="88">
        <v>1.230545</v>
      </c>
      <c r="R101" s="88">
        <v>0.35977799999999999</v>
      </c>
      <c r="S101" s="88">
        <v>53.390692999999985</v>
      </c>
      <c r="U101" s="84" t="s">
        <v>538</v>
      </c>
    </row>
    <row r="102" spans="1:21" x14ac:dyDescent="0.2">
      <c r="B102" s="84" t="s">
        <v>341</v>
      </c>
      <c r="C102" s="88">
        <v>16.391276000000001</v>
      </c>
      <c r="D102" s="88">
        <v>3.0950250000000001</v>
      </c>
      <c r="E102" s="88">
        <v>8.2987479999999998</v>
      </c>
      <c r="F102" s="88">
        <v>19.185190000000002</v>
      </c>
      <c r="G102" s="88">
        <v>32.172787</v>
      </c>
      <c r="H102" s="88">
        <v>7.7421929999999985</v>
      </c>
      <c r="I102" s="88">
        <v>6.8287390000000006</v>
      </c>
      <c r="J102" s="88">
        <v>27.977280999999998</v>
      </c>
      <c r="K102" s="88">
        <v>17.976010999999996</v>
      </c>
      <c r="L102" s="88">
        <v>170.17459800000003</v>
      </c>
      <c r="M102" s="88">
        <v>79.979240999999973</v>
      </c>
      <c r="N102" s="88">
        <v>63.435029000000014</v>
      </c>
      <c r="O102" s="88">
        <v>119.58320799999998</v>
      </c>
      <c r="P102" s="88">
        <v>9.0938599999999994</v>
      </c>
      <c r="Q102" s="88">
        <v>1.240324</v>
      </c>
      <c r="R102" s="88">
        <v>0.41462599999999999</v>
      </c>
      <c r="S102" s="88">
        <v>58.101052000000003</v>
      </c>
      <c r="U102" s="84" t="s">
        <v>539</v>
      </c>
    </row>
    <row r="103" spans="1:21" x14ac:dyDescent="0.2">
      <c r="B103" s="84" t="s">
        <v>342</v>
      </c>
      <c r="C103" s="88">
        <v>16.817422999999998</v>
      </c>
      <c r="D103" s="88">
        <v>4.015574</v>
      </c>
      <c r="E103" s="88">
        <v>7.2664660000000012</v>
      </c>
      <c r="F103" s="88">
        <v>22.464261</v>
      </c>
      <c r="G103" s="88">
        <v>32.454356000000004</v>
      </c>
      <c r="H103" s="88">
        <v>7.8436450000000004</v>
      </c>
      <c r="I103" s="88">
        <v>6.8582499999999991</v>
      </c>
      <c r="J103" s="88">
        <v>32.768536000000005</v>
      </c>
      <c r="K103" s="88">
        <v>16.594813000000002</v>
      </c>
      <c r="L103" s="88">
        <v>183.91904099999999</v>
      </c>
      <c r="M103" s="88">
        <v>81.694486999999981</v>
      </c>
      <c r="N103" s="88">
        <v>64.872038000000003</v>
      </c>
      <c r="O103" s="88">
        <v>132.86231899999999</v>
      </c>
      <c r="P103" s="88">
        <v>11.210293999999998</v>
      </c>
      <c r="Q103" s="88">
        <v>1.297825</v>
      </c>
      <c r="R103" s="88">
        <v>0.31713400000000003</v>
      </c>
      <c r="S103" s="88">
        <v>54.566764999999997</v>
      </c>
      <c r="U103" s="84" t="s">
        <v>540</v>
      </c>
    </row>
    <row r="104" spans="1:21" x14ac:dyDescent="0.2">
      <c r="B104" s="84" t="s">
        <v>343</v>
      </c>
      <c r="C104" s="88">
        <v>14.148254</v>
      </c>
      <c r="D104" s="88">
        <v>2.924356</v>
      </c>
      <c r="E104" s="88">
        <v>8.2503259999999994</v>
      </c>
      <c r="F104" s="88">
        <v>18.162779000000004</v>
      </c>
      <c r="G104" s="88">
        <v>31.787006999999996</v>
      </c>
      <c r="H104" s="88">
        <v>5.7971679999999992</v>
      </c>
      <c r="I104" s="88">
        <v>6.3312859999999995</v>
      </c>
      <c r="J104" s="88">
        <v>27.581983999999999</v>
      </c>
      <c r="K104" s="88">
        <v>16.193514999999998</v>
      </c>
      <c r="L104" s="88">
        <v>179.54399199999995</v>
      </c>
      <c r="M104" s="88">
        <v>74.209620000000015</v>
      </c>
      <c r="N104" s="88">
        <v>62.173570999999988</v>
      </c>
      <c r="O104" s="88">
        <v>150.03386399999999</v>
      </c>
      <c r="P104" s="88">
        <v>9.168709999999999</v>
      </c>
      <c r="Q104" s="88">
        <v>1.0752699999999999</v>
      </c>
      <c r="R104" s="88">
        <v>0.82627499999999998</v>
      </c>
      <c r="S104" s="88">
        <v>53.214342000000002</v>
      </c>
      <c r="U104" s="84" t="s">
        <v>541</v>
      </c>
    </row>
    <row r="105" spans="1:21" x14ac:dyDescent="0.2">
      <c r="B105" s="84" t="s">
        <v>344</v>
      </c>
      <c r="C105" s="88">
        <v>14.973904000000003</v>
      </c>
      <c r="D105" s="88">
        <v>2.6267090000000004</v>
      </c>
      <c r="E105" s="88">
        <v>8.3128989999999998</v>
      </c>
      <c r="F105" s="88">
        <v>19.91656</v>
      </c>
      <c r="G105" s="88">
        <v>31.229849000000002</v>
      </c>
      <c r="H105" s="88">
        <v>8.2261959999999981</v>
      </c>
      <c r="I105" s="88">
        <v>6.4685699999999997</v>
      </c>
      <c r="J105" s="88">
        <v>32.329147000000006</v>
      </c>
      <c r="K105" s="88">
        <v>15.565157999999998</v>
      </c>
      <c r="L105" s="88">
        <v>214.91690299999999</v>
      </c>
      <c r="M105" s="88">
        <v>90.558892</v>
      </c>
      <c r="N105" s="88">
        <v>83.395054000000002</v>
      </c>
      <c r="O105" s="88">
        <v>206.35907499999999</v>
      </c>
      <c r="P105" s="88">
        <v>10.610040999999999</v>
      </c>
      <c r="Q105" s="88">
        <v>1.3267880000000001</v>
      </c>
      <c r="R105" s="88">
        <v>0.610487</v>
      </c>
      <c r="S105" s="88">
        <v>61.099645000000002</v>
      </c>
      <c r="U105" s="84" t="s">
        <v>542</v>
      </c>
    </row>
    <row r="106" spans="1:21" x14ac:dyDescent="0.2">
      <c r="B106" s="84" t="s">
        <v>345</v>
      </c>
      <c r="C106" s="88">
        <v>8.4087359999999993</v>
      </c>
      <c r="D106" s="88">
        <v>1.6471149999999999</v>
      </c>
      <c r="E106" s="88">
        <v>4.7262760000000013</v>
      </c>
      <c r="F106" s="88">
        <v>12.048170000000002</v>
      </c>
      <c r="G106" s="88">
        <v>16.448760000000004</v>
      </c>
      <c r="H106" s="88">
        <v>5.1978270000000002</v>
      </c>
      <c r="I106" s="88">
        <v>3.2463670000000002</v>
      </c>
      <c r="J106" s="88">
        <v>21.874865</v>
      </c>
      <c r="K106" s="88">
        <v>7.2639680000000002</v>
      </c>
      <c r="L106" s="88">
        <v>155.84671900000004</v>
      </c>
      <c r="M106" s="88">
        <v>81.535618999999969</v>
      </c>
      <c r="N106" s="88">
        <v>59.475037</v>
      </c>
      <c r="O106" s="88">
        <v>149.73236400000002</v>
      </c>
      <c r="P106" s="88">
        <v>6.0572379999999999</v>
      </c>
      <c r="Q106" s="88">
        <v>0.548767</v>
      </c>
      <c r="R106" s="88">
        <v>1.0833520000000001</v>
      </c>
      <c r="S106" s="88">
        <v>37.404043999999999</v>
      </c>
      <c r="U106" s="84" t="s">
        <v>543</v>
      </c>
    </row>
    <row r="107" spans="1:21" x14ac:dyDescent="0.2">
      <c r="B107" s="84" t="s">
        <v>346</v>
      </c>
      <c r="C107" s="88">
        <v>13.716474000000002</v>
      </c>
      <c r="D107" s="88">
        <v>1.3693629999999999</v>
      </c>
      <c r="E107" s="88">
        <v>7.3038869999999996</v>
      </c>
      <c r="F107" s="88">
        <v>19.336199999999998</v>
      </c>
      <c r="G107" s="88">
        <v>17.262922000000007</v>
      </c>
      <c r="H107" s="88">
        <v>6.6096420000000009</v>
      </c>
      <c r="I107" s="88">
        <v>5.4364980000000003</v>
      </c>
      <c r="J107" s="88">
        <v>28.246676999999998</v>
      </c>
      <c r="K107" s="88">
        <v>10.555438000000001</v>
      </c>
      <c r="L107" s="88">
        <v>159.90381000000002</v>
      </c>
      <c r="M107" s="88">
        <v>79.762015999999988</v>
      </c>
      <c r="N107" s="88">
        <v>65.332604000000003</v>
      </c>
      <c r="O107" s="88">
        <v>147.453644</v>
      </c>
      <c r="P107" s="88">
        <v>8.2941149999999997</v>
      </c>
      <c r="Q107" s="88">
        <v>0.72842499999999999</v>
      </c>
      <c r="R107" s="88">
        <v>1.197303</v>
      </c>
      <c r="S107" s="88">
        <v>48.505416999999994</v>
      </c>
      <c r="U107" s="84" t="s">
        <v>544</v>
      </c>
    </row>
    <row r="108" spans="1:21" x14ac:dyDescent="0.2">
      <c r="B108" s="84" t="s">
        <v>347</v>
      </c>
      <c r="C108" s="88">
        <v>14.757014000000002</v>
      </c>
      <c r="D108" s="88">
        <v>3.2687659999999998</v>
      </c>
      <c r="E108" s="88">
        <v>9.6887529999999984</v>
      </c>
      <c r="F108" s="88">
        <v>22.128740999999998</v>
      </c>
      <c r="G108" s="88">
        <v>20.730001000000001</v>
      </c>
      <c r="H108" s="88">
        <v>9.0726250000000004</v>
      </c>
      <c r="I108" s="88">
        <v>6.3170780000000004</v>
      </c>
      <c r="J108" s="88">
        <v>36.480947</v>
      </c>
      <c r="K108" s="88">
        <v>14.818474</v>
      </c>
      <c r="L108" s="88">
        <v>207.97711800000005</v>
      </c>
      <c r="M108" s="88">
        <v>91.833920999999989</v>
      </c>
      <c r="N108" s="88">
        <v>77.222206</v>
      </c>
      <c r="O108" s="88">
        <v>167.061172</v>
      </c>
      <c r="P108" s="88">
        <v>11.135685000000002</v>
      </c>
      <c r="Q108" s="88">
        <v>0.89291900000000002</v>
      </c>
      <c r="R108" s="88">
        <v>0.822658</v>
      </c>
      <c r="S108" s="88">
        <v>60.071159999999992</v>
      </c>
      <c r="U108" s="84" t="s">
        <v>545</v>
      </c>
    </row>
    <row r="109" spans="1:21" x14ac:dyDescent="0.2">
      <c r="B109" s="84" t="s">
        <v>348</v>
      </c>
      <c r="C109" s="88">
        <v>13.237099000000001</v>
      </c>
      <c r="D109" s="88">
        <v>4.9164870000000001</v>
      </c>
      <c r="E109" s="88">
        <v>7.0824429999999987</v>
      </c>
      <c r="F109" s="88">
        <v>20.120256999999999</v>
      </c>
      <c r="G109" s="88">
        <v>20.702096000000001</v>
      </c>
      <c r="H109" s="88">
        <v>7.1148029999999993</v>
      </c>
      <c r="I109" s="88">
        <v>5.9220959999999998</v>
      </c>
      <c r="J109" s="88">
        <v>27.670030000000001</v>
      </c>
      <c r="K109" s="88">
        <v>14.301555999999998</v>
      </c>
      <c r="L109" s="88">
        <v>195.49963699999995</v>
      </c>
      <c r="M109" s="88">
        <v>77.397735000000026</v>
      </c>
      <c r="N109" s="88">
        <v>70.40074899999999</v>
      </c>
      <c r="O109" s="88">
        <v>141.61109499999998</v>
      </c>
      <c r="P109" s="88">
        <v>8.7533360000000009</v>
      </c>
      <c r="Q109" s="88">
        <v>0.726823</v>
      </c>
      <c r="R109" s="88">
        <v>0.78916900000000001</v>
      </c>
      <c r="S109" s="88">
        <v>53.645534000000012</v>
      </c>
      <c r="U109" s="84" t="s">
        <v>546</v>
      </c>
    </row>
    <row r="110" spans="1:21" x14ac:dyDescent="0.2">
      <c r="B110" s="84" t="s">
        <v>349</v>
      </c>
      <c r="C110" s="88">
        <v>10.641119</v>
      </c>
      <c r="D110" s="88">
        <v>2.8856419999999998</v>
      </c>
      <c r="E110" s="88">
        <v>5.9218329999999995</v>
      </c>
      <c r="F110" s="88">
        <v>14.420554000000003</v>
      </c>
      <c r="G110" s="88">
        <v>18.59299</v>
      </c>
      <c r="H110" s="88">
        <v>6.0790109999999986</v>
      </c>
      <c r="I110" s="88">
        <v>4.53674</v>
      </c>
      <c r="J110" s="88">
        <v>21.51615799999999</v>
      </c>
      <c r="K110" s="88">
        <v>11.648676</v>
      </c>
      <c r="L110" s="88">
        <v>179.40188299999997</v>
      </c>
      <c r="M110" s="88">
        <v>76.197817999999998</v>
      </c>
      <c r="N110" s="88">
        <v>60.656225000000006</v>
      </c>
      <c r="O110" s="88">
        <v>122.894132</v>
      </c>
      <c r="P110" s="88">
        <v>9.7145290000000024</v>
      </c>
      <c r="Q110" s="88">
        <v>0.55954999999999999</v>
      </c>
      <c r="R110" s="88">
        <v>0.51983199999999996</v>
      </c>
      <c r="S110" s="88">
        <v>41.501177999999989</v>
      </c>
      <c r="U110" s="84" t="s">
        <v>547</v>
      </c>
    </row>
    <row r="111" spans="1:21" x14ac:dyDescent="0.2">
      <c r="C111" s="88"/>
      <c r="D111" s="88"/>
      <c r="E111" s="88"/>
      <c r="F111" s="88"/>
      <c r="G111" s="88"/>
      <c r="H111" s="88"/>
      <c r="I111" s="88"/>
      <c r="J111" s="88"/>
      <c r="K111" s="88"/>
      <c r="L111" s="88"/>
      <c r="M111" s="88"/>
      <c r="N111" s="88"/>
      <c r="O111" s="88"/>
      <c r="P111" s="89"/>
      <c r="Q111" s="89"/>
      <c r="R111" s="89"/>
      <c r="S111" s="89"/>
    </row>
    <row r="112" spans="1:21" x14ac:dyDescent="0.2">
      <c r="A112" s="87">
        <v>2025</v>
      </c>
      <c r="B112" s="84" t="s">
        <v>338</v>
      </c>
      <c r="C112" s="88">
        <v>14.987598999999996</v>
      </c>
      <c r="D112" s="88">
        <v>4.1988919999999998</v>
      </c>
      <c r="E112" s="88">
        <v>8.8524680000000018</v>
      </c>
      <c r="F112" s="88">
        <v>20.389690999999999</v>
      </c>
      <c r="G112" s="88">
        <v>24.595823000000003</v>
      </c>
      <c r="H112" s="88">
        <v>6.246243999999999</v>
      </c>
      <c r="I112" s="88">
        <v>6.7656340000000004</v>
      </c>
      <c r="J112" s="88">
        <v>27.583379000000001</v>
      </c>
      <c r="K112" s="88">
        <v>14.965862000000001</v>
      </c>
      <c r="L112" s="88">
        <v>194.776321</v>
      </c>
      <c r="M112" s="88">
        <v>90.18540400000002</v>
      </c>
      <c r="N112" s="88">
        <v>63.485143000000008</v>
      </c>
      <c r="O112" s="88">
        <v>165.81557800000002</v>
      </c>
      <c r="P112" s="88">
        <v>9.1411490000000004</v>
      </c>
      <c r="Q112" s="88">
        <v>0.77810299999999999</v>
      </c>
      <c r="R112" s="88">
        <v>0.75288699999999997</v>
      </c>
      <c r="S112" s="88">
        <v>44.837091999999998</v>
      </c>
      <c r="T112" s="87">
        <v>2025</v>
      </c>
      <c r="U112" s="84" t="s">
        <v>536</v>
      </c>
    </row>
    <row r="113" spans="1:21" x14ac:dyDescent="0.2">
      <c r="B113" s="84" t="s">
        <v>339</v>
      </c>
      <c r="C113" s="88">
        <v>15.179589</v>
      </c>
      <c r="D113" s="88">
        <v>6.2151929999999993</v>
      </c>
      <c r="E113" s="88">
        <v>9.2626619999999988</v>
      </c>
      <c r="F113" s="88">
        <v>17.218040000000002</v>
      </c>
      <c r="G113" s="88">
        <v>37.021052999999995</v>
      </c>
      <c r="H113" s="88">
        <v>7.3182000000000009</v>
      </c>
      <c r="I113" s="88">
        <v>6.2665369999999996</v>
      </c>
      <c r="J113" s="88">
        <v>29.926141999999999</v>
      </c>
      <c r="K113" s="88">
        <v>17.974917999999999</v>
      </c>
      <c r="L113" s="88">
        <v>183.14503899999997</v>
      </c>
      <c r="M113" s="88">
        <v>89.084897999999995</v>
      </c>
      <c r="N113" s="88">
        <v>67.014356000000006</v>
      </c>
      <c r="O113" s="88">
        <v>157.10797699999998</v>
      </c>
      <c r="P113" s="88">
        <v>9.9599810000000009</v>
      </c>
      <c r="Q113" s="88">
        <v>0.99062500000000009</v>
      </c>
      <c r="R113" s="88">
        <v>0.52288999999999997</v>
      </c>
      <c r="S113" s="88">
        <v>49.90351600000001</v>
      </c>
      <c r="U113" s="84" t="s">
        <v>537</v>
      </c>
    </row>
    <row r="114" spans="1:21" x14ac:dyDescent="0.2">
      <c r="B114" s="84" t="s">
        <v>340</v>
      </c>
      <c r="C114" s="88"/>
      <c r="D114" s="88"/>
      <c r="E114" s="88"/>
      <c r="F114" s="88"/>
      <c r="G114" s="88"/>
      <c r="H114" s="88"/>
      <c r="I114" s="88"/>
      <c r="J114" s="88"/>
      <c r="K114" s="88"/>
      <c r="L114" s="88"/>
      <c r="M114" s="88"/>
      <c r="N114" s="88"/>
      <c r="O114" s="88"/>
      <c r="P114" s="88"/>
      <c r="Q114" s="88"/>
      <c r="R114" s="88"/>
      <c r="S114" s="88"/>
      <c r="U114" s="84" t="s">
        <v>538</v>
      </c>
    </row>
    <row r="115" spans="1:21" x14ac:dyDescent="0.2">
      <c r="B115" s="84" t="s">
        <v>341</v>
      </c>
      <c r="C115" s="88"/>
      <c r="D115" s="88"/>
      <c r="E115" s="88"/>
      <c r="F115" s="88"/>
      <c r="G115" s="88"/>
      <c r="H115" s="88"/>
      <c r="I115" s="88"/>
      <c r="J115" s="88"/>
      <c r="K115" s="88"/>
      <c r="L115" s="88"/>
      <c r="M115" s="88"/>
      <c r="N115" s="88"/>
      <c r="O115" s="88"/>
      <c r="P115" s="88"/>
      <c r="Q115" s="88"/>
      <c r="R115" s="88"/>
      <c r="S115" s="88"/>
      <c r="U115" s="84" t="s">
        <v>539</v>
      </c>
    </row>
    <row r="116" spans="1:21" x14ac:dyDescent="0.2">
      <c r="B116" s="84" t="s">
        <v>342</v>
      </c>
      <c r="C116" s="88"/>
      <c r="D116" s="88"/>
      <c r="E116" s="88"/>
      <c r="F116" s="88"/>
      <c r="G116" s="88"/>
      <c r="H116" s="88"/>
      <c r="I116" s="88"/>
      <c r="J116" s="88"/>
      <c r="K116" s="88"/>
      <c r="L116" s="88"/>
      <c r="M116" s="88"/>
      <c r="N116" s="88"/>
      <c r="O116" s="88"/>
      <c r="P116" s="88"/>
      <c r="Q116" s="88"/>
      <c r="R116" s="88"/>
      <c r="S116" s="88"/>
      <c r="U116" s="84" t="s">
        <v>540</v>
      </c>
    </row>
    <row r="117" spans="1:21" x14ac:dyDescent="0.2">
      <c r="B117" s="84" t="s">
        <v>343</v>
      </c>
      <c r="C117" s="88"/>
      <c r="D117" s="88"/>
      <c r="E117" s="88"/>
      <c r="F117" s="88"/>
      <c r="G117" s="88"/>
      <c r="H117" s="88"/>
      <c r="I117" s="88"/>
      <c r="J117" s="88"/>
      <c r="K117" s="88"/>
      <c r="L117" s="88"/>
      <c r="M117" s="88"/>
      <c r="N117" s="88"/>
      <c r="O117" s="88"/>
      <c r="P117" s="88"/>
      <c r="Q117" s="88"/>
      <c r="R117" s="88"/>
      <c r="S117" s="88"/>
      <c r="U117" s="84" t="s">
        <v>541</v>
      </c>
    </row>
    <row r="118" spans="1:21" x14ac:dyDescent="0.2">
      <c r="B118" s="84" t="s">
        <v>344</v>
      </c>
      <c r="C118" s="88"/>
      <c r="D118" s="88"/>
      <c r="E118" s="88"/>
      <c r="F118" s="88"/>
      <c r="G118" s="88"/>
      <c r="H118" s="88"/>
      <c r="I118" s="88"/>
      <c r="J118" s="88"/>
      <c r="K118" s="88"/>
      <c r="L118" s="88"/>
      <c r="M118" s="88"/>
      <c r="N118" s="88"/>
      <c r="O118" s="88"/>
      <c r="P118" s="88"/>
      <c r="Q118" s="88"/>
      <c r="R118" s="88"/>
      <c r="S118" s="88"/>
      <c r="U118" s="84" t="s">
        <v>542</v>
      </c>
    </row>
    <row r="119" spans="1:21" x14ac:dyDescent="0.2">
      <c r="B119" s="84" t="s">
        <v>345</v>
      </c>
      <c r="C119" s="88"/>
      <c r="D119" s="88"/>
      <c r="E119" s="88"/>
      <c r="F119" s="88"/>
      <c r="G119" s="88"/>
      <c r="H119" s="88"/>
      <c r="I119" s="88"/>
      <c r="J119" s="88"/>
      <c r="K119" s="88"/>
      <c r="L119" s="88"/>
      <c r="M119" s="88"/>
      <c r="N119" s="88"/>
      <c r="O119" s="88"/>
      <c r="P119" s="88"/>
      <c r="Q119" s="88"/>
      <c r="R119" s="88"/>
      <c r="S119" s="88"/>
      <c r="U119" s="84" t="s">
        <v>543</v>
      </c>
    </row>
    <row r="120" spans="1:21" x14ac:dyDescent="0.2">
      <c r="B120" s="84" t="s">
        <v>346</v>
      </c>
      <c r="C120" s="88"/>
      <c r="D120" s="88"/>
      <c r="E120" s="88"/>
      <c r="F120" s="88"/>
      <c r="G120" s="88"/>
      <c r="H120" s="88"/>
      <c r="I120" s="88"/>
      <c r="J120" s="88"/>
      <c r="K120" s="88"/>
      <c r="L120" s="88"/>
      <c r="M120" s="88"/>
      <c r="N120" s="88"/>
      <c r="O120" s="88"/>
      <c r="P120" s="88"/>
      <c r="Q120" s="88"/>
      <c r="R120" s="88"/>
      <c r="S120" s="88"/>
      <c r="U120" s="84" t="s">
        <v>544</v>
      </c>
    </row>
    <row r="121" spans="1:21" x14ac:dyDescent="0.2">
      <c r="B121" s="84" t="s">
        <v>347</v>
      </c>
      <c r="C121" s="88"/>
      <c r="D121" s="88"/>
      <c r="E121" s="88"/>
      <c r="F121" s="88"/>
      <c r="G121" s="88"/>
      <c r="H121" s="88"/>
      <c r="I121" s="88"/>
      <c r="J121" s="88"/>
      <c r="K121" s="88"/>
      <c r="L121" s="88"/>
      <c r="M121" s="88"/>
      <c r="N121" s="88"/>
      <c r="O121" s="88"/>
      <c r="P121" s="88"/>
      <c r="Q121" s="88"/>
      <c r="R121" s="88"/>
      <c r="S121" s="88"/>
      <c r="U121" s="84" t="s">
        <v>545</v>
      </c>
    </row>
    <row r="122" spans="1:21" x14ac:dyDescent="0.2">
      <c r="B122" s="84" t="s">
        <v>348</v>
      </c>
      <c r="C122" s="88"/>
      <c r="D122" s="88"/>
      <c r="E122" s="88"/>
      <c r="F122" s="88"/>
      <c r="G122" s="88"/>
      <c r="H122" s="88"/>
      <c r="I122" s="88"/>
      <c r="J122" s="88"/>
      <c r="K122" s="88"/>
      <c r="L122" s="88"/>
      <c r="M122" s="88"/>
      <c r="N122" s="88"/>
      <c r="O122" s="88"/>
      <c r="P122" s="88"/>
      <c r="Q122" s="88"/>
      <c r="R122" s="88"/>
      <c r="S122" s="88"/>
      <c r="U122" s="84" t="s">
        <v>546</v>
      </c>
    </row>
    <row r="123" spans="1:21" x14ac:dyDescent="0.2">
      <c r="B123" s="84" t="s">
        <v>349</v>
      </c>
      <c r="C123" s="88"/>
      <c r="D123" s="88"/>
      <c r="E123" s="88"/>
      <c r="F123" s="88"/>
      <c r="G123" s="88"/>
      <c r="H123" s="88"/>
      <c r="I123" s="88"/>
      <c r="J123" s="88"/>
      <c r="K123" s="88"/>
      <c r="L123" s="88"/>
      <c r="M123" s="88"/>
      <c r="N123" s="88"/>
      <c r="O123" s="88"/>
      <c r="P123" s="88"/>
      <c r="Q123" s="88"/>
      <c r="R123" s="88"/>
      <c r="S123" s="88"/>
      <c r="U123" s="84" t="s">
        <v>547</v>
      </c>
    </row>
    <row r="124" spans="1:21" x14ac:dyDescent="0.2">
      <c r="C124" s="88"/>
      <c r="D124" s="88"/>
      <c r="E124" s="88"/>
      <c r="F124" s="88"/>
      <c r="G124" s="88"/>
      <c r="H124" s="88"/>
      <c r="I124" s="88"/>
      <c r="J124" s="88"/>
      <c r="K124" s="88"/>
      <c r="L124" s="88"/>
      <c r="M124" s="88"/>
      <c r="N124" s="88"/>
      <c r="O124" s="88"/>
    </row>
    <row r="125" spans="1:21" x14ac:dyDescent="0.2">
      <c r="C125" s="88"/>
      <c r="D125" s="88"/>
      <c r="E125" s="88"/>
      <c r="F125" s="88"/>
      <c r="G125" s="88"/>
      <c r="H125" s="88"/>
      <c r="I125" s="88"/>
      <c r="J125" s="88"/>
      <c r="K125" s="88"/>
      <c r="L125" s="88"/>
      <c r="M125" s="88"/>
      <c r="N125" s="88"/>
      <c r="O125" s="88"/>
    </row>
    <row r="126" spans="1:21" x14ac:dyDescent="0.2">
      <c r="C126" s="88"/>
      <c r="D126" s="88"/>
      <c r="E126" s="88"/>
      <c r="F126" s="88"/>
      <c r="G126" s="88"/>
      <c r="H126" s="88"/>
      <c r="I126" s="88"/>
      <c r="J126" s="88"/>
      <c r="K126" s="88"/>
      <c r="L126" s="88"/>
      <c r="M126" s="88"/>
      <c r="N126" s="88"/>
      <c r="O126" s="88"/>
    </row>
    <row r="127" spans="1:21" s="90" customFormat="1" ht="27" customHeight="1" thickBot="1" x14ac:dyDescent="0.3">
      <c r="A127" s="195" t="s">
        <v>678</v>
      </c>
      <c r="B127" s="195"/>
      <c r="C127" s="195"/>
      <c r="D127" s="195"/>
      <c r="E127" s="195"/>
      <c r="F127" s="195"/>
      <c r="G127" s="195"/>
      <c r="H127" s="195"/>
      <c r="I127" s="195"/>
      <c r="J127" s="195"/>
      <c r="K127" s="195"/>
      <c r="L127" s="195"/>
      <c r="M127" s="195"/>
      <c r="N127" s="195"/>
      <c r="O127" s="195"/>
      <c r="P127" s="195"/>
      <c r="Q127" s="195"/>
      <c r="R127" s="195"/>
      <c r="S127" s="195"/>
      <c r="T127" s="195"/>
      <c r="U127" s="195"/>
    </row>
    <row r="128" spans="1:21" s="85" customFormat="1" ht="11.25" customHeight="1" thickBot="1" x14ac:dyDescent="0.3">
      <c r="A128" s="197" t="s">
        <v>162</v>
      </c>
      <c r="B128" s="197" t="s">
        <v>163</v>
      </c>
      <c r="C128" s="235" t="s">
        <v>676</v>
      </c>
      <c r="D128" s="236"/>
      <c r="E128" s="236"/>
      <c r="F128" s="236"/>
      <c r="G128" s="236"/>
      <c r="H128" s="236"/>
      <c r="I128" s="236"/>
      <c r="J128" s="236"/>
      <c r="K128" s="236"/>
      <c r="L128" s="236"/>
      <c r="M128" s="236"/>
      <c r="N128" s="236"/>
      <c r="O128" s="236"/>
      <c r="P128" s="236"/>
      <c r="Q128" s="236"/>
      <c r="R128" s="236"/>
      <c r="S128" s="237"/>
      <c r="T128" s="197" t="s">
        <v>533</v>
      </c>
      <c r="U128" s="197" t="s">
        <v>520</v>
      </c>
    </row>
    <row r="129" spans="1:21" ht="20.25" customHeight="1" thickBot="1" x14ac:dyDescent="0.25">
      <c r="A129" s="198"/>
      <c r="B129" s="198"/>
      <c r="C129" s="138">
        <v>69</v>
      </c>
      <c r="D129" s="138">
        <v>70</v>
      </c>
      <c r="E129" s="138">
        <v>71</v>
      </c>
      <c r="F129" s="138">
        <v>72</v>
      </c>
      <c r="G129" s="138">
        <v>73</v>
      </c>
      <c r="H129" s="138">
        <v>74</v>
      </c>
      <c r="I129" s="138">
        <v>75</v>
      </c>
      <c r="J129" s="138">
        <v>76</v>
      </c>
      <c r="K129" s="138">
        <v>78</v>
      </c>
      <c r="L129" s="138">
        <v>79</v>
      </c>
      <c r="M129" s="138">
        <v>80</v>
      </c>
      <c r="N129" s="138">
        <v>81</v>
      </c>
      <c r="O129" s="138">
        <v>82</v>
      </c>
      <c r="P129" s="138">
        <v>83</v>
      </c>
      <c r="Q129" s="138">
        <v>84</v>
      </c>
      <c r="R129" s="138">
        <v>85</v>
      </c>
      <c r="S129" s="138">
        <v>86</v>
      </c>
      <c r="T129" s="198"/>
      <c r="U129" s="198"/>
    </row>
    <row r="130" spans="1:21" x14ac:dyDescent="0.2">
      <c r="A130" s="87">
        <v>2024</v>
      </c>
      <c r="B130" s="84" t="s">
        <v>338</v>
      </c>
      <c r="C130" s="88">
        <v>69.674993999999998</v>
      </c>
      <c r="D130" s="88">
        <v>56.430630000000001</v>
      </c>
      <c r="E130" s="88">
        <v>27.3338</v>
      </c>
      <c r="F130" s="88">
        <v>142.15450300000001</v>
      </c>
      <c r="G130" s="88">
        <v>185.91994700000004</v>
      </c>
      <c r="H130" s="88">
        <v>38.924202999999999</v>
      </c>
      <c r="I130" s="88">
        <v>6.0639999999999999E-2</v>
      </c>
      <c r="J130" s="88">
        <v>76.216826999999995</v>
      </c>
      <c r="K130" s="88">
        <v>3.926167</v>
      </c>
      <c r="L130" s="88">
        <v>1.3715619999999999</v>
      </c>
      <c r="M130" s="88">
        <v>4.7350289999999999</v>
      </c>
      <c r="N130" s="88">
        <v>0.29310799999999998</v>
      </c>
      <c r="O130" s="88">
        <v>21.695341000000006</v>
      </c>
      <c r="P130" s="88">
        <v>45.828295999999995</v>
      </c>
      <c r="Q130" s="88">
        <v>388.47153500000002</v>
      </c>
      <c r="R130" s="88">
        <v>567.75173399999994</v>
      </c>
      <c r="S130" s="88">
        <v>0.25842000000000004</v>
      </c>
      <c r="T130" s="87">
        <v>2024</v>
      </c>
      <c r="U130" s="84" t="s">
        <v>536</v>
      </c>
    </row>
    <row r="131" spans="1:21" x14ac:dyDescent="0.2">
      <c r="B131" s="84" t="s">
        <v>339</v>
      </c>
      <c r="C131" s="88">
        <v>73.581086999999997</v>
      </c>
      <c r="D131" s="88">
        <v>55.298577000000002</v>
      </c>
      <c r="E131" s="88">
        <v>25.650776999999998</v>
      </c>
      <c r="F131" s="88">
        <v>154.35973200000001</v>
      </c>
      <c r="G131" s="88">
        <v>201.99011499999997</v>
      </c>
      <c r="H131" s="88">
        <v>38.733689999999996</v>
      </c>
      <c r="I131" s="88">
        <v>7.4194999999999997E-2</v>
      </c>
      <c r="J131" s="88">
        <v>85.537284</v>
      </c>
      <c r="K131" s="88">
        <v>4.2598560000000001</v>
      </c>
      <c r="L131" s="88">
        <v>1.6032169999999999</v>
      </c>
      <c r="M131" s="88">
        <v>3.826441</v>
      </c>
      <c r="N131" s="88">
        <v>0.170156</v>
      </c>
      <c r="O131" s="88">
        <v>21.282657000000007</v>
      </c>
      <c r="P131" s="88">
        <v>43.264437000000001</v>
      </c>
      <c r="Q131" s="88">
        <v>384.7998769999997</v>
      </c>
      <c r="R131" s="88">
        <v>575.40629800000011</v>
      </c>
      <c r="S131" s="88">
        <v>0.21124000000000001</v>
      </c>
      <c r="U131" s="84" t="s">
        <v>537</v>
      </c>
    </row>
    <row r="132" spans="1:21" x14ac:dyDescent="0.2">
      <c r="B132" s="84" t="s">
        <v>340</v>
      </c>
      <c r="C132" s="88">
        <v>73.863766999999982</v>
      </c>
      <c r="D132" s="88">
        <v>58.974978</v>
      </c>
      <c r="E132" s="88">
        <v>28.404581</v>
      </c>
      <c r="F132" s="88">
        <v>159.83381799999998</v>
      </c>
      <c r="G132" s="88">
        <v>195.097396</v>
      </c>
      <c r="H132" s="88">
        <v>40.051132000000003</v>
      </c>
      <c r="I132" s="88">
        <v>0.68633999999999995</v>
      </c>
      <c r="J132" s="88">
        <v>88.895683999999989</v>
      </c>
      <c r="K132" s="88">
        <v>4.4326340000000002</v>
      </c>
      <c r="L132" s="88">
        <v>1.6621939999999999</v>
      </c>
      <c r="M132" s="88">
        <v>3.4275009999999999</v>
      </c>
      <c r="N132" s="88">
        <v>0.28894300000000001</v>
      </c>
      <c r="O132" s="88">
        <v>21.808417999999993</v>
      </c>
      <c r="P132" s="88">
        <v>47.434784999999998</v>
      </c>
      <c r="Q132" s="88">
        <v>407.94860699999998</v>
      </c>
      <c r="R132" s="88">
        <v>581.83178599999997</v>
      </c>
      <c r="S132" s="88">
        <v>0.53020299999999998</v>
      </c>
      <c r="U132" s="84" t="s">
        <v>538</v>
      </c>
    </row>
    <row r="133" spans="1:21" x14ac:dyDescent="0.2">
      <c r="B133" s="84" t="s">
        <v>341</v>
      </c>
      <c r="C133" s="88">
        <v>77.323924999999988</v>
      </c>
      <c r="D133" s="88">
        <v>65.328564999999998</v>
      </c>
      <c r="E133" s="88">
        <v>34.910533000000001</v>
      </c>
      <c r="F133" s="88">
        <v>152.597238</v>
      </c>
      <c r="G133" s="88">
        <v>198.53478100000001</v>
      </c>
      <c r="H133" s="88">
        <v>48.193896000000002</v>
      </c>
      <c r="I133" s="88">
        <v>8.2347000000000004E-2</v>
      </c>
      <c r="J133" s="88">
        <v>84.686022000000008</v>
      </c>
      <c r="K133" s="88">
        <v>4.034548</v>
      </c>
      <c r="L133" s="88">
        <v>1.787819</v>
      </c>
      <c r="M133" s="88">
        <v>4.9648870000000001</v>
      </c>
      <c r="N133" s="88">
        <v>0.223856</v>
      </c>
      <c r="O133" s="88">
        <v>21.756049999999995</v>
      </c>
      <c r="P133" s="88">
        <v>46.332653999999998</v>
      </c>
      <c r="Q133" s="88">
        <v>423.96295399999985</v>
      </c>
      <c r="R133" s="88">
        <v>581.62414799999976</v>
      </c>
      <c r="S133" s="88">
        <v>0.191493</v>
      </c>
      <c r="U133" s="84" t="s">
        <v>539</v>
      </c>
    </row>
    <row r="134" spans="1:21" x14ac:dyDescent="0.2">
      <c r="B134" s="84" t="s">
        <v>342</v>
      </c>
      <c r="C134" s="88">
        <v>78.555995999999993</v>
      </c>
      <c r="D134" s="88">
        <v>65.648229000000001</v>
      </c>
      <c r="E134" s="88">
        <v>38.702033999999998</v>
      </c>
      <c r="F134" s="88">
        <v>168.55916200000001</v>
      </c>
      <c r="G134" s="88">
        <v>224.06750800000003</v>
      </c>
      <c r="H134" s="88">
        <v>48.305672000000001</v>
      </c>
      <c r="I134" s="88">
        <v>0.10112499999999999</v>
      </c>
      <c r="J134" s="88">
        <v>90.694595000000007</v>
      </c>
      <c r="K134" s="88">
        <v>3.6945869999999998</v>
      </c>
      <c r="L134" s="88">
        <v>1.5880300000000001</v>
      </c>
      <c r="M134" s="88">
        <v>2.7628910000000002</v>
      </c>
      <c r="N134" s="88">
        <v>0.19881399999999999</v>
      </c>
      <c r="O134" s="88">
        <v>20.461663999999992</v>
      </c>
      <c r="P134" s="88">
        <v>44.272336999999986</v>
      </c>
      <c r="Q134" s="88">
        <v>415.787688</v>
      </c>
      <c r="R134" s="88">
        <v>600.55300700000032</v>
      </c>
      <c r="S134" s="88">
        <v>0.76945299999999994</v>
      </c>
      <c r="U134" s="84" t="s">
        <v>540</v>
      </c>
    </row>
    <row r="135" spans="1:21" x14ac:dyDescent="0.2">
      <c r="B135" s="84" t="s">
        <v>343</v>
      </c>
      <c r="C135" s="88">
        <v>73.321153999999993</v>
      </c>
      <c r="D135" s="88">
        <v>64.633707999999999</v>
      </c>
      <c r="E135" s="88">
        <v>25.803545</v>
      </c>
      <c r="F135" s="88">
        <v>151.571144</v>
      </c>
      <c r="G135" s="88">
        <v>225.94108</v>
      </c>
      <c r="H135" s="88">
        <v>39.171865999999994</v>
      </c>
      <c r="I135" s="88">
        <v>0.25908599999999998</v>
      </c>
      <c r="J135" s="88">
        <v>87.312893000000003</v>
      </c>
      <c r="K135" s="88">
        <v>4.9190809999999994</v>
      </c>
      <c r="L135" s="88">
        <v>1.442239</v>
      </c>
      <c r="M135" s="88">
        <v>1.896301</v>
      </c>
      <c r="N135" s="88">
        <v>0.13751200000000002</v>
      </c>
      <c r="O135" s="88">
        <v>20.357164000000004</v>
      </c>
      <c r="P135" s="88">
        <v>43.618555999999998</v>
      </c>
      <c r="Q135" s="88">
        <v>385.60896299999979</v>
      </c>
      <c r="R135" s="88">
        <v>569.98927900000012</v>
      </c>
      <c r="S135" s="88">
        <v>0.6753619999999998</v>
      </c>
      <c r="U135" s="84" t="s">
        <v>541</v>
      </c>
    </row>
    <row r="136" spans="1:21" x14ac:dyDescent="0.2">
      <c r="B136" s="84" t="s">
        <v>344</v>
      </c>
      <c r="C136" s="88">
        <v>83.505347999999998</v>
      </c>
      <c r="D136" s="88">
        <v>69.248658000000006</v>
      </c>
      <c r="E136" s="88">
        <v>32.109667000000002</v>
      </c>
      <c r="F136" s="88">
        <v>164.29551400000003</v>
      </c>
      <c r="G136" s="88">
        <v>222.544274</v>
      </c>
      <c r="H136" s="88">
        <v>38.396774000000001</v>
      </c>
      <c r="I136" s="88">
        <v>2.8600999999999998E-2</v>
      </c>
      <c r="J136" s="88">
        <v>96.375233999999992</v>
      </c>
      <c r="K136" s="88">
        <v>4.6636319999999998</v>
      </c>
      <c r="L136" s="88">
        <v>1.929214</v>
      </c>
      <c r="M136" s="88">
        <v>4.5728469999999994</v>
      </c>
      <c r="N136" s="88">
        <v>0.24847000000000002</v>
      </c>
      <c r="O136" s="88">
        <v>22.583437000000004</v>
      </c>
      <c r="P136" s="88">
        <v>43.853725999999995</v>
      </c>
      <c r="Q136" s="88">
        <v>440.06246499999986</v>
      </c>
      <c r="R136" s="88">
        <v>608.26045499999975</v>
      </c>
      <c r="S136" s="88">
        <v>0.78862599999999983</v>
      </c>
      <c r="U136" s="84" t="s">
        <v>542</v>
      </c>
    </row>
    <row r="137" spans="1:21" x14ac:dyDescent="0.2">
      <c r="B137" s="84" t="s">
        <v>345</v>
      </c>
      <c r="C137" s="88">
        <v>52.115182999999995</v>
      </c>
      <c r="D137" s="88">
        <v>54.732256000000007</v>
      </c>
      <c r="E137" s="88">
        <v>20.526358000000002</v>
      </c>
      <c r="F137" s="88">
        <v>95.316206999999991</v>
      </c>
      <c r="G137" s="88">
        <v>184.72914499999993</v>
      </c>
      <c r="H137" s="88">
        <v>21.363</v>
      </c>
      <c r="I137" s="88">
        <v>7.6889999999999997E-3</v>
      </c>
      <c r="J137" s="88">
        <v>50.367419000000005</v>
      </c>
      <c r="K137" s="88">
        <v>2.4576830000000003</v>
      </c>
      <c r="L137" s="88">
        <v>0.92552699999999999</v>
      </c>
      <c r="M137" s="88">
        <v>4.5562420000000001</v>
      </c>
      <c r="N137" s="88">
        <v>0.232209</v>
      </c>
      <c r="O137" s="88">
        <v>16.425963000000003</v>
      </c>
      <c r="P137" s="88">
        <v>29.760098999999997</v>
      </c>
      <c r="Q137" s="88">
        <v>320.24762499999991</v>
      </c>
      <c r="R137" s="88">
        <v>493.52156800000017</v>
      </c>
      <c r="S137" s="88">
        <v>0.12601699999999999</v>
      </c>
      <c r="U137" s="84" t="s">
        <v>543</v>
      </c>
    </row>
    <row r="138" spans="1:21" x14ac:dyDescent="0.2">
      <c r="B138" s="84" t="s">
        <v>346</v>
      </c>
      <c r="C138" s="88">
        <v>68.359554000000003</v>
      </c>
      <c r="D138" s="88">
        <v>60.990214000000002</v>
      </c>
      <c r="E138" s="88">
        <v>37.909125000000003</v>
      </c>
      <c r="F138" s="88">
        <v>131.57838800000002</v>
      </c>
      <c r="G138" s="88">
        <v>202.51135600000009</v>
      </c>
      <c r="H138" s="88">
        <v>38.031739000000009</v>
      </c>
      <c r="I138" s="88">
        <v>0.13364599999999999</v>
      </c>
      <c r="J138" s="88">
        <v>80.234741</v>
      </c>
      <c r="K138" s="88">
        <v>3.6719750000000002</v>
      </c>
      <c r="L138" s="88">
        <v>1.70624</v>
      </c>
      <c r="M138" s="88">
        <v>1.62897</v>
      </c>
      <c r="N138" s="88">
        <v>0.27939000000000003</v>
      </c>
      <c r="O138" s="88">
        <v>18.600213999999998</v>
      </c>
      <c r="P138" s="88">
        <v>41.997562000000002</v>
      </c>
      <c r="Q138" s="88">
        <v>424.742257</v>
      </c>
      <c r="R138" s="88">
        <v>606.25256799999966</v>
      </c>
      <c r="S138" s="88">
        <v>0.27582000000000001</v>
      </c>
      <c r="U138" s="84" t="s">
        <v>544</v>
      </c>
    </row>
    <row r="139" spans="1:21" x14ac:dyDescent="0.2">
      <c r="B139" s="84" t="s">
        <v>347</v>
      </c>
      <c r="C139" s="88">
        <v>87.071359999999999</v>
      </c>
      <c r="D139" s="88">
        <v>75.521300999999994</v>
      </c>
      <c r="E139" s="88">
        <v>40.710405000000009</v>
      </c>
      <c r="F139" s="88">
        <v>156.85571999999999</v>
      </c>
      <c r="G139" s="88">
        <v>226.79702200000003</v>
      </c>
      <c r="H139" s="88">
        <v>48.495982999999988</v>
      </c>
      <c r="I139" s="88">
        <v>2.8317000000000002E-2</v>
      </c>
      <c r="J139" s="88">
        <v>88.857742000000002</v>
      </c>
      <c r="K139" s="88">
        <v>4.4658930000000003</v>
      </c>
      <c r="L139" s="88">
        <v>1.4242239999999999</v>
      </c>
      <c r="M139" s="88">
        <v>2.1144699999999998</v>
      </c>
      <c r="N139" s="88">
        <v>0.30391999999999997</v>
      </c>
      <c r="O139" s="88">
        <v>22.720552999999995</v>
      </c>
      <c r="P139" s="88">
        <v>50.624957999999992</v>
      </c>
      <c r="Q139" s="88">
        <v>470.75608499999998</v>
      </c>
      <c r="R139" s="88">
        <v>651.92065400000024</v>
      </c>
      <c r="S139" s="88">
        <v>0.56365899999999991</v>
      </c>
      <c r="U139" s="84" t="s">
        <v>545</v>
      </c>
    </row>
    <row r="140" spans="1:21" x14ac:dyDescent="0.2">
      <c r="B140" s="84" t="s">
        <v>348</v>
      </c>
      <c r="C140" s="88">
        <v>76.120676000000003</v>
      </c>
      <c r="D140" s="88">
        <v>69.565946999999994</v>
      </c>
      <c r="E140" s="88">
        <v>34.412441999999999</v>
      </c>
      <c r="F140" s="88">
        <v>154.445076</v>
      </c>
      <c r="G140" s="88">
        <v>217.35304800000003</v>
      </c>
      <c r="H140" s="88">
        <v>36.878225999999998</v>
      </c>
      <c r="I140" s="88">
        <v>7.4939000000000006E-2</v>
      </c>
      <c r="J140" s="88">
        <v>83.164320000000004</v>
      </c>
      <c r="K140" s="88">
        <v>3.5517049999999997</v>
      </c>
      <c r="L140" s="88">
        <v>1.190896</v>
      </c>
      <c r="M140" s="88">
        <v>2.6600199999999998</v>
      </c>
      <c r="N140" s="88">
        <v>0.24472099999999999</v>
      </c>
      <c r="O140" s="88">
        <v>20.792735999999991</v>
      </c>
      <c r="P140" s="88">
        <v>40.093464000000004</v>
      </c>
      <c r="Q140" s="88">
        <v>423.05528000000027</v>
      </c>
      <c r="R140" s="88">
        <v>599.63953000000015</v>
      </c>
      <c r="S140" s="88">
        <v>0.53675300000000004</v>
      </c>
      <c r="U140" s="84" t="s">
        <v>546</v>
      </c>
    </row>
    <row r="141" spans="1:21" x14ac:dyDescent="0.2">
      <c r="B141" s="84" t="s">
        <v>349</v>
      </c>
      <c r="C141" s="88">
        <v>62.73496999999999</v>
      </c>
      <c r="D141" s="88">
        <v>57.192900000000002</v>
      </c>
      <c r="E141" s="88">
        <v>33.182954000000009</v>
      </c>
      <c r="F141" s="88">
        <v>83.444848000000007</v>
      </c>
      <c r="G141" s="88">
        <v>154.77719699999997</v>
      </c>
      <c r="H141" s="88">
        <v>38.282154000000006</v>
      </c>
      <c r="I141" s="88">
        <v>0.18920699999999999</v>
      </c>
      <c r="J141" s="88">
        <v>63.121361</v>
      </c>
      <c r="K141" s="88">
        <v>2.476639</v>
      </c>
      <c r="L141" s="88">
        <v>0.82644499999999999</v>
      </c>
      <c r="M141" s="88">
        <v>1.0496079999999999</v>
      </c>
      <c r="N141" s="88">
        <v>0.476329</v>
      </c>
      <c r="O141" s="88">
        <v>17.911622000000001</v>
      </c>
      <c r="P141" s="88">
        <v>30.353753000000001</v>
      </c>
      <c r="Q141" s="88">
        <v>395.51570599999991</v>
      </c>
      <c r="R141" s="88">
        <v>475.57175500000017</v>
      </c>
      <c r="S141" s="88">
        <v>0.30293900000000001</v>
      </c>
      <c r="U141" s="84" t="s">
        <v>547</v>
      </c>
    </row>
    <row r="142" spans="1:21" x14ac:dyDescent="0.2">
      <c r="C142" s="88"/>
      <c r="D142" s="88"/>
      <c r="E142" s="88"/>
      <c r="F142" s="88"/>
      <c r="G142" s="88"/>
      <c r="H142" s="88"/>
      <c r="I142" s="88"/>
      <c r="J142" s="88"/>
      <c r="K142" s="88"/>
      <c r="L142" s="88"/>
      <c r="M142" s="88"/>
      <c r="N142" s="88"/>
      <c r="O142" s="88"/>
      <c r="P142" s="89"/>
      <c r="Q142" s="89"/>
      <c r="R142" s="89"/>
      <c r="S142" s="89"/>
    </row>
    <row r="143" spans="1:21" x14ac:dyDescent="0.2">
      <c r="A143" s="87">
        <v>2025</v>
      </c>
      <c r="B143" s="84" t="s">
        <v>338</v>
      </c>
      <c r="C143" s="88">
        <v>78.146312000000009</v>
      </c>
      <c r="D143" s="88">
        <v>65.120244999999997</v>
      </c>
      <c r="E143" s="88">
        <v>35.351321999999996</v>
      </c>
      <c r="F143" s="88">
        <v>140.32995999999997</v>
      </c>
      <c r="G143" s="88">
        <v>202.65208800000002</v>
      </c>
      <c r="H143" s="88">
        <v>44.410617000000002</v>
      </c>
      <c r="I143" s="88">
        <v>6.7533999999999997E-2</v>
      </c>
      <c r="J143" s="88">
        <v>76.860125999999994</v>
      </c>
      <c r="K143" s="88">
        <v>2.7480290000000003</v>
      </c>
      <c r="L143" s="88">
        <v>1.2949650000000001</v>
      </c>
      <c r="M143" s="88">
        <v>2.7697309999999997</v>
      </c>
      <c r="N143" s="88">
        <v>0.33312200000000003</v>
      </c>
      <c r="O143" s="88">
        <v>18.343214000000003</v>
      </c>
      <c r="P143" s="88">
        <v>41.387791000000007</v>
      </c>
      <c r="Q143" s="88">
        <v>396.0963280000002</v>
      </c>
      <c r="R143" s="88">
        <v>622.78573800000026</v>
      </c>
      <c r="S143" s="88">
        <v>0.29984699999999997</v>
      </c>
      <c r="T143" s="87">
        <v>2025</v>
      </c>
      <c r="U143" s="84" t="s">
        <v>536</v>
      </c>
    </row>
    <row r="144" spans="1:21" x14ac:dyDescent="0.2">
      <c r="B144" s="84" t="s">
        <v>339</v>
      </c>
      <c r="C144" s="88">
        <v>76.540509</v>
      </c>
      <c r="D144" s="88">
        <v>62.666497000000007</v>
      </c>
      <c r="E144" s="88">
        <v>35.196503999999997</v>
      </c>
      <c r="F144" s="88">
        <v>142.81467599999999</v>
      </c>
      <c r="G144" s="88">
        <v>197.49691099999995</v>
      </c>
      <c r="H144" s="88">
        <v>45.092197000000006</v>
      </c>
      <c r="I144" s="88">
        <v>1.3389999999999999E-2</v>
      </c>
      <c r="J144" s="88">
        <v>86.200716999999997</v>
      </c>
      <c r="K144" s="88">
        <v>2.3094190000000001</v>
      </c>
      <c r="L144" s="88">
        <v>1.14978</v>
      </c>
      <c r="M144" s="88">
        <v>3.4575230000000001</v>
      </c>
      <c r="N144" s="88">
        <v>0.25384099999999998</v>
      </c>
      <c r="O144" s="88">
        <v>19.963632000000004</v>
      </c>
      <c r="P144" s="88">
        <v>41.381378999999995</v>
      </c>
      <c r="Q144" s="88">
        <v>442.74933200000015</v>
      </c>
      <c r="R144" s="88">
        <v>613.87384500000007</v>
      </c>
      <c r="S144" s="88">
        <v>0.32310300000000003</v>
      </c>
      <c r="U144" s="84" t="s">
        <v>537</v>
      </c>
    </row>
    <row r="145" spans="1:21" x14ac:dyDescent="0.2">
      <c r="B145" s="84" t="s">
        <v>340</v>
      </c>
      <c r="C145" s="88"/>
      <c r="D145" s="88"/>
      <c r="E145" s="88"/>
      <c r="F145" s="88"/>
      <c r="G145" s="88"/>
      <c r="H145" s="88"/>
      <c r="I145" s="88"/>
      <c r="J145" s="88"/>
      <c r="K145" s="88"/>
      <c r="L145" s="88"/>
      <c r="M145" s="88"/>
      <c r="N145" s="88"/>
      <c r="O145" s="88"/>
      <c r="P145" s="88"/>
      <c r="Q145" s="88"/>
      <c r="R145" s="88"/>
      <c r="S145" s="88"/>
      <c r="U145" s="84" t="s">
        <v>538</v>
      </c>
    </row>
    <row r="146" spans="1:21" x14ac:dyDescent="0.2">
      <c r="B146" s="84" t="s">
        <v>341</v>
      </c>
      <c r="C146" s="88"/>
      <c r="D146" s="88"/>
      <c r="E146" s="88"/>
      <c r="F146" s="88"/>
      <c r="G146" s="88"/>
      <c r="H146" s="88"/>
      <c r="I146" s="88"/>
      <c r="J146" s="88"/>
      <c r="K146" s="88"/>
      <c r="L146" s="88"/>
      <c r="M146" s="88"/>
      <c r="N146" s="88"/>
      <c r="O146" s="88"/>
      <c r="P146" s="88"/>
      <c r="Q146" s="88"/>
      <c r="R146" s="88"/>
      <c r="S146" s="88"/>
      <c r="U146" s="84" t="s">
        <v>539</v>
      </c>
    </row>
    <row r="147" spans="1:21" x14ac:dyDescent="0.2">
      <c r="B147" s="84" t="s">
        <v>342</v>
      </c>
      <c r="C147" s="88"/>
      <c r="D147" s="88"/>
      <c r="E147" s="88"/>
      <c r="F147" s="88"/>
      <c r="G147" s="88"/>
      <c r="H147" s="88"/>
      <c r="I147" s="88"/>
      <c r="J147" s="88"/>
      <c r="K147" s="88"/>
      <c r="L147" s="88"/>
      <c r="M147" s="88"/>
      <c r="N147" s="88"/>
      <c r="O147" s="88"/>
      <c r="P147" s="88"/>
      <c r="Q147" s="88"/>
      <c r="R147" s="88"/>
      <c r="S147" s="88"/>
      <c r="U147" s="84" t="s">
        <v>540</v>
      </c>
    </row>
    <row r="148" spans="1:21" x14ac:dyDescent="0.2">
      <c r="B148" s="84" t="s">
        <v>343</v>
      </c>
      <c r="C148" s="88"/>
      <c r="D148" s="88"/>
      <c r="E148" s="88"/>
      <c r="F148" s="88"/>
      <c r="G148" s="88"/>
      <c r="H148" s="88"/>
      <c r="I148" s="88"/>
      <c r="J148" s="88"/>
      <c r="K148" s="88"/>
      <c r="L148" s="88"/>
      <c r="M148" s="88"/>
      <c r="N148" s="88"/>
      <c r="O148" s="88"/>
      <c r="P148" s="88"/>
      <c r="Q148" s="88"/>
      <c r="R148" s="88"/>
      <c r="S148" s="88"/>
      <c r="U148" s="84" t="s">
        <v>541</v>
      </c>
    </row>
    <row r="149" spans="1:21" x14ac:dyDescent="0.2">
      <c r="B149" s="84" t="s">
        <v>344</v>
      </c>
      <c r="C149" s="88"/>
      <c r="D149" s="88"/>
      <c r="E149" s="88"/>
      <c r="F149" s="88"/>
      <c r="G149" s="88"/>
      <c r="H149" s="88"/>
      <c r="I149" s="88"/>
      <c r="J149" s="88"/>
      <c r="K149" s="88"/>
      <c r="L149" s="88"/>
      <c r="M149" s="88"/>
      <c r="N149" s="88"/>
      <c r="O149" s="88"/>
      <c r="P149" s="88"/>
      <c r="Q149" s="88"/>
      <c r="R149" s="88"/>
      <c r="S149" s="88"/>
      <c r="U149" s="84" t="s">
        <v>542</v>
      </c>
    </row>
    <row r="150" spans="1:21" x14ac:dyDescent="0.2">
      <c r="B150" s="84" t="s">
        <v>345</v>
      </c>
      <c r="C150" s="88"/>
      <c r="D150" s="88"/>
      <c r="E150" s="88"/>
      <c r="F150" s="88"/>
      <c r="G150" s="88"/>
      <c r="H150" s="88"/>
      <c r="I150" s="88"/>
      <c r="J150" s="88"/>
      <c r="K150" s="88"/>
      <c r="L150" s="88"/>
      <c r="M150" s="88"/>
      <c r="N150" s="88"/>
      <c r="O150" s="88"/>
      <c r="P150" s="88"/>
      <c r="Q150" s="88"/>
      <c r="R150" s="88"/>
      <c r="S150" s="88"/>
      <c r="U150" s="84" t="s">
        <v>543</v>
      </c>
    </row>
    <row r="151" spans="1:21" x14ac:dyDescent="0.2">
      <c r="B151" s="84" t="s">
        <v>346</v>
      </c>
      <c r="C151" s="88"/>
      <c r="D151" s="88"/>
      <c r="E151" s="88"/>
      <c r="F151" s="88"/>
      <c r="G151" s="88"/>
      <c r="H151" s="88"/>
      <c r="I151" s="88"/>
      <c r="J151" s="88"/>
      <c r="K151" s="88"/>
      <c r="L151" s="88"/>
      <c r="M151" s="88"/>
      <c r="N151" s="88"/>
      <c r="O151" s="88"/>
      <c r="P151" s="88"/>
      <c r="Q151" s="88"/>
      <c r="R151" s="88"/>
      <c r="S151" s="88"/>
      <c r="U151" s="84" t="s">
        <v>544</v>
      </c>
    </row>
    <row r="152" spans="1:21" x14ac:dyDescent="0.2">
      <c r="B152" s="84" t="s">
        <v>347</v>
      </c>
      <c r="C152" s="88"/>
      <c r="D152" s="88"/>
      <c r="E152" s="88"/>
      <c r="F152" s="88"/>
      <c r="G152" s="88"/>
      <c r="H152" s="88"/>
      <c r="I152" s="88"/>
      <c r="J152" s="88"/>
      <c r="K152" s="88"/>
      <c r="L152" s="88"/>
      <c r="M152" s="88"/>
      <c r="N152" s="88"/>
      <c r="O152" s="88"/>
      <c r="P152" s="88"/>
      <c r="Q152" s="88"/>
      <c r="R152" s="88"/>
      <c r="S152" s="88"/>
      <c r="U152" s="84" t="s">
        <v>545</v>
      </c>
    </row>
    <row r="153" spans="1:21" x14ac:dyDescent="0.2">
      <c r="B153" s="84" t="s">
        <v>348</v>
      </c>
      <c r="C153" s="88"/>
      <c r="D153" s="88"/>
      <c r="E153" s="88"/>
      <c r="F153" s="88"/>
      <c r="G153" s="88"/>
      <c r="H153" s="88"/>
      <c r="I153" s="88"/>
      <c r="J153" s="88"/>
      <c r="K153" s="88"/>
      <c r="L153" s="88"/>
      <c r="M153" s="88"/>
      <c r="N153" s="88"/>
      <c r="O153" s="88"/>
      <c r="P153" s="88"/>
      <c r="Q153" s="88"/>
      <c r="R153" s="88"/>
      <c r="S153" s="88"/>
      <c r="U153" s="84" t="s">
        <v>546</v>
      </c>
    </row>
    <row r="154" spans="1:21" x14ac:dyDescent="0.2">
      <c r="B154" s="84" t="s">
        <v>349</v>
      </c>
      <c r="C154" s="88"/>
      <c r="D154" s="88"/>
      <c r="E154" s="88"/>
      <c r="F154" s="88"/>
      <c r="G154" s="88"/>
      <c r="H154" s="88"/>
      <c r="I154" s="88"/>
      <c r="J154" s="88"/>
      <c r="K154" s="88"/>
      <c r="L154" s="88"/>
      <c r="M154" s="88"/>
      <c r="N154" s="88"/>
      <c r="O154" s="88"/>
      <c r="P154" s="88"/>
      <c r="Q154" s="88"/>
      <c r="R154" s="88"/>
      <c r="S154" s="88"/>
      <c r="U154" s="84" t="s">
        <v>547</v>
      </c>
    </row>
    <row r="155" spans="1:21" x14ac:dyDescent="0.2">
      <c r="C155" s="88"/>
      <c r="D155" s="88"/>
      <c r="E155" s="88"/>
      <c r="F155" s="88"/>
      <c r="G155" s="88"/>
      <c r="H155" s="88"/>
      <c r="I155" s="88"/>
      <c r="J155" s="88"/>
      <c r="K155" s="88"/>
      <c r="L155" s="88"/>
      <c r="M155" s="88"/>
      <c r="N155" s="88"/>
      <c r="O155" s="88"/>
      <c r="P155" s="89"/>
      <c r="Q155" s="89"/>
      <c r="R155" s="89"/>
      <c r="S155" s="89"/>
    </row>
    <row r="156" spans="1:21" x14ac:dyDescent="0.2">
      <c r="C156" s="88"/>
      <c r="D156" s="88"/>
      <c r="E156" s="88"/>
      <c r="F156" s="88"/>
      <c r="G156" s="88"/>
      <c r="H156" s="88"/>
      <c r="I156" s="88"/>
      <c r="J156" s="88"/>
      <c r="K156" s="88"/>
      <c r="L156" s="88"/>
      <c r="M156" s="88"/>
      <c r="N156" s="88"/>
      <c r="O156" s="88"/>
    </row>
    <row r="157" spans="1:21" x14ac:dyDescent="0.2">
      <c r="C157" s="88"/>
      <c r="D157" s="88"/>
      <c r="E157" s="88"/>
      <c r="F157" s="88"/>
      <c r="G157" s="88"/>
      <c r="H157" s="88"/>
      <c r="I157" s="88"/>
      <c r="J157" s="88"/>
      <c r="K157" s="88"/>
      <c r="L157" s="88"/>
      <c r="M157" s="88"/>
      <c r="N157" s="88"/>
      <c r="O157" s="88"/>
    </row>
    <row r="158" spans="1:21" s="90" customFormat="1" ht="27" customHeight="1" thickBot="1" x14ac:dyDescent="0.3">
      <c r="A158" s="195" t="s">
        <v>678</v>
      </c>
      <c r="B158" s="195"/>
      <c r="C158" s="195"/>
      <c r="D158" s="195"/>
      <c r="E158" s="195"/>
      <c r="F158" s="195"/>
      <c r="G158" s="195"/>
      <c r="H158" s="195"/>
      <c r="I158" s="195"/>
      <c r="J158" s="195"/>
      <c r="K158" s="195"/>
      <c r="L158" s="195"/>
      <c r="M158" s="195"/>
      <c r="N158" s="195"/>
      <c r="O158" s="195"/>
      <c r="P158" s="195"/>
      <c r="Q158" s="195"/>
      <c r="R158" s="140"/>
      <c r="S158" s="140"/>
      <c r="T158" s="140"/>
      <c r="U158" s="140"/>
    </row>
    <row r="159" spans="1:21" s="85" customFormat="1" ht="11.25" customHeight="1" thickBot="1" x14ac:dyDescent="0.3">
      <c r="A159" s="197" t="s">
        <v>162</v>
      </c>
      <c r="B159" s="197" t="s">
        <v>163</v>
      </c>
      <c r="C159" s="235" t="s">
        <v>676</v>
      </c>
      <c r="D159" s="236"/>
      <c r="E159" s="236"/>
      <c r="F159" s="236"/>
      <c r="G159" s="236"/>
      <c r="H159" s="236"/>
      <c r="I159" s="236"/>
      <c r="J159" s="236"/>
      <c r="K159" s="236"/>
      <c r="L159" s="236"/>
      <c r="M159" s="236"/>
      <c r="N159" s="236"/>
      <c r="O159" s="237"/>
      <c r="P159" s="197" t="s">
        <v>533</v>
      </c>
      <c r="Q159" s="197" t="s">
        <v>520</v>
      </c>
    </row>
    <row r="160" spans="1:21" ht="20.25" customHeight="1" thickBot="1" x14ac:dyDescent="0.25">
      <c r="A160" s="198"/>
      <c r="B160" s="198"/>
      <c r="C160" s="138">
        <v>87</v>
      </c>
      <c r="D160" s="138">
        <v>88</v>
      </c>
      <c r="E160" s="138">
        <v>89</v>
      </c>
      <c r="F160" s="138">
        <v>90</v>
      </c>
      <c r="G160" s="138">
        <v>91</v>
      </c>
      <c r="H160" s="138">
        <v>92</v>
      </c>
      <c r="I160" s="138">
        <v>93</v>
      </c>
      <c r="J160" s="138">
        <v>94</v>
      </c>
      <c r="K160" s="138">
        <v>95</v>
      </c>
      <c r="L160" s="138">
        <v>96</v>
      </c>
      <c r="M160" s="138">
        <v>97</v>
      </c>
      <c r="N160" s="138">
        <v>98</v>
      </c>
      <c r="O160" s="138">
        <v>99</v>
      </c>
      <c r="P160" s="198"/>
      <c r="Q160" s="198"/>
      <c r="T160" s="84"/>
    </row>
    <row r="161" spans="1:17" x14ac:dyDescent="0.2">
      <c r="A161" s="87">
        <v>2024</v>
      </c>
      <c r="B161" s="84" t="s">
        <v>338</v>
      </c>
      <c r="C161" s="88">
        <v>819.54090000000008</v>
      </c>
      <c r="D161" s="88">
        <v>37.460639</v>
      </c>
      <c r="E161" s="88">
        <v>10.908940000000001</v>
      </c>
      <c r="F161" s="88">
        <v>200.172361</v>
      </c>
      <c r="G161" s="88">
        <v>13.392585999999998</v>
      </c>
      <c r="H161" s="88">
        <v>0.47265399999999996</v>
      </c>
      <c r="I161" s="88">
        <v>6.9587940000000001</v>
      </c>
      <c r="J161" s="88">
        <v>192.33426099999997</v>
      </c>
      <c r="K161" s="88">
        <v>12.684905000000001</v>
      </c>
      <c r="L161" s="88">
        <v>9.547108999999999</v>
      </c>
      <c r="M161" s="88">
        <v>0.71685599999999983</v>
      </c>
      <c r="N161" s="88">
        <v>0</v>
      </c>
      <c r="O161" s="88">
        <v>8.7033939999999994</v>
      </c>
      <c r="P161" s="87">
        <v>2024</v>
      </c>
      <c r="Q161" s="84" t="s">
        <v>536</v>
      </c>
    </row>
    <row r="162" spans="1:17" x14ac:dyDescent="0.2">
      <c r="B162" s="84" t="s">
        <v>339</v>
      </c>
      <c r="C162" s="88">
        <v>935.54827399999999</v>
      </c>
      <c r="D162" s="88">
        <v>34.018703999999985</v>
      </c>
      <c r="E162" s="88">
        <v>7.3545470000000002</v>
      </c>
      <c r="F162" s="88">
        <v>192.12286799999998</v>
      </c>
      <c r="G162" s="88">
        <v>11.991620999999999</v>
      </c>
      <c r="H162" s="88">
        <v>0.72605699999999995</v>
      </c>
      <c r="I162" s="88">
        <v>8.2992849999999994</v>
      </c>
      <c r="J162" s="88">
        <v>194.45540600000004</v>
      </c>
      <c r="K162" s="88">
        <v>13.249504999999999</v>
      </c>
      <c r="L162" s="88">
        <v>10.424396</v>
      </c>
      <c r="M162" s="88">
        <v>0.93172600000000005</v>
      </c>
      <c r="N162" s="88">
        <v>0</v>
      </c>
      <c r="O162" s="88">
        <v>10.743931</v>
      </c>
      <c r="P162" s="83"/>
      <c r="Q162" s="84" t="s">
        <v>537</v>
      </c>
    </row>
    <row r="163" spans="1:17" x14ac:dyDescent="0.2">
      <c r="B163" s="84" t="s">
        <v>340</v>
      </c>
      <c r="C163" s="88">
        <v>872.81268100000011</v>
      </c>
      <c r="D163" s="88">
        <v>37.464219</v>
      </c>
      <c r="E163" s="88">
        <v>13.741322999999998</v>
      </c>
      <c r="F163" s="88">
        <v>192.039187</v>
      </c>
      <c r="G163" s="88">
        <v>11.399469999999996</v>
      </c>
      <c r="H163" s="88">
        <v>0.702094</v>
      </c>
      <c r="I163" s="88">
        <v>7.8293290000000004</v>
      </c>
      <c r="J163" s="88">
        <v>193.71988400000004</v>
      </c>
      <c r="K163" s="88">
        <v>12.960754999999999</v>
      </c>
      <c r="L163" s="88">
        <v>10.866178999999999</v>
      </c>
      <c r="M163" s="88">
        <v>0.73768999999999996</v>
      </c>
      <c r="N163" s="88">
        <v>0</v>
      </c>
      <c r="O163" s="88">
        <v>10.431039999999999</v>
      </c>
      <c r="P163" s="83"/>
      <c r="Q163" s="84" t="s">
        <v>538</v>
      </c>
    </row>
    <row r="164" spans="1:17" x14ac:dyDescent="0.2">
      <c r="B164" s="84" t="s">
        <v>341</v>
      </c>
      <c r="C164" s="88">
        <v>882.68291000000011</v>
      </c>
      <c r="D164" s="88">
        <v>33.956545000000006</v>
      </c>
      <c r="E164" s="88">
        <v>8.8759890000000006</v>
      </c>
      <c r="F164" s="88">
        <v>208.61939700000002</v>
      </c>
      <c r="G164" s="88">
        <v>11.393236</v>
      </c>
      <c r="H164" s="88">
        <v>0.61619100000000004</v>
      </c>
      <c r="I164" s="88">
        <v>9.2887339999999998</v>
      </c>
      <c r="J164" s="88">
        <v>195.94115500000001</v>
      </c>
      <c r="K164" s="88">
        <v>15.311044000000001</v>
      </c>
      <c r="L164" s="88">
        <v>9.7204229999999967</v>
      </c>
      <c r="M164" s="88">
        <v>0.52534399999999981</v>
      </c>
      <c r="N164" s="88">
        <v>0</v>
      </c>
      <c r="O164" s="88">
        <v>11.04025</v>
      </c>
      <c r="P164" s="83"/>
      <c r="Q164" s="84" t="s">
        <v>539</v>
      </c>
    </row>
    <row r="165" spans="1:17" x14ac:dyDescent="0.2">
      <c r="B165" s="84" t="s">
        <v>342</v>
      </c>
      <c r="C165" s="88">
        <v>842.04300200000012</v>
      </c>
      <c r="D165" s="88">
        <v>36.076633000000001</v>
      </c>
      <c r="E165" s="88">
        <v>11.925339000000001</v>
      </c>
      <c r="F165" s="88">
        <v>208.79848600000003</v>
      </c>
      <c r="G165" s="88">
        <v>10.507996</v>
      </c>
      <c r="H165" s="88">
        <v>0.75090299999999999</v>
      </c>
      <c r="I165" s="88">
        <v>8.4709420000000009</v>
      </c>
      <c r="J165" s="88">
        <v>209.21830599999996</v>
      </c>
      <c r="K165" s="88">
        <v>17.486105000000002</v>
      </c>
      <c r="L165" s="88">
        <v>9.5146880000000014</v>
      </c>
      <c r="M165" s="88">
        <v>2.158992</v>
      </c>
      <c r="N165" s="88">
        <v>0</v>
      </c>
      <c r="O165" s="88">
        <v>10.949826</v>
      </c>
      <c r="P165" s="83"/>
      <c r="Q165" s="84" t="s">
        <v>540</v>
      </c>
    </row>
    <row r="166" spans="1:17" x14ac:dyDescent="0.2">
      <c r="B166" s="84" t="s">
        <v>343</v>
      </c>
      <c r="C166" s="88">
        <v>717.80944499999998</v>
      </c>
      <c r="D166" s="88">
        <v>28.27682999999999</v>
      </c>
      <c r="E166" s="88">
        <v>13.225954999999999</v>
      </c>
      <c r="F166" s="88">
        <v>199.50417400000001</v>
      </c>
      <c r="G166" s="88">
        <v>10.603561999999998</v>
      </c>
      <c r="H166" s="88">
        <v>0.45085500000000001</v>
      </c>
      <c r="I166" s="88">
        <v>6.1013330000000003</v>
      </c>
      <c r="J166" s="88">
        <v>186.77970200000001</v>
      </c>
      <c r="K166" s="88">
        <v>14.088389000000001</v>
      </c>
      <c r="L166" s="88">
        <v>9.1070969999999996</v>
      </c>
      <c r="M166" s="88">
        <v>2.3977719999999998</v>
      </c>
      <c r="N166" s="88">
        <v>0</v>
      </c>
      <c r="O166" s="88">
        <v>10.873606000000001</v>
      </c>
      <c r="P166" s="83"/>
      <c r="Q166" s="84" t="s">
        <v>541</v>
      </c>
    </row>
    <row r="167" spans="1:17" x14ac:dyDescent="0.2">
      <c r="B167" s="84" t="s">
        <v>344</v>
      </c>
      <c r="C167" s="88">
        <v>667.52061700000013</v>
      </c>
      <c r="D167" s="88">
        <v>38.764400999999985</v>
      </c>
      <c r="E167" s="88">
        <v>9.4443029999999997</v>
      </c>
      <c r="F167" s="88">
        <v>221.47707800000003</v>
      </c>
      <c r="G167" s="88">
        <v>11.051304000000002</v>
      </c>
      <c r="H167" s="88">
        <v>0.63996399999999998</v>
      </c>
      <c r="I167" s="88">
        <v>4.2060779999999998</v>
      </c>
      <c r="J167" s="88">
        <v>214.55665499999998</v>
      </c>
      <c r="K167" s="88">
        <v>18.00787</v>
      </c>
      <c r="L167" s="88">
        <v>10.98841</v>
      </c>
      <c r="M167" s="88">
        <v>0.82665900000000003</v>
      </c>
      <c r="N167" s="88">
        <v>0</v>
      </c>
      <c r="O167" s="88">
        <v>12.499879000000002</v>
      </c>
      <c r="P167" s="83"/>
      <c r="Q167" s="84" t="s">
        <v>542</v>
      </c>
    </row>
    <row r="168" spans="1:17" x14ac:dyDescent="0.2">
      <c r="B168" s="84" t="s">
        <v>345</v>
      </c>
      <c r="C168" s="88">
        <v>385.11701599999998</v>
      </c>
      <c r="D168" s="88">
        <v>27.543091999999987</v>
      </c>
      <c r="E168" s="88">
        <v>3.9654959999999999</v>
      </c>
      <c r="F168" s="88">
        <v>168.05366699999999</v>
      </c>
      <c r="G168" s="88">
        <v>9.6080680000000029</v>
      </c>
      <c r="H168" s="88">
        <v>0.32682599999999995</v>
      </c>
      <c r="I168" s="88">
        <v>3.3100589999999999</v>
      </c>
      <c r="J168" s="88">
        <v>136.04586900000004</v>
      </c>
      <c r="K168" s="88">
        <v>12.893300999999999</v>
      </c>
      <c r="L168" s="88">
        <v>7.7562189999999998</v>
      </c>
      <c r="M168" s="88">
        <v>0.50039199999999995</v>
      </c>
      <c r="N168" s="88">
        <v>0</v>
      </c>
      <c r="O168" s="88">
        <v>12.668747</v>
      </c>
      <c r="P168" s="83"/>
      <c r="Q168" s="84" t="s">
        <v>543</v>
      </c>
    </row>
    <row r="169" spans="1:17" x14ac:dyDescent="0.2">
      <c r="B169" s="84" t="s">
        <v>346</v>
      </c>
      <c r="C169" s="88">
        <v>857.79842900000006</v>
      </c>
      <c r="D169" s="88">
        <v>27.911960999999998</v>
      </c>
      <c r="E169" s="88">
        <v>9.5854970000000002</v>
      </c>
      <c r="F169" s="88">
        <v>193.30750399999999</v>
      </c>
      <c r="G169" s="88">
        <v>9.5553540000000048</v>
      </c>
      <c r="H169" s="88">
        <v>0.478576</v>
      </c>
      <c r="I169" s="88">
        <v>7.3333440000000003</v>
      </c>
      <c r="J169" s="88">
        <v>195.369733</v>
      </c>
      <c r="K169" s="88">
        <v>16.079857000000001</v>
      </c>
      <c r="L169" s="88">
        <v>11.047709999999999</v>
      </c>
      <c r="M169" s="88">
        <v>0.30592900000000001</v>
      </c>
      <c r="N169" s="88">
        <v>0</v>
      </c>
      <c r="O169" s="88">
        <v>10.455617999999999</v>
      </c>
      <c r="P169" s="83"/>
      <c r="Q169" s="84" t="s">
        <v>544</v>
      </c>
    </row>
    <row r="170" spans="1:17" x14ac:dyDescent="0.2">
      <c r="B170" s="84" t="s">
        <v>347</v>
      </c>
      <c r="C170" s="88">
        <v>930.13345700000002</v>
      </c>
      <c r="D170" s="88">
        <v>33.004099000000004</v>
      </c>
      <c r="E170" s="88">
        <v>8.9560630000000003</v>
      </c>
      <c r="F170" s="88">
        <v>215.69355999999999</v>
      </c>
      <c r="G170" s="88">
        <v>13.501711</v>
      </c>
      <c r="H170" s="88">
        <v>0.83186100000000007</v>
      </c>
      <c r="I170" s="88">
        <v>8.7997539999999983</v>
      </c>
      <c r="J170" s="88">
        <v>230.439323</v>
      </c>
      <c r="K170" s="88">
        <v>18.285325</v>
      </c>
      <c r="L170" s="88">
        <v>11.584489</v>
      </c>
      <c r="M170" s="88">
        <v>0.94386899999999996</v>
      </c>
      <c r="N170" s="88">
        <v>0</v>
      </c>
      <c r="O170" s="88">
        <v>10.662189999999999</v>
      </c>
      <c r="P170" s="83"/>
      <c r="Q170" s="84" t="s">
        <v>545</v>
      </c>
    </row>
    <row r="171" spans="1:17" x14ac:dyDescent="0.2">
      <c r="B171" s="84" t="s">
        <v>348</v>
      </c>
      <c r="C171" s="88">
        <v>907.95931899999982</v>
      </c>
      <c r="D171" s="88">
        <v>43.637257000000005</v>
      </c>
      <c r="E171" s="88">
        <v>8.0450790000000012</v>
      </c>
      <c r="F171" s="88">
        <v>180.09903100000002</v>
      </c>
      <c r="G171" s="88">
        <v>11.403022000000004</v>
      </c>
      <c r="H171" s="88">
        <v>0.99389100000000008</v>
      </c>
      <c r="I171" s="88">
        <v>4.769069</v>
      </c>
      <c r="J171" s="88">
        <v>197.80258199999997</v>
      </c>
      <c r="K171" s="88">
        <v>17.552838999999999</v>
      </c>
      <c r="L171" s="88">
        <v>9.1676540000000024</v>
      </c>
      <c r="M171" s="88">
        <v>1.5283769999999994</v>
      </c>
      <c r="N171" s="88">
        <v>0</v>
      </c>
      <c r="O171" s="88">
        <v>9.0548509999999993</v>
      </c>
      <c r="P171" s="83"/>
      <c r="Q171" s="84" t="s">
        <v>546</v>
      </c>
    </row>
    <row r="172" spans="1:17" x14ac:dyDescent="0.2">
      <c r="B172" s="84" t="s">
        <v>349</v>
      </c>
      <c r="C172" s="88">
        <v>757.33044700000016</v>
      </c>
      <c r="D172" s="88">
        <v>52.025767999999999</v>
      </c>
      <c r="E172" s="88">
        <v>10.140263000000001</v>
      </c>
      <c r="F172" s="88">
        <v>137.08597900000001</v>
      </c>
      <c r="G172" s="88">
        <v>12.521926999999996</v>
      </c>
      <c r="H172" s="88">
        <v>0.33505300000000005</v>
      </c>
      <c r="I172" s="88">
        <v>9.6161969999999997</v>
      </c>
      <c r="J172" s="88">
        <v>154.67000400000006</v>
      </c>
      <c r="K172" s="88">
        <v>16.987945</v>
      </c>
      <c r="L172" s="88">
        <v>8.2637540000000023</v>
      </c>
      <c r="M172" s="88">
        <v>0.805921</v>
      </c>
      <c r="N172" s="88">
        <v>0</v>
      </c>
      <c r="O172" s="88">
        <v>8.2515970000000003</v>
      </c>
      <c r="P172" s="83"/>
      <c r="Q172" s="84" t="s">
        <v>547</v>
      </c>
    </row>
    <row r="173" spans="1:17" x14ac:dyDescent="0.2">
      <c r="C173" s="88"/>
      <c r="D173" s="88"/>
      <c r="E173" s="88"/>
      <c r="F173" s="88"/>
      <c r="G173" s="88"/>
      <c r="H173" s="88"/>
      <c r="I173" s="88"/>
      <c r="J173" s="88"/>
      <c r="K173" s="88"/>
      <c r="L173" s="88"/>
      <c r="M173" s="88"/>
      <c r="N173" s="88"/>
      <c r="O173" s="88"/>
      <c r="P173" s="83"/>
    </row>
    <row r="174" spans="1:17" x14ac:dyDescent="0.2">
      <c r="A174" s="87">
        <v>2025</v>
      </c>
      <c r="B174" s="84" t="s">
        <v>338</v>
      </c>
      <c r="C174" s="88">
        <v>701.92849499999988</v>
      </c>
      <c r="D174" s="88">
        <v>36.883277</v>
      </c>
      <c r="E174" s="88">
        <v>4.4854000000000003</v>
      </c>
      <c r="F174" s="88">
        <v>194.12061700000001</v>
      </c>
      <c r="G174" s="88">
        <v>9.9218759999999975</v>
      </c>
      <c r="H174" s="88">
        <v>0.54567999999999994</v>
      </c>
      <c r="I174" s="88">
        <v>6.6702030000000008</v>
      </c>
      <c r="J174" s="88">
        <v>179.80714800000004</v>
      </c>
      <c r="K174" s="88">
        <v>16.526565000000002</v>
      </c>
      <c r="L174" s="88">
        <v>10.502959000000001</v>
      </c>
      <c r="M174" s="88">
        <v>0.75649999999999995</v>
      </c>
      <c r="N174" s="88">
        <v>0</v>
      </c>
      <c r="O174" s="88">
        <v>7.0863210000000008</v>
      </c>
      <c r="P174" s="87">
        <v>2025</v>
      </c>
      <c r="Q174" s="84" t="s">
        <v>536</v>
      </c>
    </row>
    <row r="175" spans="1:17" x14ac:dyDescent="0.2">
      <c r="B175" s="84" t="s">
        <v>339</v>
      </c>
      <c r="C175" s="88">
        <v>878.41080899999997</v>
      </c>
      <c r="D175" s="88">
        <v>56.609944999999982</v>
      </c>
      <c r="E175" s="88">
        <v>11.521225999999999</v>
      </c>
      <c r="F175" s="88">
        <v>187.46899599999998</v>
      </c>
      <c r="G175" s="88">
        <v>11.202968</v>
      </c>
      <c r="H175" s="88">
        <v>0.62298900000000001</v>
      </c>
      <c r="I175" s="88">
        <v>6.7795590000000008</v>
      </c>
      <c r="J175" s="88">
        <v>187.16785399999998</v>
      </c>
      <c r="K175" s="88">
        <v>13.833457000000001</v>
      </c>
      <c r="L175" s="88">
        <v>11.174012999999999</v>
      </c>
      <c r="M175" s="88">
        <v>1.064295</v>
      </c>
      <c r="N175" s="88">
        <v>0</v>
      </c>
      <c r="O175" s="88">
        <v>7.295445</v>
      </c>
      <c r="P175" s="83"/>
      <c r="Q175" s="84" t="s">
        <v>537</v>
      </c>
    </row>
    <row r="176" spans="1:17" x14ac:dyDescent="0.2">
      <c r="B176" s="84" t="s">
        <v>340</v>
      </c>
      <c r="C176" s="88"/>
      <c r="D176" s="88"/>
      <c r="E176" s="88"/>
      <c r="F176" s="88"/>
      <c r="G176" s="88"/>
      <c r="H176" s="88"/>
      <c r="I176" s="88"/>
      <c r="J176" s="88"/>
      <c r="K176" s="88"/>
      <c r="L176" s="88"/>
      <c r="M176" s="88"/>
      <c r="N176" s="88"/>
      <c r="O176" s="88"/>
      <c r="P176" s="83"/>
      <c r="Q176" s="84" t="s">
        <v>538</v>
      </c>
    </row>
    <row r="177" spans="2:19" x14ac:dyDescent="0.2">
      <c r="B177" s="84" t="s">
        <v>341</v>
      </c>
      <c r="C177" s="88"/>
      <c r="D177" s="88"/>
      <c r="E177" s="88"/>
      <c r="F177" s="88"/>
      <c r="G177" s="88"/>
      <c r="H177" s="88"/>
      <c r="I177" s="88"/>
      <c r="J177" s="88"/>
      <c r="K177" s="88"/>
      <c r="L177" s="88"/>
      <c r="M177" s="88"/>
      <c r="N177" s="88"/>
      <c r="O177" s="88"/>
      <c r="P177" s="83"/>
      <c r="Q177" s="84" t="s">
        <v>539</v>
      </c>
    </row>
    <row r="178" spans="2:19" x14ac:dyDescent="0.2">
      <c r="B178" s="84" t="s">
        <v>342</v>
      </c>
      <c r="C178" s="88"/>
      <c r="D178" s="88"/>
      <c r="E178" s="88"/>
      <c r="F178" s="88"/>
      <c r="G178" s="88"/>
      <c r="H178" s="88"/>
      <c r="I178" s="88"/>
      <c r="J178" s="88"/>
      <c r="K178" s="88"/>
      <c r="L178" s="88"/>
      <c r="M178" s="88"/>
      <c r="N178" s="88"/>
      <c r="O178" s="88"/>
      <c r="P178" s="83"/>
      <c r="Q178" s="84" t="s">
        <v>540</v>
      </c>
    </row>
    <row r="179" spans="2:19" x14ac:dyDescent="0.2">
      <c r="B179" s="84" t="s">
        <v>343</v>
      </c>
      <c r="C179" s="88"/>
      <c r="D179" s="88"/>
      <c r="E179" s="88"/>
      <c r="F179" s="88"/>
      <c r="G179" s="88"/>
      <c r="H179" s="88"/>
      <c r="I179" s="88"/>
      <c r="J179" s="88"/>
      <c r="K179" s="88"/>
      <c r="L179" s="88"/>
      <c r="M179" s="88"/>
      <c r="N179" s="88"/>
      <c r="O179" s="88"/>
      <c r="P179" s="83"/>
      <c r="Q179" s="84" t="s">
        <v>541</v>
      </c>
      <c r="R179" s="89"/>
      <c r="S179" s="89"/>
    </row>
    <row r="180" spans="2:19" x14ac:dyDescent="0.2">
      <c r="B180" s="84" t="s">
        <v>344</v>
      </c>
      <c r="C180" s="88"/>
      <c r="D180" s="88"/>
      <c r="E180" s="88"/>
      <c r="F180" s="88"/>
      <c r="G180" s="88"/>
      <c r="H180" s="88"/>
      <c r="I180" s="88"/>
      <c r="J180" s="88"/>
      <c r="K180" s="88"/>
      <c r="L180" s="88"/>
      <c r="M180" s="88"/>
      <c r="N180" s="88"/>
      <c r="O180" s="88"/>
      <c r="P180" s="83"/>
      <c r="Q180" s="84" t="s">
        <v>542</v>
      </c>
      <c r="R180" s="89"/>
      <c r="S180" s="89"/>
    </row>
    <row r="181" spans="2:19" x14ac:dyDescent="0.2">
      <c r="B181" s="84" t="s">
        <v>345</v>
      </c>
      <c r="C181" s="88"/>
      <c r="D181" s="88"/>
      <c r="E181" s="88"/>
      <c r="F181" s="88"/>
      <c r="G181" s="88"/>
      <c r="H181" s="88"/>
      <c r="I181" s="88"/>
      <c r="J181" s="88"/>
      <c r="K181" s="88"/>
      <c r="L181" s="88"/>
      <c r="M181" s="88"/>
      <c r="N181" s="88"/>
      <c r="O181" s="88"/>
      <c r="P181" s="83"/>
      <c r="Q181" s="84" t="s">
        <v>543</v>
      </c>
      <c r="R181" s="89"/>
      <c r="S181" s="89"/>
    </row>
    <row r="182" spans="2:19" x14ac:dyDescent="0.2">
      <c r="B182" s="84" t="s">
        <v>346</v>
      </c>
      <c r="C182" s="88"/>
      <c r="D182" s="88"/>
      <c r="E182" s="88"/>
      <c r="F182" s="88"/>
      <c r="G182" s="88"/>
      <c r="H182" s="88"/>
      <c r="I182" s="88"/>
      <c r="J182" s="88"/>
      <c r="K182" s="88"/>
      <c r="L182" s="88"/>
      <c r="M182" s="88"/>
      <c r="N182" s="88"/>
      <c r="O182" s="88"/>
      <c r="P182" s="83"/>
      <c r="Q182" s="84" t="s">
        <v>544</v>
      </c>
      <c r="R182" s="89"/>
      <c r="S182" s="89"/>
    </row>
    <row r="183" spans="2:19" x14ac:dyDescent="0.2">
      <c r="B183" s="84" t="s">
        <v>347</v>
      </c>
      <c r="C183" s="88"/>
      <c r="D183" s="88"/>
      <c r="E183" s="88"/>
      <c r="F183" s="88"/>
      <c r="G183" s="88"/>
      <c r="H183" s="88"/>
      <c r="I183" s="88"/>
      <c r="J183" s="88"/>
      <c r="K183" s="88"/>
      <c r="L183" s="88"/>
      <c r="M183" s="88"/>
      <c r="N183" s="88"/>
      <c r="O183" s="88"/>
      <c r="P183" s="83"/>
      <c r="Q183" s="84" t="s">
        <v>545</v>
      </c>
      <c r="R183" s="89"/>
      <c r="S183" s="89"/>
    </row>
    <row r="184" spans="2:19" x14ac:dyDescent="0.2">
      <c r="B184" s="84" t="s">
        <v>348</v>
      </c>
      <c r="C184" s="88"/>
      <c r="D184" s="88"/>
      <c r="E184" s="88"/>
      <c r="F184" s="88"/>
      <c r="G184" s="88"/>
      <c r="H184" s="88"/>
      <c r="I184" s="88"/>
      <c r="J184" s="88"/>
      <c r="K184" s="88"/>
      <c r="L184" s="88"/>
      <c r="M184" s="88"/>
      <c r="N184" s="88"/>
      <c r="O184" s="88"/>
      <c r="P184" s="83"/>
      <c r="Q184" s="84" t="s">
        <v>546</v>
      </c>
      <c r="R184" s="89"/>
      <c r="S184" s="89"/>
    </row>
    <row r="185" spans="2:19" x14ac:dyDescent="0.2">
      <c r="B185" s="84" t="s">
        <v>349</v>
      </c>
      <c r="C185" s="88"/>
      <c r="D185" s="88"/>
      <c r="E185" s="88"/>
      <c r="F185" s="88"/>
      <c r="G185" s="88"/>
      <c r="H185" s="88"/>
      <c r="I185" s="88"/>
      <c r="J185" s="88"/>
      <c r="K185" s="88"/>
      <c r="L185" s="88"/>
      <c r="M185" s="88"/>
      <c r="N185" s="88"/>
      <c r="O185" s="88"/>
      <c r="P185" s="83"/>
      <c r="Q185" s="84" t="s">
        <v>547</v>
      </c>
      <c r="R185" s="89"/>
      <c r="S185" s="89"/>
    </row>
    <row r="186" spans="2:19" x14ac:dyDescent="0.2">
      <c r="C186" s="88"/>
      <c r="D186" s="88"/>
      <c r="E186" s="88"/>
      <c r="F186" s="88"/>
      <c r="G186" s="88"/>
      <c r="H186" s="88"/>
      <c r="I186" s="88"/>
      <c r="J186" s="88"/>
      <c r="K186" s="88"/>
      <c r="L186" s="88"/>
      <c r="M186" s="88"/>
      <c r="N186" s="88"/>
      <c r="O186" s="88"/>
    </row>
    <row r="187" spans="2:19" x14ac:dyDescent="0.2">
      <c r="C187" s="88"/>
      <c r="D187" s="88"/>
      <c r="E187" s="88"/>
      <c r="F187" s="88"/>
      <c r="G187" s="88"/>
      <c r="H187" s="88"/>
      <c r="I187" s="88"/>
      <c r="J187" s="88"/>
      <c r="K187" s="88"/>
      <c r="L187" s="88"/>
      <c r="M187" s="88"/>
      <c r="N187" s="88"/>
      <c r="O187" s="88"/>
    </row>
    <row r="188" spans="2:19" x14ac:dyDescent="0.2">
      <c r="C188" s="88"/>
      <c r="D188" s="88"/>
      <c r="E188" s="88"/>
      <c r="F188" s="88"/>
      <c r="G188" s="88"/>
      <c r="H188" s="88"/>
      <c r="I188" s="88"/>
      <c r="J188" s="88"/>
      <c r="K188" s="88"/>
      <c r="L188" s="88"/>
      <c r="M188" s="88"/>
      <c r="N188" s="88"/>
      <c r="O188" s="88"/>
    </row>
  </sheetData>
  <mergeCells count="37">
    <mergeCell ref="A2:U2"/>
    <mergeCell ref="A3:U3"/>
    <mergeCell ref="A4:A5"/>
    <mergeCell ref="B4:B5"/>
    <mergeCell ref="C4:S4"/>
    <mergeCell ref="T4:T5"/>
    <mergeCell ref="U4:U5"/>
    <mergeCell ref="A34:U34"/>
    <mergeCell ref="A35:A36"/>
    <mergeCell ref="B35:B36"/>
    <mergeCell ref="C35:S35"/>
    <mergeCell ref="T35:T36"/>
    <mergeCell ref="U35:U36"/>
    <mergeCell ref="A65:U65"/>
    <mergeCell ref="A66:A67"/>
    <mergeCell ref="B66:B67"/>
    <mergeCell ref="C66:S66"/>
    <mergeCell ref="T66:T67"/>
    <mergeCell ref="U66:U67"/>
    <mergeCell ref="A96:U96"/>
    <mergeCell ref="A97:A98"/>
    <mergeCell ref="B97:B98"/>
    <mergeCell ref="C97:S97"/>
    <mergeCell ref="T97:T98"/>
    <mergeCell ref="U97:U98"/>
    <mergeCell ref="A127:U127"/>
    <mergeCell ref="A128:A129"/>
    <mergeCell ref="B128:B129"/>
    <mergeCell ref="C128:S128"/>
    <mergeCell ref="T128:T129"/>
    <mergeCell ref="U128:U129"/>
    <mergeCell ref="A158:Q158"/>
    <mergeCell ref="A159:A160"/>
    <mergeCell ref="B159:B160"/>
    <mergeCell ref="C159:O159"/>
    <mergeCell ref="P159:P160"/>
    <mergeCell ref="Q159:Q160"/>
  </mergeCells>
  <phoneticPr fontId="1" type="noConversion"/>
  <pageMargins left="0.75" right="0.75" top="1" bottom="1" header="0.5" footer="0.5"/>
  <headerFooter alignWithMargins="0"/>
  <ignoredErrors>
    <ignoredError sqref="C5:K5" numberStoredAsText="1"/>
  </ignoredError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M34"/>
  <sheetViews>
    <sheetView showGridLines="0" topLeftCell="A2" zoomScale="90" zoomScaleNormal="90" workbookViewId="0">
      <selection activeCell="A2" sqref="A2:M2"/>
    </sheetView>
  </sheetViews>
  <sheetFormatPr defaultColWidth="9.109375" defaultRowHeight="13.8" x14ac:dyDescent="0.3"/>
  <cols>
    <col min="1" max="1" width="42.5546875" style="7" customWidth="1"/>
    <col min="2" max="2" width="12.33203125" style="7" customWidth="1"/>
    <col min="3" max="3" width="9.33203125" style="7" customWidth="1"/>
    <col min="4" max="4" width="12.33203125" style="7" customWidth="1"/>
    <col min="5" max="5" width="9.33203125" style="7" customWidth="1"/>
    <col min="6" max="6" width="11.6640625" style="7" customWidth="1"/>
    <col min="7" max="7" width="12.33203125" style="7" customWidth="1"/>
    <col min="8" max="8" width="9.33203125" style="7" customWidth="1"/>
    <col min="9" max="9" width="12.33203125" style="7" customWidth="1"/>
    <col min="10" max="10" width="9.33203125" style="7" customWidth="1"/>
    <col min="11" max="11" width="11.6640625" style="7" customWidth="1"/>
    <col min="12" max="12" width="2" style="7" customWidth="1"/>
    <col min="13" max="13" width="40.44140625" style="7" customWidth="1"/>
    <col min="14" max="16384" width="9.109375" style="7"/>
  </cols>
  <sheetData>
    <row r="1" spans="1:13" hidden="1" x14ac:dyDescent="0.3"/>
    <row r="2" spans="1:13" ht="25.5" customHeight="1" x14ac:dyDescent="0.3">
      <c r="A2" s="241" t="s">
        <v>679</v>
      </c>
      <c r="B2" s="241"/>
      <c r="C2" s="241"/>
      <c r="D2" s="241"/>
      <c r="E2" s="241"/>
      <c r="F2" s="241"/>
      <c r="G2" s="241"/>
      <c r="H2" s="241"/>
      <c r="I2" s="241"/>
      <c r="J2" s="241"/>
      <c r="K2" s="241"/>
      <c r="L2" s="241"/>
      <c r="M2" s="241"/>
    </row>
    <row r="3" spans="1:13" x14ac:dyDescent="0.3">
      <c r="A3" s="141" t="s">
        <v>717</v>
      </c>
      <c r="B3" s="142"/>
      <c r="C3" s="142"/>
      <c r="D3" s="142"/>
      <c r="E3" s="142"/>
      <c r="F3" s="142"/>
      <c r="G3" s="142"/>
      <c r="H3" s="142"/>
      <c r="I3" s="142"/>
      <c r="J3" s="142"/>
      <c r="K3" s="142"/>
      <c r="L3" s="142"/>
      <c r="M3" s="143" t="s">
        <v>921</v>
      </c>
    </row>
    <row r="4" spans="1:13" ht="26.25" customHeight="1" x14ac:dyDescent="0.3">
      <c r="A4" s="242" t="s">
        <v>307</v>
      </c>
      <c r="B4" s="245" t="s">
        <v>680</v>
      </c>
      <c r="C4" s="246"/>
      <c r="D4" s="246"/>
      <c r="E4" s="246"/>
      <c r="F4" s="247"/>
      <c r="G4" s="245" t="s">
        <v>681</v>
      </c>
      <c r="H4" s="246"/>
      <c r="I4" s="246"/>
      <c r="J4" s="246"/>
      <c r="K4" s="247"/>
      <c r="L4" s="144"/>
      <c r="M4" s="238" t="s">
        <v>595</v>
      </c>
    </row>
    <row r="5" spans="1:13" ht="56.25" customHeight="1" x14ac:dyDescent="0.3">
      <c r="A5" s="243"/>
      <c r="B5" s="248">
        <v>2024</v>
      </c>
      <c r="C5" s="249"/>
      <c r="D5" s="248">
        <v>2025</v>
      </c>
      <c r="E5" s="249"/>
      <c r="F5" s="145" t="s">
        <v>682</v>
      </c>
      <c r="G5" s="248">
        <v>2024</v>
      </c>
      <c r="H5" s="249"/>
      <c r="I5" s="248">
        <v>2025</v>
      </c>
      <c r="J5" s="249"/>
      <c r="K5" s="145" t="s">
        <v>682</v>
      </c>
      <c r="L5" s="146"/>
      <c r="M5" s="239"/>
    </row>
    <row r="6" spans="1:13" ht="24" customHeight="1" x14ac:dyDescent="0.3">
      <c r="A6" s="244"/>
      <c r="B6" s="145" t="s">
        <v>683</v>
      </c>
      <c r="C6" s="147" t="s">
        <v>295</v>
      </c>
      <c r="D6" s="145" t="s">
        <v>683</v>
      </c>
      <c r="E6" s="148" t="s">
        <v>295</v>
      </c>
      <c r="F6" s="149"/>
      <c r="G6" s="145" t="s">
        <v>683</v>
      </c>
      <c r="H6" s="147" t="s">
        <v>295</v>
      </c>
      <c r="I6" s="145" t="s">
        <v>683</v>
      </c>
      <c r="J6" s="250" t="s">
        <v>295</v>
      </c>
      <c r="K6" s="251"/>
      <c r="L6" s="150"/>
      <c r="M6" s="240"/>
    </row>
    <row r="7" spans="1:13" x14ac:dyDescent="0.3">
      <c r="A7" s="151" t="s">
        <v>296</v>
      </c>
      <c r="B7" s="152">
        <f>SUM(B9:B25)</f>
        <v>17059.399447</v>
      </c>
      <c r="C7" s="152">
        <f>SUM(C9:C25)</f>
        <v>100.00000000000001</v>
      </c>
      <c r="D7" s="152">
        <f>SUM(D9:D25)</f>
        <v>18050.062552000003</v>
      </c>
      <c r="E7" s="152">
        <f>SUM(E9:E25)</f>
        <v>99.999999999999986</v>
      </c>
      <c r="F7" s="152">
        <f>D7/B7*100-100</f>
        <v>5.8071393900927575</v>
      </c>
      <c r="G7" s="152">
        <f>SUM(G9:G25)</f>
        <v>12866.826192999999</v>
      </c>
      <c r="H7" s="152">
        <f>SUM(H9:H25)</f>
        <v>100.00000000000001</v>
      </c>
      <c r="I7" s="152">
        <f>SUM(I9:I25)</f>
        <v>14399.360624000003</v>
      </c>
      <c r="J7" s="152">
        <f>SUM(J9:J25)</f>
        <v>99.999999999999986</v>
      </c>
      <c r="K7" s="152">
        <f>I7/G7*100-100</f>
        <v>11.910741685729434</v>
      </c>
      <c r="L7" s="152"/>
      <c r="M7" s="151" t="s">
        <v>296</v>
      </c>
    </row>
    <row r="8" spans="1:13" x14ac:dyDescent="0.3">
      <c r="M8" s="153"/>
    </row>
    <row r="9" spans="1:13" x14ac:dyDescent="0.3">
      <c r="A9" s="154" t="s">
        <v>297</v>
      </c>
      <c r="B9" s="42">
        <v>1744.1014479999999</v>
      </c>
      <c r="C9" s="42">
        <f t="shared" ref="C9:C25" si="0">B9/$B$7*100</f>
        <v>10.223697811980777</v>
      </c>
      <c r="D9" s="42">
        <v>1809.3566689999998</v>
      </c>
      <c r="E9" s="42">
        <f>D9/$D$7*100</f>
        <v>10.024101931987586</v>
      </c>
      <c r="F9" s="42">
        <f>D9/B9*100-100</f>
        <v>3.7414808109258502</v>
      </c>
      <c r="G9" s="42">
        <v>1045.9182860000001</v>
      </c>
      <c r="H9" s="42">
        <f>G9/$G$7*100</f>
        <v>8.1287978116080879</v>
      </c>
      <c r="I9" s="42">
        <v>1046.0431269999999</v>
      </c>
      <c r="J9" s="42">
        <f>I9/$I$7*100</f>
        <v>7.2645109343016046</v>
      </c>
      <c r="K9" s="42">
        <f>I9/G9*100-100</f>
        <v>1.1936018489294042E-2</v>
      </c>
      <c r="L9" s="42"/>
      <c r="M9" s="154" t="s">
        <v>596</v>
      </c>
    </row>
    <row r="10" spans="1:13" x14ac:dyDescent="0.3">
      <c r="A10" s="154" t="s">
        <v>298</v>
      </c>
      <c r="B10" s="42">
        <v>765.69360500000005</v>
      </c>
      <c r="C10" s="42">
        <f t="shared" si="0"/>
        <v>4.4883971875964956</v>
      </c>
      <c r="D10" s="42">
        <v>788.50486999999998</v>
      </c>
      <c r="E10" s="42">
        <f t="shared" ref="E10:E25" si="1">D10/$D$7*100</f>
        <v>4.3684328945033553</v>
      </c>
      <c r="F10" s="42">
        <f t="shared" ref="F10:F25" si="2">D10/B10*100-100</f>
        <v>2.979163578099886</v>
      </c>
      <c r="G10" s="42">
        <v>647.92417599999999</v>
      </c>
      <c r="H10" s="42">
        <f t="shared" ref="H10:H25" si="3">G10/$G$7*100</f>
        <v>5.0356176906508097</v>
      </c>
      <c r="I10" s="42">
        <v>660.413545</v>
      </c>
      <c r="J10" s="42">
        <f t="shared" ref="J10:J25" si="4">I10/$I$7*100</f>
        <v>4.5864088152585181</v>
      </c>
      <c r="K10" s="42">
        <f t="shared" ref="K10:K25" si="5">I10/G10*100-100</f>
        <v>1.9275973119422503</v>
      </c>
      <c r="L10" s="42"/>
      <c r="M10" s="154" t="s">
        <v>597</v>
      </c>
    </row>
    <row r="11" spans="1:13" x14ac:dyDescent="0.3">
      <c r="A11" s="154" t="s">
        <v>299</v>
      </c>
      <c r="B11" s="42">
        <v>1762.3750709999999</v>
      </c>
      <c r="C11" s="42">
        <f t="shared" si="0"/>
        <v>10.330815433892219</v>
      </c>
      <c r="D11" s="42">
        <v>1783.1064280000001</v>
      </c>
      <c r="E11" s="42">
        <f t="shared" si="1"/>
        <v>9.8786717379127662</v>
      </c>
      <c r="F11" s="42">
        <f t="shared" si="2"/>
        <v>1.1763305859879551</v>
      </c>
      <c r="G11" s="42">
        <v>931.76667299999997</v>
      </c>
      <c r="H11" s="42">
        <f t="shared" si="3"/>
        <v>7.2416201091370409</v>
      </c>
      <c r="I11" s="42">
        <v>855.40561700000001</v>
      </c>
      <c r="J11" s="42">
        <f t="shared" si="4"/>
        <v>5.9405805530994238</v>
      </c>
      <c r="K11" s="42">
        <f t="shared" si="5"/>
        <v>-8.1952980518331913</v>
      </c>
      <c r="L11" s="42"/>
      <c r="M11" s="154" t="s">
        <v>598</v>
      </c>
    </row>
    <row r="12" spans="1:13" x14ac:dyDescent="0.3">
      <c r="A12" s="154" t="s">
        <v>300</v>
      </c>
      <c r="B12" s="42">
        <v>2190.0982059999997</v>
      </c>
      <c r="C12" s="42">
        <f t="shared" si="0"/>
        <v>12.838073302663311</v>
      </c>
      <c r="D12" s="42">
        <v>2591.6299870000007</v>
      </c>
      <c r="E12" s="42">
        <f t="shared" si="1"/>
        <v>14.358011112337337</v>
      </c>
      <c r="F12" s="42">
        <f t="shared" si="2"/>
        <v>18.333962372096522</v>
      </c>
      <c r="G12" s="42">
        <v>671.19978000000003</v>
      </c>
      <c r="H12" s="42">
        <f t="shared" si="3"/>
        <v>5.2165139245073195</v>
      </c>
      <c r="I12" s="42">
        <v>2146.1429630000002</v>
      </c>
      <c r="J12" s="42">
        <f t="shared" si="4"/>
        <v>14.904432349745697</v>
      </c>
      <c r="K12" s="42">
        <f t="shared" si="5"/>
        <v>219.74726854052307</v>
      </c>
      <c r="L12" s="42"/>
      <c r="M12" s="154" t="s">
        <v>599</v>
      </c>
    </row>
    <row r="13" spans="1:13" x14ac:dyDescent="0.3">
      <c r="A13" s="154" t="s">
        <v>357</v>
      </c>
      <c r="B13" s="42">
        <v>934.93270400000006</v>
      </c>
      <c r="C13" s="42">
        <f t="shared" si="0"/>
        <v>5.4804549650451717</v>
      </c>
      <c r="D13" s="42">
        <v>969.16050500000006</v>
      </c>
      <c r="E13" s="42">
        <f t="shared" si="1"/>
        <v>5.3692916698098312</v>
      </c>
      <c r="F13" s="42">
        <f t="shared" si="2"/>
        <v>3.6609908770503381</v>
      </c>
      <c r="G13" s="42">
        <v>927.61198599999989</v>
      </c>
      <c r="H13" s="42">
        <f t="shared" si="3"/>
        <v>7.209330196009434</v>
      </c>
      <c r="I13" s="42">
        <v>943.36182100000008</v>
      </c>
      <c r="J13" s="42">
        <f t="shared" si="4"/>
        <v>6.5514146470341217</v>
      </c>
      <c r="K13" s="42">
        <f t="shared" si="5"/>
        <v>1.6978904151417709</v>
      </c>
      <c r="L13" s="42"/>
      <c r="M13" s="154" t="s">
        <v>600</v>
      </c>
    </row>
    <row r="14" spans="1:13" x14ac:dyDescent="0.3">
      <c r="A14" s="154" t="s">
        <v>358</v>
      </c>
      <c r="B14" s="42">
        <v>144.25022200000001</v>
      </c>
      <c r="C14" s="42">
        <f t="shared" si="0"/>
        <v>0.84557620242233844</v>
      </c>
      <c r="D14" s="42">
        <v>168.04054500000001</v>
      </c>
      <c r="E14" s="42">
        <f t="shared" si="1"/>
        <v>0.9309693222164519</v>
      </c>
      <c r="F14" s="42">
        <f t="shared" si="2"/>
        <v>16.492399574955257</v>
      </c>
      <c r="G14" s="42">
        <v>81.577588999999989</v>
      </c>
      <c r="H14" s="42">
        <f t="shared" si="3"/>
        <v>0.63401485165301319</v>
      </c>
      <c r="I14" s="42">
        <v>79.111022000000006</v>
      </c>
      <c r="J14" s="42">
        <f t="shared" si="4"/>
        <v>0.5494064914808956</v>
      </c>
      <c r="K14" s="42">
        <f t="shared" si="5"/>
        <v>-3.0235840875365625</v>
      </c>
      <c r="L14" s="42"/>
      <c r="M14" s="154" t="s">
        <v>601</v>
      </c>
    </row>
    <row r="15" spans="1:13" x14ac:dyDescent="0.3">
      <c r="A15" s="154" t="s">
        <v>359</v>
      </c>
      <c r="B15" s="42">
        <v>242.79924800000003</v>
      </c>
      <c r="C15" s="42">
        <f t="shared" si="0"/>
        <v>1.4232578863888306</v>
      </c>
      <c r="D15" s="42">
        <v>235.91546499999998</v>
      </c>
      <c r="E15" s="42">
        <f t="shared" si="1"/>
        <v>1.3070063570159751</v>
      </c>
      <c r="F15" s="42">
        <f t="shared" si="2"/>
        <v>-2.8351747613320697</v>
      </c>
      <c r="G15" s="42">
        <v>332.47678199999996</v>
      </c>
      <c r="H15" s="42">
        <f t="shared" si="3"/>
        <v>2.5839844030914083</v>
      </c>
      <c r="I15" s="42">
        <v>336.20591100000001</v>
      </c>
      <c r="J15" s="42">
        <f t="shared" si="4"/>
        <v>2.3348669415198331</v>
      </c>
      <c r="K15" s="42">
        <f t="shared" si="5"/>
        <v>1.1216208775745713</v>
      </c>
      <c r="L15" s="42"/>
      <c r="M15" s="154" t="s">
        <v>602</v>
      </c>
    </row>
    <row r="16" spans="1:13" x14ac:dyDescent="0.3">
      <c r="A16" s="154" t="s">
        <v>360</v>
      </c>
      <c r="B16" s="42">
        <v>264.96564899999998</v>
      </c>
      <c r="C16" s="42">
        <f t="shared" si="0"/>
        <v>1.55319447101988</v>
      </c>
      <c r="D16" s="42">
        <v>287.03513800000002</v>
      </c>
      <c r="E16" s="42">
        <f t="shared" si="1"/>
        <v>1.5902168603188338</v>
      </c>
      <c r="F16" s="42">
        <f t="shared" si="2"/>
        <v>8.3291887394807134</v>
      </c>
      <c r="G16" s="42">
        <v>555.83167000000003</v>
      </c>
      <c r="H16" s="42">
        <f t="shared" si="3"/>
        <v>4.3198816993610425</v>
      </c>
      <c r="I16" s="42">
        <v>536.37689100000011</v>
      </c>
      <c r="J16" s="42">
        <f t="shared" si="4"/>
        <v>3.7250049151904623</v>
      </c>
      <c r="K16" s="42">
        <f t="shared" si="5"/>
        <v>-3.5001206390416542</v>
      </c>
      <c r="L16" s="42"/>
      <c r="M16" s="154" t="s">
        <v>603</v>
      </c>
    </row>
    <row r="17" spans="1:13" x14ac:dyDescent="0.3">
      <c r="A17" s="154" t="s">
        <v>301</v>
      </c>
      <c r="B17" s="42">
        <v>320.02572400000008</v>
      </c>
      <c r="C17" s="42">
        <f t="shared" si="0"/>
        <v>1.8759495314841144</v>
      </c>
      <c r="D17" s="42">
        <v>369.27057099999996</v>
      </c>
      <c r="E17" s="42">
        <f t="shared" si="1"/>
        <v>2.0458132482154952</v>
      </c>
      <c r="F17" s="42">
        <f t="shared" si="2"/>
        <v>15.387777702519884</v>
      </c>
      <c r="G17" s="42">
        <v>396.32993099999999</v>
      </c>
      <c r="H17" s="42">
        <f t="shared" si="3"/>
        <v>3.0802462476381103</v>
      </c>
      <c r="I17" s="42">
        <v>415.77212700000007</v>
      </c>
      <c r="J17" s="42">
        <f t="shared" si="4"/>
        <v>2.8874346428064013</v>
      </c>
      <c r="K17" s="42">
        <f t="shared" si="5"/>
        <v>4.9055583440151764</v>
      </c>
      <c r="L17" s="42"/>
      <c r="M17" s="154" t="s">
        <v>604</v>
      </c>
    </row>
    <row r="18" spans="1:13" x14ac:dyDescent="0.3">
      <c r="A18" s="154" t="s">
        <v>302</v>
      </c>
      <c r="B18" s="42">
        <v>455.82288699999998</v>
      </c>
      <c r="C18" s="42">
        <f t="shared" si="0"/>
        <v>2.6719749919459166</v>
      </c>
      <c r="D18" s="42">
        <v>517.66617600000006</v>
      </c>
      <c r="E18" s="42">
        <f t="shared" si="1"/>
        <v>2.8679467149139661</v>
      </c>
      <c r="F18" s="42">
        <f t="shared" si="2"/>
        <v>13.567394434057917</v>
      </c>
      <c r="G18" s="42">
        <v>540.69241399999999</v>
      </c>
      <c r="H18" s="42">
        <f t="shared" si="3"/>
        <v>4.2022205467744289</v>
      </c>
      <c r="I18" s="42">
        <v>557.19166200000006</v>
      </c>
      <c r="J18" s="42">
        <f t="shared" si="4"/>
        <v>3.869558354357109</v>
      </c>
      <c r="K18" s="42">
        <f t="shared" si="5"/>
        <v>3.0515035115695355</v>
      </c>
      <c r="L18" s="42"/>
      <c r="M18" s="154" t="s">
        <v>605</v>
      </c>
    </row>
    <row r="19" spans="1:13" x14ac:dyDescent="0.3">
      <c r="A19" s="154" t="s">
        <v>303</v>
      </c>
      <c r="B19" s="42">
        <v>156.60262599999999</v>
      </c>
      <c r="C19" s="42">
        <f t="shared" si="0"/>
        <v>0.91798440200976439</v>
      </c>
      <c r="D19" s="42">
        <v>179.48499299999997</v>
      </c>
      <c r="E19" s="42">
        <f t="shared" si="1"/>
        <v>0.99437324653543924</v>
      </c>
      <c r="F19" s="42">
        <f t="shared" si="2"/>
        <v>14.611739013878335</v>
      </c>
      <c r="G19" s="42">
        <v>303.85699099999999</v>
      </c>
      <c r="H19" s="42">
        <f t="shared" si="3"/>
        <v>2.3615535520741608</v>
      </c>
      <c r="I19" s="42">
        <v>322.92355499999996</v>
      </c>
      <c r="J19" s="42">
        <f t="shared" si="4"/>
        <v>2.2426242625090596</v>
      </c>
      <c r="K19" s="42">
        <f t="shared" si="5"/>
        <v>6.2748478938238463</v>
      </c>
      <c r="L19" s="42"/>
      <c r="M19" s="154" t="s">
        <v>606</v>
      </c>
    </row>
    <row r="20" spans="1:13" x14ac:dyDescent="0.3">
      <c r="A20" s="154" t="s">
        <v>361</v>
      </c>
      <c r="B20" s="42">
        <v>272.35004400000003</v>
      </c>
      <c r="C20" s="42">
        <f t="shared" si="0"/>
        <v>1.5964808424008998</v>
      </c>
      <c r="D20" s="42">
        <v>259.37184699999995</v>
      </c>
      <c r="E20" s="42">
        <f t="shared" si="1"/>
        <v>1.4369581615176217</v>
      </c>
      <c r="F20" s="42">
        <f t="shared" si="2"/>
        <v>-4.7652634122578235</v>
      </c>
      <c r="G20" s="42">
        <v>499.63976399999996</v>
      </c>
      <c r="H20" s="42">
        <f t="shared" si="3"/>
        <v>3.8831624559584195</v>
      </c>
      <c r="I20" s="42">
        <v>549.13498200000004</v>
      </c>
      <c r="J20" s="42">
        <f t="shared" si="4"/>
        <v>3.8136067033749699</v>
      </c>
      <c r="K20" s="42">
        <f t="shared" si="5"/>
        <v>9.9061807258399313</v>
      </c>
      <c r="L20" s="42"/>
      <c r="M20" s="154" t="s">
        <v>607</v>
      </c>
    </row>
    <row r="21" spans="1:13" x14ac:dyDescent="0.3">
      <c r="A21" s="154" t="s">
        <v>304</v>
      </c>
      <c r="B21" s="42">
        <v>1414.9214020000002</v>
      </c>
      <c r="C21" s="42">
        <f t="shared" si="0"/>
        <v>8.2940868252476658</v>
      </c>
      <c r="D21" s="42">
        <v>1450.274893</v>
      </c>
      <c r="E21" s="42">
        <f t="shared" si="1"/>
        <v>8.0347361058829403</v>
      </c>
      <c r="F21" s="42">
        <f t="shared" si="2"/>
        <v>2.4986187183279327</v>
      </c>
      <c r="G21" s="42">
        <v>1076.2274029999999</v>
      </c>
      <c r="H21" s="42">
        <f t="shared" si="3"/>
        <v>8.3643579765265272</v>
      </c>
      <c r="I21" s="42">
        <v>1071.3306419999999</v>
      </c>
      <c r="J21" s="42">
        <f t="shared" si="4"/>
        <v>7.4401264748822902</v>
      </c>
      <c r="K21" s="42">
        <f t="shared" si="5"/>
        <v>-0.45499315352407166</v>
      </c>
      <c r="L21" s="42"/>
      <c r="M21" s="154" t="s">
        <v>608</v>
      </c>
    </row>
    <row r="22" spans="1:13" x14ac:dyDescent="0.3">
      <c r="A22" s="154" t="s">
        <v>362</v>
      </c>
      <c r="B22" s="42">
        <v>3079.377211</v>
      </c>
      <c r="C22" s="42">
        <f t="shared" si="0"/>
        <v>18.050912170542599</v>
      </c>
      <c r="D22" s="42">
        <v>3194.757243</v>
      </c>
      <c r="E22" s="42">
        <f t="shared" si="1"/>
        <v>17.699424773716427</v>
      </c>
      <c r="F22" s="42">
        <f t="shared" si="2"/>
        <v>3.7468625664905488</v>
      </c>
      <c r="G22" s="42">
        <v>1916.4294440000001</v>
      </c>
      <c r="H22" s="42">
        <f t="shared" si="3"/>
        <v>14.894344691176482</v>
      </c>
      <c r="I22" s="42">
        <v>2075.5052430000001</v>
      </c>
      <c r="J22" s="42">
        <f t="shared" si="4"/>
        <v>14.413870846047642</v>
      </c>
      <c r="K22" s="42">
        <f t="shared" si="5"/>
        <v>8.3006342601361212</v>
      </c>
      <c r="L22" s="42"/>
      <c r="M22" s="154" t="s">
        <v>609</v>
      </c>
    </row>
    <row r="23" spans="1:13" x14ac:dyDescent="0.3">
      <c r="A23" s="154" t="s">
        <v>363</v>
      </c>
      <c r="B23" s="42">
        <v>2378.7374349999996</v>
      </c>
      <c r="C23" s="42">
        <f t="shared" si="0"/>
        <v>13.943852140810941</v>
      </c>
      <c r="D23" s="42">
        <v>2371.510867</v>
      </c>
      <c r="E23" s="42">
        <f t="shared" si="1"/>
        <v>13.138518828773972</v>
      </c>
      <c r="F23" s="42">
        <f t="shared" si="2"/>
        <v>-0.30379847282301853</v>
      </c>
      <c r="G23" s="42">
        <v>1845.3016639999998</v>
      </c>
      <c r="H23" s="42">
        <f t="shared" si="3"/>
        <v>14.341544964708611</v>
      </c>
      <c r="I23" s="42">
        <v>1690.4621019999997</v>
      </c>
      <c r="J23" s="42">
        <f t="shared" si="4"/>
        <v>11.739841414780857</v>
      </c>
      <c r="K23" s="42">
        <f t="shared" si="5"/>
        <v>-8.3910162235674477</v>
      </c>
      <c r="L23" s="42"/>
      <c r="M23" s="154" t="s">
        <v>610</v>
      </c>
    </row>
    <row r="24" spans="1:13" x14ac:dyDescent="0.3">
      <c r="A24" s="154" t="s">
        <v>325</v>
      </c>
      <c r="B24" s="42">
        <v>420.205285</v>
      </c>
      <c r="C24" s="42">
        <f t="shared" si="0"/>
        <v>2.4631892013871313</v>
      </c>
      <c r="D24" s="42">
        <v>462.31032300000004</v>
      </c>
      <c r="E24" s="42">
        <f t="shared" si="1"/>
        <v>2.561267151668539</v>
      </c>
      <c r="F24" s="42">
        <f t="shared" si="2"/>
        <v>10.020111479559347</v>
      </c>
      <c r="G24" s="42">
        <v>418.87814699999996</v>
      </c>
      <c r="H24" s="42">
        <f t="shared" si="3"/>
        <v>3.255489276974024</v>
      </c>
      <c r="I24" s="42">
        <v>403.883126</v>
      </c>
      <c r="J24" s="42">
        <f t="shared" si="4"/>
        <v>2.8048684698321358</v>
      </c>
      <c r="K24" s="42">
        <f t="shared" si="5"/>
        <v>-3.5798050357589943</v>
      </c>
      <c r="L24" s="42"/>
      <c r="M24" s="154" t="s">
        <v>611</v>
      </c>
    </row>
    <row r="25" spans="1:13" x14ac:dyDescent="0.3">
      <c r="A25" s="154" t="s">
        <v>305</v>
      </c>
      <c r="B25" s="42">
        <v>512.14068000000009</v>
      </c>
      <c r="C25" s="42">
        <f t="shared" si="0"/>
        <v>3.0021026331619383</v>
      </c>
      <c r="D25" s="42">
        <v>612.66603199999997</v>
      </c>
      <c r="E25" s="42">
        <f t="shared" si="1"/>
        <v>3.394259882673452</v>
      </c>
      <c r="F25" s="42">
        <f t="shared" si="2"/>
        <v>19.62846458516043</v>
      </c>
      <c r="G25" s="42">
        <v>675.16349300000013</v>
      </c>
      <c r="H25" s="42">
        <f t="shared" si="3"/>
        <v>5.2473196021510926</v>
      </c>
      <c r="I25" s="42">
        <v>710.09628800000007</v>
      </c>
      <c r="J25" s="42">
        <f t="shared" si="4"/>
        <v>4.9314431837789625</v>
      </c>
      <c r="K25" s="42">
        <f t="shared" si="5"/>
        <v>5.1739756906554106</v>
      </c>
      <c r="L25" s="42"/>
      <c r="M25" s="154" t="s">
        <v>612</v>
      </c>
    </row>
    <row r="27" spans="1:13" x14ac:dyDescent="0.3">
      <c r="A27" s="155"/>
    </row>
    <row r="28" spans="1:13" x14ac:dyDescent="0.3">
      <c r="A28" s="155" t="s">
        <v>364</v>
      </c>
    </row>
    <row r="32" spans="1:13" x14ac:dyDescent="0.3">
      <c r="A32" s="193"/>
      <c r="B32" s="193"/>
    </row>
    <row r="34" spans="1:3" x14ac:dyDescent="0.3">
      <c r="A34" s="193"/>
      <c r="B34" s="193"/>
      <c r="C34" s="28"/>
    </row>
  </sheetData>
  <mergeCells count="12">
    <mergeCell ref="M4:M6"/>
    <mergeCell ref="A2:M2"/>
    <mergeCell ref="A34:B34"/>
    <mergeCell ref="A32:B32"/>
    <mergeCell ref="A4:A6"/>
    <mergeCell ref="B4:F4"/>
    <mergeCell ref="G4:K4"/>
    <mergeCell ref="B5:C5"/>
    <mergeCell ref="D5:E5"/>
    <mergeCell ref="G5:H5"/>
    <mergeCell ref="I5:J5"/>
    <mergeCell ref="J6:K6"/>
  </mergeCells>
  <phoneticPr fontId="1" type="noConversion"/>
  <pageMargins left="0.75" right="0.75" top="1" bottom="1" header="0.5" footer="0.5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R234"/>
  <sheetViews>
    <sheetView showGridLines="0" topLeftCell="A2" zoomScale="90" zoomScaleNormal="90" workbookViewId="0">
      <selection activeCell="A2" sqref="A2:M2"/>
    </sheetView>
  </sheetViews>
  <sheetFormatPr defaultColWidth="9.109375" defaultRowHeight="13.8" x14ac:dyDescent="0.3"/>
  <cols>
    <col min="1" max="1" width="37.88671875" style="7" customWidth="1"/>
    <col min="2" max="2" width="12.88671875" style="180" customWidth="1"/>
    <col min="3" max="3" width="6.88671875" style="42" customWidth="1"/>
    <col min="4" max="4" width="12.88671875" style="7" customWidth="1"/>
    <col min="5" max="5" width="6.88671875" style="42" customWidth="1"/>
    <col min="6" max="6" width="12.88671875" style="7" customWidth="1"/>
    <col min="7" max="7" width="6.88671875" style="42" customWidth="1"/>
    <col min="8" max="8" width="12.88671875" style="7" customWidth="1"/>
    <col min="9" max="9" width="6.88671875" style="42" customWidth="1"/>
    <col min="10" max="11" width="10.6640625" style="7" customWidth="1"/>
    <col min="12" max="12" width="2.5546875" style="7" customWidth="1"/>
    <col min="13" max="13" width="37.88671875" style="155" customWidth="1"/>
    <col min="14" max="14" width="3.6640625" style="7" customWidth="1"/>
    <col min="15" max="16384" width="9.109375" style="7"/>
  </cols>
  <sheetData>
    <row r="1" spans="1:15" s="156" customFormat="1" ht="10.199999999999999" hidden="1" x14ac:dyDescent="0.2">
      <c r="B1" s="143"/>
      <c r="C1" s="157"/>
      <c r="E1" s="157"/>
      <c r="G1" s="157"/>
      <c r="I1" s="157"/>
    </row>
    <row r="2" spans="1:15" s="156" customFormat="1" ht="30" customHeight="1" x14ac:dyDescent="0.2">
      <c r="A2" s="241" t="s">
        <v>684</v>
      </c>
      <c r="B2" s="241"/>
      <c r="C2" s="241"/>
      <c r="D2" s="241"/>
      <c r="E2" s="241"/>
      <c r="F2" s="241"/>
      <c r="G2" s="241"/>
      <c r="H2" s="241"/>
      <c r="I2" s="241"/>
      <c r="J2" s="241"/>
      <c r="K2" s="241"/>
      <c r="L2" s="241"/>
      <c r="M2" s="241"/>
    </row>
    <row r="3" spans="1:15" s="156" customFormat="1" ht="15" customHeight="1" x14ac:dyDescent="0.2">
      <c r="A3" s="141" t="s">
        <v>717</v>
      </c>
      <c r="B3" s="143"/>
      <c r="C3" s="157"/>
      <c r="D3" s="158"/>
      <c r="E3" s="159"/>
      <c r="F3" s="158"/>
      <c r="G3" s="159"/>
      <c r="H3" s="158"/>
      <c r="I3" s="159"/>
      <c r="J3" s="158"/>
      <c r="K3" s="160"/>
      <c r="L3" s="160"/>
      <c r="M3" s="143" t="s">
        <v>921</v>
      </c>
    </row>
    <row r="4" spans="1:15" s="162" customFormat="1" ht="33.75" customHeight="1" x14ac:dyDescent="0.2">
      <c r="A4" s="254" t="s">
        <v>306</v>
      </c>
      <c r="B4" s="245" t="s">
        <v>680</v>
      </c>
      <c r="C4" s="246"/>
      <c r="D4" s="246"/>
      <c r="E4" s="247"/>
      <c r="F4" s="245" t="s">
        <v>685</v>
      </c>
      <c r="G4" s="246"/>
      <c r="H4" s="246"/>
      <c r="I4" s="247"/>
      <c r="J4" s="245" t="s">
        <v>686</v>
      </c>
      <c r="K4" s="247"/>
      <c r="L4" s="161"/>
      <c r="M4" s="253" t="s">
        <v>613</v>
      </c>
    </row>
    <row r="5" spans="1:15" s="162" customFormat="1" ht="10.199999999999999" x14ac:dyDescent="0.2">
      <c r="A5" s="254"/>
      <c r="B5" s="250">
        <v>2024</v>
      </c>
      <c r="C5" s="251"/>
      <c r="D5" s="250">
        <v>2025</v>
      </c>
      <c r="E5" s="251"/>
      <c r="F5" s="250">
        <v>2024</v>
      </c>
      <c r="G5" s="251"/>
      <c r="H5" s="250">
        <v>2025</v>
      </c>
      <c r="I5" s="251"/>
      <c r="J5" s="149">
        <v>2024</v>
      </c>
      <c r="K5" s="163">
        <v>2025</v>
      </c>
      <c r="L5" s="164"/>
      <c r="M5" s="253"/>
    </row>
    <row r="6" spans="1:15" s="162" customFormat="1" ht="21" customHeight="1" x14ac:dyDescent="0.3">
      <c r="A6" s="254"/>
      <c r="B6" s="145" t="s">
        <v>687</v>
      </c>
      <c r="C6" s="165" t="s">
        <v>295</v>
      </c>
      <c r="D6" s="145" t="s">
        <v>687</v>
      </c>
      <c r="E6" s="165" t="s">
        <v>295</v>
      </c>
      <c r="F6" s="145" t="s">
        <v>687</v>
      </c>
      <c r="G6" s="165" t="s">
        <v>295</v>
      </c>
      <c r="H6" s="145" t="s">
        <v>687</v>
      </c>
      <c r="I6" s="165" t="s">
        <v>295</v>
      </c>
      <c r="J6" s="252" t="s">
        <v>687</v>
      </c>
      <c r="K6" s="247"/>
      <c r="L6" s="166"/>
      <c r="M6" s="253"/>
      <c r="N6" s="167"/>
    </row>
    <row r="7" spans="1:15" s="162" customFormat="1" ht="12.75" customHeight="1" x14ac:dyDescent="0.3">
      <c r="A7" s="168"/>
      <c r="B7" s="168"/>
      <c r="C7" s="169"/>
      <c r="D7" s="168"/>
      <c r="E7" s="169"/>
      <c r="F7" s="168"/>
      <c r="G7" s="169"/>
      <c r="H7" s="168"/>
      <c r="I7" s="169"/>
      <c r="J7" s="170"/>
      <c r="K7" s="170"/>
      <c r="L7" s="170"/>
      <c r="M7" s="168"/>
      <c r="N7" s="139"/>
    </row>
    <row r="8" spans="1:15" s="162" customFormat="1" ht="12.75" customHeight="1" x14ac:dyDescent="0.3">
      <c r="A8" s="171" t="s">
        <v>688</v>
      </c>
      <c r="B8" s="172">
        <v>13105452.929000003</v>
      </c>
      <c r="C8" s="173"/>
      <c r="D8" s="172">
        <v>13826280.129999999</v>
      </c>
      <c r="E8" s="173"/>
      <c r="F8" s="172">
        <v>9927752.7200000007</v>
      </c>
      <c r="G8" s="173"/>
      <c r="H8" s="172">
        <v>11304920.302999999</v>
      </c>
      <c r="I8" s="173"/>
      <c r="J8" s="174">
        <f>F8-B8</f>
        <v>-3177700.2090000026</v>
      </c>
      <c r="K8" s="174">
        <f>H8-D8</f>
        <v>-2521359.8269999996</v>
      </c>
      <c r="L8" s="170"/>
      <c r="M8" s="171" t="s">
        <v>689</v>
      </c>
      <c r="N8" s="139"/>
      <c r="O8" s="175" t="str">
        <f>"(1) - UE28/EU28 (inclui GB REINO UNIDO) / (includes GB UNITED KINGDOM)"</f>
        <v>(1) - UE28/EU28 (inclui GB REINO UNIDO) / (includes GB UNITED KINGDOM)</v>
      </c>
    </row>
    <row r="9" spans="1:15" s="162" customFormat="1" ht="12.75" customHeight="1" x14ac:dyDescent="0.3">
      <c r="A9" s="171" t="s">
        <v>690</v>
      </c>
      <c r="B9" s="172">
        <v>12923291.653000003</v>
      </c>
      <c r="C9" s="173"/>
      <c r="D9" s="172">
        <v>13613214.277999999</v>
      </c>
      <c r="E9" s="173"/>
      <c r="F9" s="172">
        <v>9252867.3149999995</v>
      </c>
      <c r="G9" s="173"/>
      <c r="H9" s="172">
        <v>10674398.873999998</v>
      </c>
      <c r="I9" s="173"/>
      <c r="J9" s="174">
        <f>F9-B9</f>
        <v>-3670424.3380000032</v>
      </c>
      <c r="K9" s="174">
        <f>H9-D9</f>
        <v>-2938815.404000001</v>
      </c>
      <c r="L9" s="170"/>
      <c r="M9" s="171" t="s">
        <v>691</v>
      </c>
      <c r="N9" s="139"/>
      <c r="O9" s="175" t="str">
        <f>"(2) - UE27/EU27 (exclui GB REINO UNIDO) / (excludes GB UNITED KINGDOM)"</f>
        <v>(2) - UE27/EU27 (exclui GB REINO UNIDO) / (excludes GB UNITED KINGDOM)</v>
      </c>
    </row>
    <row r="10" spans="1:15" s="162" customFormat="1" ht="12.75" customHeight="1" x14ac:dyDescent="0.3">
      <c r="A10" s="168"/>
      <c r="B10" s="172"/>
      <c r="C10" s="173"/>
      <c r="D10" s="176"/>
      <c r="E10" s="173"/>
      <c r="F10" s="172"/>
      <c r="G10" s="173"/>
      <c r="H10" s="176"/>
      <c r="I10" s="173"/>
      <c r="J10" s="125"/>
      <c r="K10" s="125"/>
      <c r="L10" s="170"/>
      <c r="M10" s="168"/>
      <c r="N10" s="139"/>
      <c r="O10" s="175"/>
    </row>
    <row r="11" spans="1:15" s="162" customFormat="1" ht="12.75" customHeight="1" x14ac:dyDescent="0.3">
      <c r="A11" s="171" t="s">
        <v>692</v>
      </c>
      <c r="B11" s="172">
        <v>3953946.5179999997</v>
      </c>
      <c r="C11" s="177"/>
      <c r="D11" s="172">
        <v>4223782.4220000012</v>
      </c>
      <c r="E11" s="173"/>
      <c r="F11" s="172">
        <v>2939073.4729999984</v>
      </c>
      <c r="G11" s="177"/>
      <c r="H11" s="172">
        <v>3094440.321</v>
      </c>
      <c r="I11" s="173"/>
      <c r="J11" s="174">
        <f>F11-B11</f>
        <v>-1014873.0450000013</v>
      </c>
      <c r="K11" s="174">
        <f>H11-D11</f>
        <v>-1129342.1010000012</v>
      </c>
      <c r="L11" s="170"/>
      <c r="M11" s="171" t="s">
        <v>693</v>
      </c>
      <c r="N11" s="139"/>
      <c r="O11" s="175"/>
    </row>
    <row r="12" spans="1:15" x14ac:dyDescent="0.3">
      <c r="A12" s="171" t="s">
        <v>694</v>
      </c>
      <c r="B12" s="172">
        <v>4136107.7939999998</v>
      </c>
      <c r="C12" s="177"/>
      <c r="D12" s="172">
        <v>4436848.2740000011</v>
      </c>
      <c r="E12" s="177"/>
      <c r="F12" s="172">
        <v>3613958.8779999986</v>
      </c>
      <c r="G12" s="177"/>
      <c r="H12" s="172">
        <v>3724961.7499999995</v>
      </c>
      <c r="I12" s="177"/>
      <c r="J12" s="174">
        <f>F12-B12</f>
        <v>-522148.91600000113</v>
      </c>
      <c r="K12" s="174">
        <f>H12-D12</f>
        <v>-711886.52400000161</v>
      </c>
      <c r="L12" s="174"/>
      <c r="M12" s="171" t="s">
        <v>695</v>
      </c>
      <c r="O12" s="84"/>
    </row>
    <row r="13" spans="1:15" x14ac:dyDescent="0.3">
      <c r="A13" s="155" t="s">
        <v>718</v>
      </c>
      <c r="B13" s="178">
        <v>157033.66999999998</v>
      </c>
      <c r="C13" s="179">
        <f>IF(B13=0,0,IF(OR(B13="x",B13="Ə"),"x",B13/$B$12*100))</f>
        <v>3.7966532261997421</v>
      </c>
      <c r="D13" s="178">
        <v>112334.01199999999</v>
      </c>
      <c r="E13" s="179">
        <f>IF(D13=0,0,IF(OR(D13="x",D13="Ə"),"x",D13/$D$12*100))</f>
        <v>2.5318425391798729</v>
      </c>
      <c r="F13" s="178">
        <v>169189.932</v>
      </c>
      <c r="G13" s="179">
        <f>IF(F13=0,0,IF(OR(F13="x",F13="Ə"),"x",F13/$F$12*100))</f>
        <v>4.6815677131786133</v>
      </c>
      <c r="H13" s="178">
        <v>183391.77100000001</v>
      </c>
      <c r="I13" s="179">
        <f>IF(H13=0,0,IF(OR(H13="x",H13="Ə"),"x",H13/$H$12*100))</f>
        <v>4.9233195750265093</v>
      </c>
      <c r="J13" s="178">
        <v>12156.262000000017</v>
      </c>
      <c r="K13" s="178">
        <v>71057.75900000002</v>
      </c>
      <c r="L13" s="178"/>
      <c r="M13" s="155" t="s">
        <v>718</v>
      </c>
      <c r="O13" s="175" t="str">
        <f>"(3) - UE28/EU28 (exclui GB REINO UNIDO) / (excludes GB UNITED KINGDOM)"</f>
        <v>(3) - UE28/EU28 (exclui GB REINO UNIDO) / (excludes GB UNITED KINGDOM)</v>
      </c>
    </row>
    <row r="14" spans="1:15" x14ac:dyDescent="0.3">
      <c r="A14" s="155" t="s">
        <v>719</v>
      </c>
      <c r="B14" s="178">
        <v>78681.289999999994</v>
      </c>
      <c r="C14" s="179">
        <f t="shared" ref="C14:C77" si="0">IF(B14=0,0,IF(OR(B14="x",B14="Ə"),"x",B14/$B$12*100))</f>
        <v>1.9023026941932741</v>
      </c>
      <c r="D14" s="178">
        <v>85936.952999999994</v>
      </c>
      <c r="E14" s="179">
        <f t="shared" ref="E14:E77" si="1">IF(D14=0,0,IF(OR(D14="x",D14="Ə"),"x",D14/$D$12*100))</f>
        <v>1.93689185865543</v>
      </c>
      <c r="F14" s="178">
        <v>129765.13499999999</v>
      </c>
      <c r="G14" s="179">
        <f t="shared" ref="G14:G77" si="2">IF(F14=0,0,IF(OR(F14="x",F14="Ə"),"x",F14/$F$12*100))</f>
        <v>3.5906644037912612</v>
      </c>
      <c r="H14" s="178">
        <v>128031.333</v>
      </c>
      <c r="I14" s="179">
        <f t="shared" ref="I14:I77" si="3">IF(H14=0,0,IF(OR(H14="x",H14="Ə"),"x",H14/$H$12*100))</f>
        <v>3.4371180589975188</v>
      </c>
      <c r="J14" s="178">
        <v>51083.845000000001</v>
      </c>
      <c r="K14" s="178">
        <v>42094.380000000005</v>
      </c>
      <c r="L14" s="178"/>
      <c r="M14" s="155" t="s">
        <v>922</v>
      </c>
      <c r="N14" s="139"/>
      <c r="O14" s="175" t="str">
        <f>"(4) - UE27/EU27 (inclui GB REINO UNIDO) / (includes GB UNITED KINGDOM)"</f>
        <v>(4) - UE27/EU27 (inclui GB REINO UNIDO) / (includes GB UNITED KINGDOM)</v>
      </c>
    </row>
    <row r="15" spans="1:15" x14ac:dyDescent="0.3">
      <c r="A15" s="155" t="s">
        <v>720</v>
      </c>
      <c r="B15" s="178">
        <v>10268.82</v>
      </c>
      <c r="C15" s="179">
        <f t="shared" si="0"/>
        <v>0.24827254296651441</v>
      </c>
      <c r="D15" s="178">
        <v>6240.2340000000004</v>
      </c>
      <c r="E15" s="179">
        <f t="shared" si="1"/>
        <v>0.1406456478705361</v>
      </c>
      <c r="F15" s="178">
        <v>3118.1669999999999</v>
      </c>
      <c r="G15" s="179">
        <f t="shared" si="2"/>
        <v>8.6281197580356128E-2</v>
      </c>
      <c r="H15" s="178">
        <v>4120.4690000000001</v>
      </c>
      <c r="I15" s="179">
        <f t="shared" si="3"/>
        <v>0.11061775332323884</v>
      </c>
      <c r="J15" s="178">
        <v>-7150.6530000000002</v>
      </c>
      <c r="K15" s="178">
        <v>-2119.7650000000003</v>
      </c>
      <c r="L15" s="178"/>
      <c r="M15" s="155" t="s">
        <v>923</v>
      </c>
    </row>
    <row r="16" spans="1:15" x14ac:dyDescent="0.3">
      <c r="A16" s="155" t="s">
        <v>721</v>
      </c>
      <c r="B16" s="178">
        <v>527.40499999999997</v>
      </c>
      <c r="C16" s="179">
        <f t="shared" si="0"/>
        <v>1.2751239239099967E-2</v>
      </c>
      <c r="D16" s="178">
        <v>14.635</v>
      </c>
      <c r="E16" s="179">
        <f t="shared" si="1"/>
        <v>3.2985126144072414E-4</v>
      </c>
      <c r="F16" s="178">
        <v>35.497</v>
      </c>
      <c r="G16" s="179">
        <f t="shared" si="2"/>
        <v>9.8221925589934761E-4</v>
      </c>
      <c r="H16" s="178">
        <v>173.28200000000001</v>
      </c>
      <c r="I16" s="179">
        <f t="shared" si="3"/>
        <v>4.6519135397833289E-3</v>
      </c>
      <c r="J16" s="178">
        <v>-491.90799999999996</v>
      </c>
      <c r="K16" s="178">
        <v>158.64700000000002</v>
      </c>
      <c r="L16" s="178"/>
      <c r="M16" s="155" t="s">
        <v>924</v>
      </c>
    </row>
    <row r="17" spans="1:18" x14ac:dyDescent="0.3">
      <c r="A17" s="155" t="s">
        <v>722</v>
      </c>
      <c r="B17" s="178">
        <v>67556.154999999999</v>
      </c>
      <c r="C17" s="179">
        <f t="shared" si="0"/>
        <v>1.6333267498008539</v>
      </c>
      <c r="D17" s="178">
        <v>20142.189999999999</v>
      </c>
      <c r="E17" s="179">
        <f t="shared" si="1"/>
        <v>0.45397518139246595</v>
      </c>
      <c r="F17" s="178">
        <v>36271.133000000002</v>
      </c>
      <c r="G17" s="179">
        <f t="shared" si="2"/>
        <v>1.0036398925510965</v>
      </c>
      <c r="H17" s="178">
        <v>51066.686999999998</v>
      </c>
      <c r="I17" s="179">
        <f t="shared" si="3"/>
        <v>1.3709318491659679</v>
      </c>
      <c r="J17" s="178">
        <v>-31285.021999999997</v>
      </c>
      <c r="K17" s="178">
        <v>30924.496999999999</v>
      </c>
      <c r="L17" s="178"/>
      <c r="M17" s="155" t="s">
        <v>925</v>
      </c>
    </row>
    <row r="18" spans="1:18" x14ac:dyDescent="0.3">
      <c r="A18" s="155" t="s">
        <v>723</v>
      </c>
      <c r="B18" s="178">
        <v>583558.11900000006</v>
      </c>
      <c r="C18" s="179">
        <f t="shared" si="0"/>
        <v>14.108871143216634</v>
      </c>
      <c r="D18" s="178">
        <v>460246.09399999998</v>
      </c>
      <c r="E18" s="179">
        <f t="shared" si="1"/>
        <v>10.373266462525869</v>
      </c>
      <c r="F18" s="178">
        <v>163892.68799999999</v>
      </c>
      <c r="G18" s="179">
        <f t="shared" si="2"/>
        <v>4.5349903950954715</v>
      </c>
      <c r="H18" s="178">
        <v>163082.72999999998</v>
      </c>
      <c r="I18" s="179">
        <f t="shared" si="3"/>
        <v>4.3781048221501875</v>
      </c>
      <c r="J18" s="178">
        <v>-419665.4310000001</v>
      </c>
      <c r="K18" s="178">
        <v>-297163.364</v>
      </c>
      <c r="L18" s="178"/>
      <c r="M18" s="155" t="s">
        <v>926</v>
      </c>
    </row>
    <row r="19" spans="1:18" x14ac:dyDescent="0.3">
      <c r="A19" s="155" t="s">
        <v>724</v>
      </c>
      <c r="B19" s="178">
        <v>5522.7629999999999</v>
      </c>
      <c r="C19" s="179">
        <f t="shared" si="0"/>
        <v>0.13352560607853445</v>
      </c>
      <c r="D19" s="178">
        <v>7461.2709999999997</v>
      </c>
      <c r="E19" s="179">
        <f t="shared" si="1"/>
        <v>0.16816601648794621</v>
      </c>
      <c r="F19" s="178">
        <v>36505.534</v>
      </c>
      <c r="G19" s="179">
        <f t="shared" si="2"/>
        <v>1.0101258822347898</v>
      </c>
      <c r="H19" s="178">
        <v>45254.271000000001</v>
      </c>
      <c r="I19" s="179">
        <f t="shared" si="3"/>
        <v>1.2148922334571626</v>
      </c>
      <c r="J19" s="178">
        <v>30982.771000000001</v>
      </c>
      <c r="K19" s="178">
        <v>37793</v>
      </c>
      <c r="L19" s="178"/>
      <c r="M19" s="155" t="s">
        <v>927</v>
      </c>
    </row>
    <row r="20" spans="1:18" x14ac:dyDescent="0.3">
      <c r="A20" s="155" t="s">
        <v>725</v>
      </c>
      <c r="B20" s="178">
        <v>645.84799999999996</v>
      </c>
      <c r="C20" s="179">
        <f t="shared" si="0"/>
        <v>1.561487350346363E-2</v>
      </c>
      <c r="D20" s="178">
        <v>355.815</v>
      </c>
      <c r="E20" s="179">
        <f t="shared" si="1"/>
        <v>8.0195440102173721E-3</v>
      </c>
      <c r="F20" s="178">
        <v>1322.8430000000001</v>
      </c>
      <c r="G20" s="179">
        <f t="shared" si="2"/>
        <v>3.6603709246743693E-2</v>
      </c>
      <c r="H20" s="178">
        <v>1646.4939999999999</v>
      </c>
      <c r="I20" s="179">
        <f t="shared" si="3"/>
        <v>4.4201635090615365E-2</v>
      </c>
      <c r="J20" s="178">
        <v>676.99500000000012</v>
      </c>
      <c r="K20" s="178">
        <v>1290.6789999999999</v>
      </c>
      <c r="L20" s="178"/>
      <c r="M20" s="155" t="s">
        <v>928</v>
      </c>
    </row>
    <row r="21" spans="1:18" x14ac:dyDescent="0.3">
      <c r="A21" s="155" t="s">
        <v>726</v>
      </c>
      <c r="B21" s="178">
        <v>251617.58900000001</v>
      </c>
      <c r="C21" s="179">
        <f t="shared" si="0"/>
        <v>6.0834388640694117</v>
      </c>
      <c r="D21" s="178">
        <v>251337.30799999999</v>
      </c>
      <c r="E21" s="179">
        <f t="shared" si="1"/>
        <v>5.6647713078862862</v>
      </c>
      <c r="F21" s="178">
        <v>66071.498999999996</v>
      </c>
      <c r="G21" s="179">
        <f t="shared" si="2"/>
        <v>1.8282305148022224</v>
      </c>
      <c r="H21" s="178">
        <v>49836.124000000003</v>
      </c>
      <c r="I21" s="179">
        <f t="shared" si="3"/>
        <v>1.3378962616193308</v>
      </c>
      <c r="J21" s="178">
        <v>-185546.09000000003</v>
      </c>
      <c r="K21" s="178">
        <v>-201501.18399999998</v>
      </c>
      <c r="L21" s="178"/>
      <c r="M21" s="155" t="s">
        <v>929</v>
      </c>
    </row>
    <row r="22" spans="1:18" x14ac:dyDescent="0.3">
      <c r="A22" s="155" t="s">
        <v>727</v>
      </c>
      <c r="B22" s="178">
        <v>599.39200000000005</v>
      </c>
      <c r="C22" s="179">
        <f t="shared" si="0"/>
        <v>1.4491691944525759E-2</v>
      </c>
      <c r="D22" s="178">
        <v>945.51599999999996</v>
      </c>
      <c r="E22" s="179">
        <f t="shared" si="1"/>
        <v>2.1310532648608656E-2</v>
      </c>
      <c r="F22" s="178">
        <v>3079.3580000000002</v>
      </c>
      <c r="G22" s="179">
        <f t="shared" si="2"/>
        <v>8.5207333673485181E-2</v>
      </c>
      <c r="H22" s="178">
        <v>2663.779</v>
      </c>
      <c r="I22" s="179">
        <f t="shared" si="3"/>
        <v>7.1511579951123005E-2</v>
      </c>
      <c r="J22" s="178">
        <v>2479.9660000000003</v>
      </c>
      <c r="K22" s="178">
        <v>1718.2629999999999</v>
      </c>
      <c r="L22" s="178"/>
      <c r="M22" s="155" t="s">
        <v>930</v>
      </c>
    </row>
    <row r="23" spans="1:18" x14ac:dyDescent="0.3">
      <c r="A23" s="155" t="s">
        <v>728</v>
      </c>
      <c r="B23" s="178">
        <v>4702.2479999999996</v>
      </c>
      <c r="C23" s="179">
        <f t="shared" si="0"/>
        <v>0.1136877526940005</v>
      </c>
      <c r="D23" s="178">
        <v>2.3290000000000002</v>
      </c>
      <c r="E23" s="179">
        <f t="shared" si="1"/>
        <v>5.2492216460228666E-5</v>
      </c>
      <c r="F23" s="178">
        <v>910.29700000000003</v>
      </c>
      <c r="G23" s="179">
        <f t="shared" si="2"/>
        <v>2.5188360762526649E-2</v>
      </c>
      <c r="H23" s="178">
        <v>1228.9780000000001</v>
      </c>
      <c r="I23" s="179">
        <f t="shared" si="3"/>
        <v>3.2993036774136009E-2</v>
      </c>
      <c r="J23" s="178">
        <v>-3791.9509999999996</v>
      </c>
      <c r="K23" s="178">
        <v>1226.6490000000001</v>
      </c>
      <c r="L23" s="178"/>
      <c r="M23" s="155" t="s">
        <v>931</v>
      </c>
    </row>
    <row r="24" spans="1:18" x14ac:dyDescent="0.3">
      <c r="A24" s="155" t="s">
        <v>729</v>
      </c>
      <c r="B24" s="178" t="s">
        <v>730</v>
      </c>
      <c r="C24" s="179" t="str">
        <f t="shared" si="0"/>
        <v>x</v>
      </c>
      <c r="D24" s="178">
        <v>1.383</v>
      </c>
      <c r="E24" s="179">
        <f t="shared" si="1"/>
        <v>3.117077516723755E-5</v>
      </c>
      <c r="F24" s="178">
        <v>8131.08</v>
      </c>
      <c r="G24" s="179">
        <f t="shared" si="2"/>
        <v>0.22499093859362956</v>
      </c>
      <c r="H24" s="178">
        <v>5144.08</v>
      </c>
      <c r="I24" s="179">
        <f t="shared" si="3"/>
        <v>0.13809752543096585</v>
      </c>
      <c r="J24" s="178">
        <v>8130.723</v>
      </c>
      <c r="K24" s="178">
        <v>5142.6970000000001</v>
      </c>
      <c r="L24" s="178"/>
      <c r="M24" s="155" t="s">
        <v>932</v>
      </c>
    </row>
    <row r="25" spans="1:18" x14ac:dyDescent="0.3">
      <c r="A25" s="155" t="s">
        <v>731</v>
      </c>
      <c r="B25" s="178">
        <v>1.823</v>
      </c>
      <c r="C25" s="179">
        <f t="shared" si="0"/>
        <v>4.4075253615114079E-5</v>
      </c>
      <c r="D25" s="178">
        <v>267.81900000000002</v>
      </c>
      <c r="E25" s="179">
        <f t="shared" si="1"/>
        <v>6.0362442765830747E-3</v>
      </c>
      <c r="F25" s="178">
        <v>444.47500000000002</v>
      </c>
      <c r="G25" s="179">
        <f t="shared" si="2"/>
        <v>1.2298839444625252E-2</v>
      </c>
      <c r="H25" s="178">
        <v>298.25299999999999</v>
      </c>
      <c r="I25" s="179">
        <f t="shared" si="3"/>
        <v>8.00687416454679E-3</v>
      </c>
      <c r="J25" s="178">
        <v>442.65200000000004</v>
      </c>
      <c r="K25" s="178">
        <v>30.433999999999969</v>
      </c>
      <c r="L25" s="178"/>
      <c r="M25" s="155" t="s">
        <v>933</v>
      </c>
    </row>
    <row r="26" spans="1:18" x14ac:dyDescent="0.3">
      <c r="A26" s="155" t="s">
        <v>732</v>
      </c>
      <c r="B26" s="178">
        <v>613.70000000000005</v>
      </c>
      <c r="C26" s="179">
        <f t="shared" si="0"/>
        <v>1.4837621033239446E-2</v>
      </c>
      <c r="D26" s="178">
        <v>1702.9190000000001</v>
      </c>
      <c r="E26" s="179">
        <f t="shared" si="1"/>
        <v>3.8381276411436731E-2</v>
      </c>
      <c r="F26" s="178">
        <v>6436.54</v>
      </c>
      <c r="G26" s="179">
        <f t="shared" si="2"/>
        <v>0.17810219256180487</v>
      </c>
      <c r="H26" s="178">
        <v>9256.5040000000008</v>
      </c>
      <c r="I26" s="179">
        <f t="shared" si="3"/>
        <v>0.24849930338210863</v>
      </c>
      <c r="J26" s="178">
        <v>5822.84</v>
      </c>
      <c r="K26" s="178">
        <v>7553.5850000000009</v>
      </c>
      <c r="L26" s="178"/>
      <c r="M26" s="155" t="s">
        <v>934</v>
      </c>
    </row>
    <row r="27" spans="1:18" x14ac:dyDescent="0.3">
      <c r="A27" s="155" t="s">
        <v>733</v>
      </c>
      <c r="B27" s="178">
        <v>9864.6110000000008</v>
      </c>
      <c r="C27" s="179">
        <f t="shared" si="0"/>
        <v>0.238499852791796</v>
      </c>
      <c r="D27" s="178">
        <v>22753.877</v>
      </c>
      <c r="E27" s="179">
        <f t="shared" si="1"/>
        <v>0.51283874486621661</v>
      </c>
      <c r="F27" s="178">
        <v>5462.6629999999996</v>
      </c>
      <c r="G27" s="179">
        <f t="shared" si="2"/>
        <v>0.15115454227368222</v>
      </c>
      <c r="H27" s="178">
        <v>7527.5050000000001</v>
      </c>
      <c r="I27" s="179">
        <f t="shared" si="3"/>
        <v>0.20208274621880351</v>
      </c>
      <c r="J27" s="178">
        <v>-4401.9480000000012</v>
      </c>
      <c r="K27" s="178">
        <v>-15226.371999999999</v>
      </c>
      <c r="L27" s="178"/>
      <c r="M27" s="155" t="s">
        <v>935</v>
      </c>
    </row>
    <row r="28" spans="1:18" x14ac:dyDescent="0.3">
      <c r="A28" s="155" t="s">
        <v>734</v>
      </c>
      <c r="B28" s="178">
        <v>218113.652</v>
      </c>
      <c r="C28" s="179">
        <f t="shared" si="0"/>
        <v>5.2734034716504299</v>
      </c>
      <c r="D28" s="178">
        <v>158052.18599999999</v>
      </c>
      <c r="E28" s="179">
        <f t="shared" si="1"/>
        <v>3.5622625845961022</v>
      </c>
      <c r="F28" s="178">
        <v>4556.0469999999996</v>
      </c>
      <c r="G28" s="179">
        <f t="shared" si="2"/>
        <v>0.12606803657161039</v>
      </c>
      <c r="H28" s="178">
        <v>5966.8959999999997</v>
      </c>
      <c r="I28" s="179">
        <f t="shared" si="3"/>
        <v>0.16018677238766277</v>
      </c>
      <c r="J28" s="178">
        <v>-213557.60500000001</v>
      </c>
      <c r="K28" s="178">
        <v>-152085.28999999998</v>
      </c>
      <c r="L28" s="178"/>
      <c r="M28" s="155" t="s">
        <v>936</v>
      </c>
    </row>
    <row r="29" spans="1:18" x14ac:dyDescent="0.3">
      <c r="A29" s="155" t="s">
        <v>735</v>
      </c>
      <c r="B29" s="178">
        <v>91849.380999999994</v>
      </c>
      <c r="C29" s="179">
        <f t="shared" si="0"/>
        <v>2.2206718387088533</v>
      </c>
      <c r="D29" s="178">
        <v>17231.378000000001</v>
      </c>
      <c r="E29" s="179">
        <f t="shared" si="1"/>
        <v>0.38836978268957584</v>
      </c>
      <c r="F29" s="178">
        <v>29709.218000000001</v>
      </c>
      <c r="G29" s="179">
        <f t="shared" si="2"/>
        <v>0.82206851275633175</v>
      </c>
      <c r="H29" s="178">
        <v>33412.248</v>
      </c>
      <c r="I29" s="179">
        <f t="shared" si="3"/>
        <v>0.89698231129487438</v>
      </c>
      <c r="J29" s="178">
        <v>-62140.162999999993</v>
      </c>
      <c r="K29" s="178">
        <v>16180.869999999999</v>
      </c>
      <c r="L29" s="178"/>
      <c r="M29" s="155" t="s">
        <v>937</v>
      </c>
      <c r="R29" s="183"/>
    </row>
    <row r="30" spans="1:18" x14ac:dyDescent="0.3">
      <c r="A30" s="155" t="s">
        <v>736</v>
      </c>
      <c r="B30" s="178">
        <v>26.754999999999999</v>
      </c>
      <c r="C30" s="179">
        <f t="shared" si="0"/>
        <v>6.4686418566778771E-4</v>
      </c>
      <c r="D30" s="178">
        <v>134.29300000000001</v>
      </c>
      <c r="E30" s="179">
        <f t="shared" si="1"/>
        <v>3.026765661268136E-3</v>
      </c>
      <c r="F30" s="178">
        <v>1263.134</v>
      </c>
      <c r="G30" s="179">
        <f t="shared" si="2"/>
        <v>3.4951532174019403E-2</v>
      </c>
      <c r="H30" s="178">
        <v>847.59799999999996</v>
      </c>
      <c r="I30" s="179">
        <f t="shared" si="3"/>
        <v>2.2754542378857986E-2</v>
      </c>
      <c r="J30" s="178">
        <v>1236.3789999999999</v>
      </c>
      <c r="K30" s="178">
        <v>713.30499999999995</v>
      </c>
      <c r="L30" s="178"/>
      <c r="M30" s="155" t="s">
        <v>938</v>
      </c>
    </row>
    <row r="31" spans="1:18" x14ac:dyDescent="0.3">
      <c r="A31" s="155" t="s">
        <v>737</v>
      </c>
      <c r="B31" s="178">
        <v>82270.629000000001</v>
      </c>
      <c r="C31" s="179">
        <f t="shared" si="0"/>
        <v>1.9890832903181344</v>
      </c>
      <c r="D31" s="178">
        <v>84339.123999999996</v>
      </c>
      <c r="E31" s="179">
        <f t="shared" si="1"/>
        <v>1.9008791554633173</v>
      </c>
      <c r="F31" s="178">
        <v>263524.125</v>
      </c>
      <c r="G31" s="179">
        <f t="shared" si="2"/>
        <v>7.2918407180614331</v>
      </c>
      <c r="H31" s="178">
        <v>270682.09899999999</v>
      </c>
      <c r="I31" s="179">
        <f t="shared" si="3"/>
        <v>7.2667081480769573</v>
      </c>
      <c r="J31" s="178">
        <v>181253.49599999998</v>
      </c>
      <c r="K31" s="178">
        <v>186342.97499999998</v>
      </c>
      <c r="L31" s="178"/>
      <c r="M31" s="155" t="s">
        <v>737</v>
      </c>
    </row>
    <row r="32" spans="1:18" x14ac:dyDescent="0.3">
      <c r="A32" s="155" t="s">
        <v>738</v>
      </c>
      <c r="B32" s="178">
        <v>77646.823000000004</v>
      </c>
      <c r="C32" s="179">
        <f t="shared" si="0"/>
        <v>1.877292054927522</v>
      </c>
      <c r="D32" s="178">
        <v>77934.767999999996</v>
      </c>
      <c r="E32" s="179">
        <f t="shared" si="1"/>
        <v>1.7565344403751404</v>
      </c>
      <c r="F32" s="178">
        <v>148775.66</v>
      </c>
      <c r="G32" s="179">
        <f t="shared" si="2"/>
        <v>4.1166948773455312</v>
      </c>
      <c r="H32" s="178">
        <v>171080.33300000001</v>
      </c>
      <c r="I32" s="179">
        <f t="shared" si="3"/>
        <v>4.592807778495982</v>
      </c>
      <c r="J32" s="178">
        <v>71128.837</v>
      </c>
      <c r="K32" s="178">
        <v>93145.565000000017</v>
      </c>
      <c r="L32" s="178"/>
      <c r="M32" s="155" t="s">
        <v>939</v>
      </c>
    </row>
    <row r="33" spans="1:13" x14ac:dyDescent="0.3">
      <c r="A33" s="155" t="s">
        <v>739</v>
      </c>
      <c r="B33" s="178">
        <v>1674.9549999999999</v>
      </c>
      <c r="C33" s="179">
        <f t="shared" si="0"/>
        <v>4.0495922336205928E-2</v>
      </c>
      <c r="D33" s="178">
        <v>1196.4829999999999</v>
      </c>
      <c r="E33" s="179">
        <f t="shared" si="1"/>
        <v>2.6966957761693333E-2</v>
      </c>
      <c r="F33" s="178">
        <v>61521.49</v>
      </c>
      <c r="G33" s="179">
        <f t="shared" si="2"/>
        <v>1.7023295526275222</v>
      </c>
      <c r="H33" s="178">
        <v>55769.34</v>
      </c>
      <c r="I33" s="179">
        <f t="shared" si="3"/>
        <v>1.4971788636487342</v>
      </c>
      <c r="J33" s="178">
        <v>59846.534999999996</v>
      </c>
      <c r="K33" s="178">
        <v>54572.856999999996</v>
      </c>
      <c r="L33" s="178"/>
      <c r="M33" s="155" t="s">
        <v>940</v>
      </c>
    </row>
    <row r="34" spans="1:13" x14ac:dyDescent="0.3">
      <c r="A34" s="155" t="s">
        <v>740</v>
      </c>
      <c r="B34" s="178">
        <v>95.076999999999998</v>
      </c>
      <c r="C34" s="179">
        <f t="shared" si="0"/>
        <v>2.2987070147911142E-3</v>
      </c>
      <c r="D34" s="178" t="s">
        <v>741</v>
      </c>
      <c r="E34" s="179" t="str">
        <f t="shared" si="1"/>
        <v>x</v>
      </c>
      <c r="F34" s="178">
        <v>16853.062000000002</v>
      </c>
      <c r="G34" s="179">
        <f t="shared" si="2"/>
        <v>0.46633242294463118</v>
      </c>
      <c r="H34" s="178">
        <v>14800.434999999999</v>
      </c>
      <c r="I34" s="179">
        <f t="shared" si="3"/>
        <v>0.39733119407199285</v>
      </c>
      <c r="J34" s="178">
        <v>16757.985000000001</v>
      </c>
      <c r="K34" s="178">
        <v>14800.434999999999</v>
      </c>
      <c r="L34" s="178"/>
      <c r="M34" s="155" t="s">
        <v>941</v>
      </c>
    </row>
    <row r="35" spans="1:13" x14ac:dyDescent="0.3">
      <c r="A35" s="155" t="s">
        <v>742</v>
      </c>
      <c r="B35" s="178">
        <v>2347.3440000000001</v>
      </c>
      <c r="C35" s="179">
        <f t="shared" si="0"/>
        <v>5.6752486078944786E-2</v>
      </c>
      <c r="D35" s="178">
        <v>5156.4560000000001</v>
      </c>
      <c r="E35" s="179">
        <f t="shared" si="1"/>
        <v>0.11621889416901883</v>
      </c>
      <c r="F35" s="178">
        <v>28653.374</v>
      </c>
      <c r="G35" s="179">
        <f t="shared" si="2"/>
        <v>0.79285279570909406</v>
      </c>
      <c r="H35" s="178">
        <v>19798.815999999999</v>
      </c>
      <c r="I35" s="179">
        <f t="shared" si="3"/>
        <v>0.53151729678834969</v>
      </c>
      <c r="J35" s="178">
        <v>26306.03</v>
      </c>
      <c r="K35" s="178">
        <v>14642.359999999999</v>
      </c>
      <c r="L35" s="178"/>
      <c r="M35" s="155" t="s">
        <v>942</v>
      </c>
    </row>
    <row r="36" spans="1:13" x14ac:dyDescent="0.3">
      <c r="A36" s="155" t="s">
        <v>743</v>
      </c>
      <c r="B36" s="178">
        <v>506.43</v>
      </c>
      <c r="C36" s="179">
        <f t="shared" si="0"/>
        <v>1.2244119960670444E-2</v>
      </c>
      <c r="D36" s="178">
        <v>51.417000000000002</v>
      </c>
      <c r="E36" s="179">
        <f t="shared" si="1"/>
        <v>1.158863157464825E-3</v>
      </c>
      <c r="F36" s="178">
        <v>7720.5389999999998</v>
      </c>
      <c r="G36" s="179">
        <f t="shared" si="2"/>
        <v>0.21363106943465346</v>
      </c>
      <c r="H36" s="178">
        <v>9233.1749999999993</v>
      </c>
      <c r="I36" s="179">
        <f t="shared" si="3"/>
        <v>0.24787301507189974</v>
      </c>
      <c r="J36" s="178">
        <v>7214.1089999999995</v>
      </c>
      <c r="K36" s="178">
        <v>9181.7579999999998</v>
      </c>
      <c r="L36" s="178"/>
      <c r="M36" s="155" t="s">
        <v>943</v>
      </c>
    </row>
    <row r="37" spans="1:13" x14ac:dyDescent="0.3">
      <c r="A37" s="155" t="s">
        <v>744</v>
      </c>
      <c r="B37" s="178">
        <v>4132106.8809999996</v>
      </c>
      <c r="C37" s="179">
        <f t="shared" si="0"/>
        <v>99.903268647741626</v>
      </c>
      <c r="D37" s="178">
        <v>4434653.2070000013</v>
      </c>
      <c r="E37" s="179">
        <f t="shared" si="1"/>
        <v>99.950526435333316</v>
      </c>
      <c r="F37" s="178">
        <v>3455118.4380000005</v>
      </c>
      <c r="G37" s="179">
        <f t="shared" si="2"/>
        <v>95.604807764500578</v>
      </c>
      <c r="H37" s="178">
        <v>3518829.41</v>
      </c>
      <c r="I37" s="179">
        <f t="shared" si="3"/>
        <v>94.466189082344286</v>
      </c>
      <c r="J37" s="178">
        <v>-676988.44299999904</v>
      </c>
      <c r="K37" s="178">
        <v>-915823.79700000118</v>
      </c>
      <c r="L37" s="178"/>
      <c r="M37" s="155" t="s">
        <v>944</v>
      </c>
    </row>
    <row r="38" spans="1:13" x14ac:dyDescent="0.3">
      <c r="A38" s="155" t="s">
        <v>745</v>
      </c>
      <c r="B38" s="178">
        <v>692230.78900000011</v>
      </c>
      <c r="C38" s="179">
        <f t="shared" si="0"/>
        <v>16.7362850166569</v>
      </c>
      <c r="D38" s="178">
        <v>703691.94600000011</v>
      </c>
      <c r="E38" s="179">
        <f t="shared" si="1"/>
        <v>15.860176020073657</v>
      </c>
      <c r="F38" s="178">
        <v>1083212.949</v>
      </c>
      <c r="G38" s="179">
        <f t="shared" si="2"/>
        <v>29.973029178446573</v>
      </c>
      <c r="H38" s="178">
        <v>1146328.7860000001</v>
      </c>
      <c r="I38" s="179">
        <f t="shared" si="3"/>
        <v>30.774243144912838</v>
      </c>
      <c r="J38" s="178">
        <v>390982.15999999992</v>
      </c>
      <c r="K38" s="178">
        <v>442636.83999999997</v>
      </c>
      <c r="L38" s="178"/>
      <c r="M38" s="155" t="s">
        <v>945</v>
      </c>
    </row>
    <row r="39" spans="1:13" x14ac:dyDescent="0.3">
      <c r="A39" s="155" t="s">
        <v>746</v>
      </c>
      <c r="B39" s="178">
        <v>40.301000000000002</v>
      </c>
      <c r="C39" s="179">
        <f t="shared" si="0"/>
        <v>9.7437015685283184E-4</v>
      </c>
      <c r="D39" s="178">
        <v>25.169</v>
      </c>
      <c r="E39" s="179">
        <f t="shared" si="1"/>
        <v>5.6727204640940113E-4</v>
      </c>
      <c r="F39" s="178">
        <v>2370.915</v>
      </c>
      <c r="G39" s="179">
        <f t="shared" si="2"/>
        <v>6.5604371273645712E-2</v>
      </c>
      <c r="H39" s="178">
        <v>2182.8879999999999</v>
      </c>
      <c r="I39" s="179">
        <f t="shared" si="3"/>
        <v>5.8601621882426042E-2</v>
      </c>
      <c r="J39" s="178">
        <v>2330.614</v>
      </c>
      <c r="K39" s="178">
        <v>2157.7190000000001</v>
      </c>
      <c r="L39" s="178"/>
      <c r="M39" s="155" t="s">
        <v>946</v>
      </c>
    </row>
    <row r="40" spans="1:13" x14ac:dyDescent="0.3">
      <c r="A40" s="155" t="s">
        <v>747</v>
      </c>
      <c r="B40" s="178">
        <v>367.94200000000001</v>
      </c>
      <c r="C40" s="179">
        <f t="shared" si="0"/>
        <v>8.8958513250972596E-3</v>
      </c>
      <c r="D40" s="178">
        <v>122.404</v>
      </c>
      <c r="E40" s="179">
        <f t="shared" si="1"/>
        <v>2.7588051797328593E-3</v>
      </c>
      <c r="F40" s="178">
        <v>1550.079</v>
      </c>
      <c r="G40" s="179">
        <f t="shared" si="2"/>
        <v>4.2891439895349041E-2</v>
      </c>
      <c r="H40" s="178">
        <v>2071.8359999999998</v>
      </c>
      <c r="I40" s="179">
        <f t="shared" si="3"/>
        <v>5.5620329524189077E-2</v>
      </c>
      <c r="J40" s="178">
        <v>1182.1369999999999</v>
      </c>
      <c r="K40" s="178">
        <v>1949.4319999999998</v>
      </c>
      <c r="L40" s="178"/>
      <c r="M40" s="155" t="s">
        <v>947</v>
      </c>
    </row>
    <row r="41" spans="1:13" x14ac:dyDescent="0.3">
      <c r="A41" s="155" t="s">
        <v>748</v>
      </c>
      <c r="B41" s="178">
        <v>628.38800000000003</v>
      </c>
      <c r="C41" s="179">
        <f t="shared" si="0"/>
        <v>1.5192737503397865E-2</v>
      </c>
      <c r="D41" s="178">
        <v>672.63199999999995</v>
      </c>
      <c r="E41" s="179">
        <f t="shared" si="1"/>
        <v>1.5160130760874422E-2</v>
      </c>
      <c r="F41" s="178">
        <v>1511.2270000000001</v>
      </c>
      <c r="G41" s="179">
        <f t="shared" si="2"/>
        <v>4.181638615756271E-2</v>
      </c>
      <c r="H41" s="178">
        <v>552.25400000000002</v>
      </c>
      <c r="I41" s="179">
        <f t="shared" si="3"/>
        <v>1.4825762975955394E-2</v>
      </c>
      <c r="J41" s="178">
        <v>882.83900000000006</v>
      </c>
      <c r="K41" s="178">
        <v>-120.37799999999993</v>
      </c>
      <c r="L41" s="178"/>
      <c r="M41" s="155" t="s">
        <v>948</v>
      </c>
    </row>
    <row r="42" spans="1:13" x14ac:dyDescent="0.3">
      <c r="A42" s="155" t="s">
        <v>749</v>
      </c>
      <c r="B42" s="178">
        <v>61.158999999999999</v>
      </c>
      <c r="C42" s="179">
        <f t="shared" si="0"/>
        <v>1.4786606888901601E-3</v>
      </c>
      <c r="D42" s="178">
        <v>4.7889999999999997</v>
      </c>
      <c r="E42" s="179">
        <f t="shared" si="1"/>
        <v>1.0793697923058612E-4</v>
      </c>
      <c r="F42" s="178">
        <v>1814.0530000000001</v>
      </c>
      <c r="G42" s="179">
        <f t="shared" si="2"/>
        <v>5.0195728873481692E-2</v>
      </c>
      <c r="H42" s="178">
        <v>1060.2940000000001</v>
      </c>
      <c r="I42" s="179">
        <f t="shared" si="3"/>
        <v>2.8464560743476093E-2</v>
      </c>
      <c r="J42" s="178">
        <v>1752.894</v>
      </c>
      <c r="K42" s="178">
        <v>1055.5050000000001</v>
      </c>
      <c r="L42" s="178"/>
      <c r="M42" s="155" t="s">
        <v>949</v>
      </c>
    </row>
    <row r="43" spans="1:13" x14ac:dyDescent="0.3">
      <c r="A43" s="155" t="s">
        <v>719</v>
      </c>
      <c r="B43" s="178">
        <v>78681.289999999994</v>
      </c>
      <c r="C43" s="179">
        <f t="shared" si="0"/>
        <v>1.9023026941932741</v>
      </c>
      <c r="D43" s="178">
        <v>85936.952999999994</v>
      </c>
      <c r="E43" s="179">
        <f t="shared" si="1"/>
        <v>1.93689185865543</v>
      </c>
      <c r="F43" s="178">
        <v>129765.13499999999</v>
      </c>
      <c r="G43" s="179">
        <f t="shared" si="2"/>
        <v>3.5906644037912612</v>
      </c>
      <c r="H43" s="178">
        <v>128031.333</v>
      </c>
      <c r="I43" s="179">
        <f t="shared" si="3"/>
        <v>3.4371180589975188</v>
      </c>
      <c r="J43" s="178">
        <v>51083.845000000001</v>
      </c>
      <c r="K43" s="178">
        <v>42094.380000000005</v>
      </c>
      <c r="L43" s="178"/>
      <c r="M43" s="155" t="s">
        <v>922</v>
      </c>
    </row>
    <row r="44" spans="1:13" x14ac:dyDescent="0.3">
      <c r="A44" s="155" t="s">
        <v>750</v>
      </c>
      <c r="B44" s="178">
        <v>329.66300000000001</v>
      </c>
      <c r="C44" s="179">
        <f t="shared" si="0"/>
        <v>7.9703677084582304E-3</v>
      </c>
      <c r="D44" s="178">
        <v>6.4649999999999999</v>
      </c>
      <c r="E44" s="179">
        <f t="shared" si="1"/>
        <v>1.4571154118307356E-4</v>
      </c>
      <c r="F44" s="178">
        <v>345.27499999999998</v>
      </c>
      <c r="G44" s="179">
        <f t="shared" si="2"/>
        <v>9.5539271933021731E-3</v>
      </c>
      <c r="H44" s="178">
        <v>372.13600000000002</v>
      </c>
      <c r="I44" s="179">
        <f t="shared" si="3"/>
        <v>9.9903307731951888E-3</v>
      </c>
      <c r="J44" s="178">
        <v>15.611999999999966</v>
      </c>
      <c r="K44" s="178">
        <v>365.67100000000005</v>
      </c>
      <c r="L44" s="178"/>
      <c r="M44" s="155" t="s">
        <v>950</v>
      </c>
    </row>
    <row r="45" spans="1:13" x14ac:dyDescent="0.3">
      <c r="A45" s="155" t="s">
        <v>751</v>
      </c>
      <c r="B45" s="178">
        <v>182161.27600000001</v>
      </c>
      <c r="C45" s="179">
        <f t="shared" si="0"/>
        <v>4.4041713870284109</v>
      </c>
      <c r="D45" s="178">
        <v>213065.85200000001</v>
      </c>
      <c r="E45" s="179">
        <f t="shared" si="1"/>
        <v>4.802189275855322</v>
      </c>
      <c r="F45" s="178">
        <v>674885.40500000003</v>
      </c>
      <c r="G45" s="179">
        <f t="shared" si="2"/>
        <v>18.674407423625375</v>
      </c>
      <c r="H45" s="178">
        <v>630521.429</v>
      </c>
      <c r="I45" s="179">
        <f t="shared" si="3"/>
        <v>16.926923585188494</v>
      </c>
      <c r="J45" s="178">
        <v>492724.12900000002</v>
      </c>
      <c r="K45" s="178">
        <v>417455.57699999999</v>
      </c>
      <c r="L45" s="178"/>
      <c r="M45" s="155" t="s">
        <v>951</v>
      </c>
    </row>
    <row r="46" spans="1:13" x14ac:dyDescent="0.3">
      <c r="A46" s="155" t="s">
        <v>752</v>
      </c>
      <c r="B46" s="178" t="s">
        <v>730</v>
      </c>
      <c r="C46" s="179" t="str">
        <f t="shared" si="0"/>
        <v>x</v>
      </c>
      <c r="D46" s="178">
        <v>9.0020000000000007</v>
      </c>
      <c r="E46" s="179">
        <f t="shared" si="1"/>
        <v>2.0289177010518613E-4</v>
      </c>
      <c r="F46" s="178">
        <v>56682.462</v>
      </c>
      <c r="G46" s="179">
        <f t="shared" si="2"/>
        <v>1.5684312941426894</v>
      </c>
      <c r="H46" s="178">
        <v>147070.29999999999</v>
      </c>
      <c r="I46" s="179">
        <f t="shared" si="3"/>
        <v>3.9482365154487828</v>
      </c>
      <c r="J46" s="178">
        <v>56682.171000000002</v>
      </c>
      <c r="K46" s="178">
        <v>147061.29799999998</v>
      </c>
      <c r="L46" s="178"/>
      <c r="M46" s="155" t="s">
        <v>952</v>
      </c>
    </row>
    <row r="47" spans="1:13" x14ac:dyDescent="0.3">
      <c r="A47" s="155" t="s">
        <v>720</v>
      </c>
      <c r="B47" s="178">
        <v>10268.82</v>
      </c>
      <c r="C47" s="179">
        <f t="shared" si="0"/>
        <v>0.24827254296651441</v>
      </c>
      <c r="D47" s="178">
        <v>6240.2340000000004</v>
      </c>
      <c r="E47" s="179">
        <f t="shared" si="1"/>
        <v>0.1406456478705361</v>
      </c>
      <c r="F47" s="178">
        <v>3118.1669999999999</v>
      </c>
      <c r="G47" s="179">
        <f t="shared" si="2"/>
        <v>8.6281197580356128E-2</v>
      </c>
      <c r="H47" s="178">
        <v>4120.4690000000001</v>
      </c>
      <c r="I47" s="179">
        <f t="shared" si="3"/>
        <v>0.11061775332323884</v>
      </c>
      <c r="J47" s="178">
        <v>-7150.6530000000002</v>
      </c>
      <c r="K47" s="178">
        <v>-2119.7650000000003</v>
      </c>
      <c r="L47" s="178"/>
      <c r="M47" s="155" t="s">
        <v>923</v>
      </c>
    </row>
    <row r="48" spans="1:13" x14ac:dyDescent="0.3">
      <c r="A48" s="155" t="s">
        <v>721</v>
      </c>
      <c r="B48" s="178">
        <v>527.40499999999997</v>
      </c>
      <c r="C48" s="179">
        <f t="shared" si="0"/>
        <v>1.2751239239099967E-2</v>
      </c>
      <c r="D48" s="178">
        <v>14.635</v>
      </c>
      <c r="E48" s="179">
        <f t="shared" si="1"/>
        <v>3.2985126144072414E-4</v>
      </c>
      <c r="F48" s="178">
        <v>35.497</v>
      </c>
      <c r="G48" s="179">
        <f t="shared" si="2"/>
        <v>9.8221925589934761E-4</v>
      </c>
      <c r="H48" s="178">
        <v>173.28200000000001</v>
      </c>
      <c r="I48" s="179">
        <f t="shared" si="3"/>
        <v>4.6519135397833289E-3</v>
      </c>
      <c r="J48" s="178">
        <v>-491.90799999999996</v>
      </c>
      <c r="K48" s="178">
        <v>158.64700000000002</v>
      </c>
      <c r="L48" s="178"/>
      <c r="M48" s="155" t="s">
        <v>924</v>
      </c>
    </row>
    <row r="49" spans="1:13" x14ac:dyDescent="0.3">
      <c r="A49" s="155" t="s">
        <v>753</v>
      </c>
      <c r="B49" s="178">
        <v>7688.1419999999998</v>
      </c>
      <c r="C49" s="179">
        <f t="shared" si="0"/>
        <v>0.18587866619803092</v>
      </c>
      <c r="D49" s="178">
        <v>55.405999999999999</v>
      </c>
      <c r="E49" s="179">
        <f t="shared" si="1"/>
        <v>1.2487693195343192E-3</v>
      </c>
      <c r="F49" s="178">
        <v>2298.3510000000001</v>
      </c>
      <c r="G49" s="179">
        <f t="shared" si="2"/>
        <v>6.3596490098192002E-2</v>
      </c>
      <c r="H49" s="178">
        <v>1507.8489999999999</v>
      </c>
      <c r="I49" s="179">
        <f t="shared" si="3"/>
        <v>4.0479583448071649E-2</v>
      </c>
      <c r="J49" s="178">
        <v>-5389.7909999999993</v>
      </c>
      <c r="K49" s="178">
        <v>1452.443</v>
      </c>
      <c r="L49" s="178"/>
      <c r="M49" s="155" t="s">
        <v>953</v>
      </c>
    </row>
    <row r="50" spans="1:13" x14ac:dyDescent="0.3">
      <c r="A50" s="155" t="s">
        <v>754</v>
      </c>
      <c r="B50" s="178">
        <v>17.795999999999999</v>
      </c>
      <c r="C50" s="179">
        <f t="shared" si="0"/>
        <v>4.302595794484751E-4</v>
      </c>
      <c r="D50" s="178">
        <v>0.97099999999999997</v>
      </c>
      <c r="E50" s="179">
        <f t="shared" si="1"/>
        <v>2.1884904329275241E-5</v>
      </c>
      <c r="F50" s="178">
        <v>441.37</v>
      </c>
      <c r="G50" s="179">
        <f t="shared" si="2"/>
        <v>1.2212922584339383E-2</v>
      </c>
      <c r="H50" s="178">
        <v>356.23599999999999</v>
      </c>
      <c r="I50" s="179">
        <f t="shared" si="3"/>
        <v>9.5634807525204792E-3</v>
      </c>
      <c r="J50" s="178">
        <v>423.57400000000001</v>
      </c>
      <c r="K50" s="178">
        <v>355.26499999999999</v>
      </c>
      <c r="L50" s="178"/>
      <c r="M50" s="155" t="s">
        <v>954</v>
      </c>
    </row>
    <row r="51" spans="1:13" x14ac:dyDescent="0.3">
      <c r="A51" s="155" t="s">
        <v>755</v>
      </c>
      <c r="B51" s="178">
        <v>1994.89</v>
      </c>
      <c r="C51" s="179">
        <f t="shared" si="0"/>
        <v>4.8231093079679065E-2</v>
      </c>
      <c r="D51" s="178">
        <v>576.26400000000001</v>
      </c>
      <c r="E51" s="179">
        <f t="shared" si="1"/>
        <v>1.2988138525649295E-2</v>
      </c>
      <c r="F51" s="178">
        <v>4431.1149999999998</v>
      </c>
      <c r="G51" s="179">
        <f t="shared" si="2"/>
        <v>0.1226111073641276</v>
      </c>
      <c r="H51" s="178">
        <v>4335.5680000000002</v>
      </c>
      <c r="I51" s="179">
        <f t="shared" si="3"/>
        <v>0.11639228241739664</v>
      </c>
      <c r="J51" s="178">
        <v>2436.2249999999995</v>
      </c>
      <c r="K51" s="178">
        <v>3759.3040000000001</v>
      </c>
      <c r="L51" s="178"/>
      <c r="M51" s="155" t="s">
        <v>955</v>
      </c>
    </row>
    <row r="52" spans="1:13" x14ac:dyDescent="0.3">
      <c r="A52" s="155" t="s">
        <v>722</v>
      </c>
      <c r="B52" s="178">
        <v>67556.154999999999</v>
      </c>
      <c r="C52" s="179">
        <f t="shared" si="0"/>
        <v>1.6333267498008539</v>
      </c>
      <c r="D52" s="178">
        <v>20142.189999999999</v>
      </c>
      <c r="E52" s="179">
        <f t="shared" si="1"/>
        <v>0.45397518139246595</v>
      </c>
      <c r="F52" s="178">
        <v>36271.133000000002</v>
      </c>
      <c r="G52" s="179">
        <f t="shared" si="2"/>
        <v>1.0036398925510965</v>
      </c>
      <c r="H52" s="178">
        <v>51066.686999999998</v>
      </c>
      <c r="I52" s="179">
        <f t="shared" si="3"/>
        <v>1.3709318491659679</v>
      </c>
      <c r="J52" s="178">
        <v>-31285.021999999997</v>
      </c>
      <c r="K52" s="178">
        <v>30924.496999999999</v>
      </c>
      <c r="L52" s="178"/>
      <c r="M52" s="155" t="s">
        <v>925</v>
      </c>
    </row>
    <row r="53" spans="1:13" x14ac:dyDescent="0.3">
      <c r="A53" s="155" t="s">
        <v>756</v>
      </c>
      <c r="B53" s="178">
        <v>12270.01</v>
      </c>
      <c r="C53" s="179">
        <f t="shared" si="0"/>
        <v>0.29665595315961923</v>
      </c>
      <c r="D53" s="178">
        <v>47306.652999999998</v>
      </c>
      <c r="E53" s="179">
        <f t="shared" si="1"/>
        <v>1.066222013432772</v>
      </c>
      <c r="F53" s="178">
        <v>16901.985000000001</v>
      </c>
      <c r="G53" s="179">
        <f t="shared" si="2"/>
        <v>0.46768614615099691</v>
      </c>
      <c r="H53" s="178">
        <v>9472.0630000000001</v>
      </c>
      <c r="I53" s="179">
        <f t="shared" si="3"/>
        <v>0.2542861815963614</v>
      </c>
      <c r="J53" s="178">
        <v>4631.9750000000004</v>
      </c>
      <c r="K53" s="178">
        <v>-37834.589999999997</v>
      </c>
      <c r="L53" s="178"/>
      <c r="M53" s="155" t="s">
        <v>956</v>
      </c>
    </row>
    <row r="54" spans="1:13" x14ac:dyDescent="0.3">
      <c r="A54" s="155" t="s">
        <v>757</v>
      </c>
      <c r="B54" s="178">
        <v>167.15</v>
      </c>
      <c r="C54" s="179">
        <f t="shared" si="0"/>
        <v>4.0412389697017659E-3</v>
      </c>
      <c r="D54" s="178">
        <v>136.875</v>
      </c>
      <c r="E54" s="179">
        <f t="shared" si="1"/>
        <v>3.0849601236555592E-3</v>
      </c>
      <c r="F54" s="178">
        <v>32.499000000000002</v>
      </c>
      <c r="G54" s="179">
        <f t="shared" si="2"/>
        <v>8.9926313765875709E-4</v>
      </c>
      <c r="H54" s="178">
        <v>106.163</v>
      </c>
      <c r="I54" s="179">
        <f t="shared" si="3"/>
        <v>2.8500426883578071E-3</v>
      </c>
      <c r="J54" s="178">
        <v>-134.65100000000001</v>
      </c>
      <c r="K54" s="178">
        <v>-30.712000000000003</v>
      </c>
      <c r="L54" s="178"/>
      <c r="M54" s="155" t="s">
        <v>957</v>
      </c>
    </row>
    <row r="55" spans="1:13" x14ac:dyDescent="0.3">
      <c r="A55" s="155" t="s">
        <v>758</v>
      </c>
      <c r="B55" s="178">
        <v>271396.14299999998</v>
      </c>
      <c r="C55" s="179">
        <f t="shared" si="0"/>
        <v>6.5616312851830862</v>
      </c>
      <c r="D55" s="178">
        <v>272323.95699999999</v>
      </c>
      <c r="E55" s="179">
        <f t="shared" si="1"/>
        <v>6.1377793465650505</v>
      </c>
      <c r="F55" s="178">
        <v>117630.42600000001</v>
      </c>
      <c r="G55" s="179">
        <f t="shared" si="2"/>
        <v>3.2548911033846037</v>
      </c>
      <c r="H55" s="178">
        <v>129218.289</v>
      </c>
      <c r="I55" s="179">
        <f t="shared" si="3"/>
        <v>3.4689829768050644</v>
      </c>
      <c r="J55" s="178">
        <v>-153765.71699999998</v>
      </c>
      <c r="K55" s="178">
        <v>-143105.66800000001</v>
      </c>
      <c r="L55" s="178"/>
      <c r="M55" s="155" t="s">
        <v>958</v>
      </c>
    </row>
    <row r="56" spans="1:13" x14ac:dyDescent="0.3">
      <c r="A56" s="155" t="s">
        <v>759</v>
      </c>
      <c r="B56" s="178">
        <v>51871.211000000003</v>
      </c>
      <c r="C56" s="179">
        <f t="shared" si="0"/>
        <v>1.2541068459397122</v>
      </c>
      <c r="D56" s="178">
        <v>39572.307000000001</v>
      </c>
      <c r="E56" s="179">
        <f t="shared" si="1"/>
        <v>0.89190129019949427</v>
      </c>
      <c r="F56" s="178">
        <v>21049.525000000001</v>
      </c>
      <c r="G56" s="179">
        <f t="shared" si="2"/>
        <v>0.58245059533297794</v>
      </c>
      <c r="H56" s="178">
        <v>21451.611000000001</v>
      </c>
      <c r="I56" s="179">
        <f t="shared" si="3"/>
        <v>0.57588808797835322</v>
      </c>
      <c r="J56" s="178">
        <v>-30821.686000000002</v>
      </c>
      <c r="K56" s="178">
        <v>-18120.696</v>
      </c>
      <c r="L56" s="178"/>
      <c r="M56" s="155" t="s">
        <v>959</v>
      </c>
    </row>
    <row r="57" spans="1:13" x14ac:dyDescent="0.3">
      <c r="A57" s="155" t="s">
        <v>760</v>
      </c>
      <c r="B57" s="178">
        <v>0.77300000000000002</v>
      </c>
      <c r="C57" s="179">
        <f t="shared" si="0"/>
        <v>1.8689068044148756E-5</v>
      </c>
      <c r="D57" s="178" t="s">
        <v>741</v>
      </c>
      <c r="E57" s="179" t="str">
        <f t="shared" si="1"/>
        <v>x</v>
      </c>
      <c r="F57" s="178">
        <v>12</v>
      </c>
      <c r="G57" s="179">
        <f t="shared" si="2"/>
        <v>3.3204583685359813E-4</v>
      </c>
      <c r="H57" s="178" t="s">
        <v>741</v>
      </c>
      <c r="I57" s="179" t="str">
        <f t="shared" si="3"/>
        <v>x</v>
      </c>
      <c r="J57" s="178">
        <v>11.227</v>
      </c>
      <c r="K57" s="178" t="s">
        <v>741</v>
      </c>
      <c r="L57" s="178"/>
      <c r="M57" s="155" t="s">
        <v>960</v>
      </c>
    </row>
    <row r="58" spans="1:13" x14ac:dyDescent="0.3">
      <c r="A58" s="155" t="s">
        <v>761</v>
      </c>
      <c r="B58" s="178">
        <v>72.072000000000003</v>
      </c>
      <c r="C58" s="179">
        <f t="shared" si="0"/>
        <v>1.7425077775910596E-3</v>
      </c>
      <c r="D58" s="178">
        <v>44.042000000000002</v>
      </c>
      <c r="E58" s="179">
        <f t="shared" si="1"/>
        <v>9.9264156176100929E-4</v>
      </c>
      <c r="F58" s="178">
        <v>833.63400000000001</v>
      </c>
      <c r="G58" s="179">
        <f t="shared" si="2"/>
        <v>2.3067058263301035E-2</v>
      </c>
      <c r="H58" s="178">
        <v>1101.9369999999999</v>
      </c>
      <c r="I58" s="179">
        <f t="shared" si="3"/>
        <v>2.9582505108945081E-2</v>
      </c>
      <c r="J58" s="178">
        <v>761.56200000000001</v>
      </c>
      <c r="K58" s="178">
        <v>1057.895</v>
      </c>
      <c r="L58" s="178"/>
      <c r="M58" s="155" t="s">
        <v>961</v>
      </c>
    </row>
    <row r="59" spans="1:13" x14ac:dyDescent="0.3">
      <c r="A59" s="155" t="s">
        <v>762</v>
      </c>
      <c r="B59" s="178">
        <v>6129.9120000000003</v>
      </c>
      <c r="C59" s="179">
        <f t="shared" si="0"/>
        <v>0.14820484149113064</v>
      </c>
      <c r="D59" s="178">
        <v>17435.146000000001</v>
      </c>
      <c r="E59" s="179">
        <f t="shared" si="1"/>
        <v>0.39296241212867755</v>
      </c>
      <c r="F59" s="178">
        <v>11232.696</v>
      </c>
      <c r="G59" s="179">
        <f t="shared" si="2"/>
        <v>0.31081416195350536</v>
      </c>
      <c r="H59" s="178">
        <v>11556.162</v>
      </c>
      <c r="I59" s="179">
        <f t="shared" si="3"/>
        <v>0.31023572255473497</v>
      </c>
      <c r="J59" s="178">
        <v>5102.7839999999997</v>
      </c>
      <c r="K59" s="178">
        <v>-5878.9840000000004</v>
      </c>
      <c r="L59" s="178"/>
      <c r="M59" s="155" t="s">
        <v>962</v>
      </c>
    </row>
    <row r="60" spans="1:13" x14ac:dyDescent="0.3">
      <c r="A60" s="155" t="s">
        <v>763</v>
      </c>
      <c r="B60" s="178">
        <v>734692.91500000027</v>
      </c>
      <c r="C60" s="179">
        <f t="shared" si="0"/>
        <v>17.762905407489008</v>
      </c>
      <c r="D60" s="178">
        <v>794005.89500000025</v>
      </c>
      <c r="E60" s="179">
        <f t="shared" si="1"/>
        <v>17.895718896967626</v>
      </c>
      <c r="F60" s="178">
        <v>708379.41800000018</v>
      </c>
      <c r="G60" s="179">
        <f t="shared" si="2"/>
        <v>19.601203054972906</v>
      </c>
      <c r="H60" s="178">
        <v>642973.505</v>
      </c>
      <c r="I60" s="179">
        <f t="shared" si="3"/>
        <v>17.261210937266675</v>
      </c>
      <c r="J60" s="178">
        <v>-26313.49700000009</v>
      </c>
      <c r="K60" s="178">
        <v>-151032.39000000025</v>
      </c>
      <c r="L60" s="178"/>
      <c r="M60" s="155" t="s">
        <v>763</v>
      </c>
    </row>
    <row r="61" spans="1:13" x14ac:dyDescent="0.3">
      <c r="A61" s="155" t="s">
        <v>738</v>
      </c>
      <c r="B61" s="178">
        <v>77646.823000000004</v>
      </c>
      <c r="C61" s="179">
        <f t="shared" si="0"/>
        <v>1.877292054927522</v>
      </c>
      <c r="D61" s="178">
        <v>77934.767999999996</v>
      </c>
      <c r="E61" s="179">
        <f t="shared" si="1"/>
        <v>1.7565344403751404</v>
      </c>
      <c r="F61" s="178">
        <v>148775.66</v>
      </c>
      <c r="G61" s="179">
        <f t="shared" si="2"/>
        <v>4.1166948773455312</v>
      </c>
      <c r="H61" s="178">
        <v>171080.33300000001</v>
      </c>
      <c r="I61" s="179">
        <f t="shared" si="3"/>
        <v>4.592807778495982</v>
      </c>
      <c r="J61" s="178">
        <v>71128.837</v>
      </c>
      <c r="K61" s="178">
        <v>93145.565000000017</v>
      </c>
      <c r="L61" s="178"/>
      <c r="M61" s="155" t="s">
        <v>939</v>
      </c>
    </row>
    <row r="62" spans="1:13" x14ac:dyDescent="0.3">
      <c r="A62" s="155" t="s">
        <v>764</v>
      </c>
      <c r="B62" s="178">
        <v>0.753</v>
      </c>
      <c r="C62" s="179">
        <f t="shared" si="0"/>
        <v>1.8205521652320847E-5</v>
      </c>
      <c r="D62" s="178" t="s">
        <v>730</v>
      </c>
      <c r="E62" s="179" t="str">
        <f t="shared" si="1"/>
        <v>x</v>
      </c>
      <c r="F62" s="178">
        <v>1307.826</v>
      </c>
      <c r="G62" s="179">
        <f t="shared" si="2"/>
        <v>3.6188181552407814E-2</v>
      </c>
      <c r="H62" s="178">
        <v>2055.4450000000002</v>
      </c>
      <c r="I62" s="179">
        <f t="shared" si="3"/>
        <v>5.518029816010863E-2</v>
      </c>
      <c r="J62" s="178">
        <v>1307.0730000000001</v>
      </c>
      <c r="K62" s="178">
        <v>2055.069</v>
      </c>
      <c r="L62" s="178"/>
      <c r="M62" s="155" t="s">
        <v>963</v>
      </c>
    </row>
    <row r="63" spans="1:13" x14ac:dyDescent="0.3">
      <c r="A63" s="155" t="s">
        <v>765</v>
      </c>
      <c r="B63" s="178" t="s">
        <v>730</v>
      </c>
      <c r="C63" s="179" t="str">
        <f t="shared" si="0"/>
        <v>x</v>
      </c>
      <c r="D63" s="178" t="s">
        <v>730</v>
      </c>
      <c r="E63" s="179" t="str">
        <f t="shared" si="1"/>
        <v>x</v>
      </c>
      <c r="F63" s="178">
        <v>0.70699999999999996</v>
      </c>
      <c r="G63" s="179">
        <f t="shared" si="2"/>
        <v>1.9563033887957821E-5</v>
      </c>
      <c r="H63" s="178" t="s">
        <v>741</v>
      </c>
      <c r="I63" s="179" t="str">
        <f t="shared" si="3"/>
        <v>x</v>
      </c>
      <c r="J63" s="178">
        <v>0.54499999999999993</v>
      </c>
      <c r="K63" s="178" t="s">
        <v>730</v>
      </c>
      <c r="L63" s="178"/>
      <c r="M63" s="155" t="s">
        <v>964</v>
      </c>
    </row>
    <row r="64" spans="1:13" x14ac:dyDescent="0.3">
      <c r="A64" s="155" t="s">
        <v>766</v>
      </c>
      <c r="B64" s="178">
        <v>0.57099999999999995</v>
      </c>
      <c r="C64" s="179">
        <f t="shared" si="0"/>
        <v>1.3805249486686854E-5</v>
      </c>
      <c r="D64" s="178">
        <v>866.2</v>
      </c>
      <c r="E64" s="179">
        <f t="shared" si="1"/>
        <v>1.952286728117221E-2</v>
      </c>
      <c r="F64" s="178">
        <v>854.43700000000001</v>
      </c>
      <c r="G64" s="179">
        <f t="shared" si="2"/>
        <v>2.3642687391973151E-2</v>
      </c>
      <c r="H64" s="178">
        <v>2599.67</v>
      </c>
      <c r="I64" s="179">
        <f t="shared" si="3"/>
        <v>6.9790515298579922E-2</v>
      </c>
      <c r="J64" s="178">
        <v>853.86599999999999</v>
      </c>
      <c r="K64" s="178">
        <v>1733.47</v>
      </c>
      <c r="L64" s="178"/>
      <c r="M64" s="155" t="s">
        <v>965</v>
      </c>
    </row>
    <row r="65" spans="1:13" x14ac:dyDescent="0.3">
      <c r="A65" s="155" t="s">
        <v>767</v>
      </c>
      <c r="B65" s="178">
        <v>1.1830000000000001</v>
      </c>
      <c r="C65" s="179">
        <f t="shared" si="0"/>
        <v>2.8601769076620926E-5</v>
      </c>
      <c r="D65" s="178">
        <v>492.15800000000002</v>
      </c>
      <c r="E65" s="179">
        <f t="shared" si="1"/>
        <v>1.1092513640460806E-2</v>
      </c>
      <c r="F65" s="178">
        <v>29.164000000000001</v>
      </c>
      <c r="G65" s="179">
        <f t="shared" si="2"/>
        <v>8.0698206549986132E-4</v>
      </c>
      <c r="H65" s="178">
        <v>25.693000000000001</v>
      </c>
      <c r="I65" s="179">
        <f t="shared" si="3"/>
        <v>6.8975204913177977E-4</v>
      </c>
      <c r="J65" s="178">
        <v>27.981000000000002</v>
      </c>
      <c r="K65" s="178">
        <v>-466.46500000000003</v>
      </c>
      <c r="L65" s="178"/>
      <c r="M65" s="155" t="s">
        <v>966</v>
      </c>
    </row>
    <row r="66" spans="1:13" x14ac:dyDescent="0.3">
      <c r="A66" s="155" t="s">
        <v>768</v>
      </c>
      <c r="B66" s="178">
        <v>735.26800000000003</v>
      </c>
      <c r="C66" s="179">
        <f t="shared" si="0"/>
        <v>1.7776809421326218E-2</v>
      </c>
      <c r="D66" s="178">
        <v>1698.2049999999999</v>
      </c>
      <c r="E66" s="179">
        <f t="shared" si="1"/>
        <v>3.827502982131499E-2</v>
      </c>
      <c r="F66" s="178">
        <v>2364.4290000000001</v>
      </c>
      <c r="G66" s="179">
        <f t="shared" si="2"/>
        <v>6.5424900498826349E-2</v>
      </c>
      <c r="H66" s="178">
        <v>1558.42</v>
      </c>
      <c r="I66" s="179">
        <f t="shared" si="3"/>
        <v>4.1837208127036479E-2</v>
      </c>
      <c r="J66" s="178">
        <v>1629.1610000000001</v>
      </c>
      <c r="K66" s="178">
        <v>-139.78499999999985</v>
      </c>
      <c r="L66" s="178"/>
      <c r="M66" s="155" t="s">
        <v>967</v>
      </c>
    </row>
    <row r="67" spans="1:13" x14ac:dyDescent="0.3">
      <c r="A67" s="155" t="s">
        <v>769</v>
      </c>
      <c r="B67" s="178">
        <v>606.57899999999995</v>
      </c>
      <c r="C67" s="179">
        <f t="shared" si="0"/>
        <v>1.4665454340429119E-2</v>
      </c>
      <c r="D67" s="178">
        <v>769.18299999999999</v>
      </c>
      <c r="E67" s="179">
        <f t="shared" si="1"/>
        <v>1.7336247545525145E-2</v>
      </c>
      <c r="F67" s="178">
        <v>1700.6410000000001</v>
      </c>
      <c r="G67" s="179">
        <f t="shared" si="2"/>
        <v>4.7057563669378327E-2</v>
      </c>
      <c r="H67" s="178">
        <v>38.982999999999997</v>
      </c>
      <c r="I67" s="179">
        <f t="shared" si="3"/>
        <v>1.0465342362240364E-3</v>
      </c>
      <c r="J67" s="178">
        <v>1094.0620000000001</v>
      </c>
      <c r="K67" s="178">
        <v>-730.2</v>
      </c>
      <c r="L67" s="178"/>
      <c r="M67" s="155" t="s">
        <v>968</v>
      </c>
    </row>
    <row r="68" spans="1:13" x14ac:dyDescent="0.3">
      <c r="A68" s="155" t="s">
        <v>725</v>
      </c>
      <c r="B68" s="178">
        <v>645.84799999999996</v>
      </c>
      <c r="C68" s="179">
        <f t="shared" si="0"/>
        <v>1.561487350346363E-2</v>
      </c>
      <c r="D68" s="178">
        <v>355.815</v>
      </c>
      <c r="E68" s="179">
        <f t="shared" si="1"/>
        <v>8.0195440102173721E-3</v>
      </c>
      <c r="F68" s="178">
        <v>1322.8430000000001</v>
      </c>
      <c r="G68" s="179">
        <f t="shared" si="2"/>
        <v>3.6603709246743693E-2</v>
      </c>
      <c r="H68" s="178">
        <v>1646.4939999999999</v>
      </c>
      <c r="I68" s="179">
        <f t="shared" si="3"/>
        <v>4.4201635090615365E-2</v>
      </c>
      <c r="J68" s="178">
        <v>676.99500000000012</v>
      </c>
      <c r="K68" s="178">
        <v>1290.6789999999999</v>
      </c>
      <c r="L68" s="178"/>
      <c r="M68" s="155" t="s">
        <v>928</v>
      </c>
    </row>
    <row r="69" spans="1:13" x14ac:dyDescent="0.3">
      <c r="A69" s="155" t="s">
        <v>770</v>
      </c>
      <c r="B69" s="178">
        <v>4171.6729999999998</v>
      </c>
      <c r="C69" s="179">
        <f t="shared" si="0"/>
        <v>0.10085987135179582</v>
      </c>
      <c r="D69" s="178">
        <v>21526.39</v>
      </c>
      <c r="E69" s="179">
        <f t="shared" si="1"/>
        <v>0.48517300278544517</v>
      </c>
      <c r="F69" s="178">
        <v>9747.4809999999998</v>
      </c>
      <c r="G69" s="179">
        <f t="shared" si="2"/>
        <v>0.2697175404882956</v>
      </c>
      <c r="H69" s="178">
        <v>7355.2560000000003</v>
      </c>
      <c r="I69" s="179">
        <f t="shared" si="3"/>
        <v>0.1974585645074074</v>
      </c>
      <c r="J69" s="178">
        <v>5575.808</v>
      </c>
      <c r="K69" s="178">
        <v>-14171.133999999998</v>
      </c>
      <c r="L69" s="178"/>
      <c r="M69" s="155" t="s">
        <v>969</v>
      </c>
    </row>
    <row r="70" spans="1:13" x14ac:dyDescent="0.3">
      <c r="A70" s="155" t="s">
        <v>771</v>
      </c>
      <c r="B70" s="178">
        <v>1749.0429999999999</v>
      </c>
      <c r="C70" s="179">
        <f t="shared" si="0"/>
        <v>4.2287171590093237E-2</v>
      </c>
      <c r="D70" s="178">
        <v>2647.6559999999999</v>
      </c>
      <c r="E70" s="179">
        <f t="shared" si="1"/>
        <v>5.967425155183477E-2</v>
      </c>
      <c r="F70" s="178">
        <v>3816.8130000000001</v>
      </c>
      <c r="G70" s="179">
        <f t="shared" si="2"/>
        <v>0.10561307222489104</v>
      </c>
      <c r="H70" s="178">
        <v>3544.7730000000001</v>
      </c>
      <c r="I70" s="179">
        <f t="shared" si="3"/>
        <v>9.5162668448877372E-2</v>
      </c>
      <c r="J70" s="178">
        <v>2067.7700000000004</v>
      </c>
      <c r="K70" s="178">
        <v>897.11700000000019</v>
      </c>
      <c r="L70" s="178"/>
      <c r="M70" s="155" t="s">
        <v>970</v>
      </c>
    </row>
    <row r="71" spans="1:13" x14ac:dyDescent="0.3">
      <c r="A71" s="155" t="s">
        <v>739</v>
      </c>
      <c r="B71" s="178">
        <v>1674.9549999999999</v>
      </c>
      <c r="C71" s="179">
        <f t="shared" si="0"/>
        <v>4.0495922336205928E-2</v>
      </c>
      <c r="D71" s="178">
        <v>1196.4829999999999</v>
      </c>
      <c r="E71" s="179">
        <f t="shared" si="1"/>
        <v>2.6966957761693333E-2</v>
      </c>
      <c r="F71" s="178">
        <v>61521.49</v>
      </c>
      <c r="G71" s="179">
        <f t="shared" si="2"/>
        <v>1.7023295526275222</v>
      </c>
      <c r="H71" s="178">
        <v>55769.34</v>
      </c>
      <c r="I71" s="179">
        <f t="shared" si="3"/>
        <v>1.4971788636487342</v>
      </c>
      <c r="J71" s="178">
        <v>59846.534999999996</v>
      </c>
      <c r="K71" s="178">
        <v>54572.856999999996</v>
      </c>
      <c r="L71" s="178"/>
      <c r="M71" s="155" t="s">
        <v>971</v>
      </c>
    </row>
    <row r="72" spans="1:13" x14ac:dyDescent="0.3">
      <c r="A72" s="155" t="s">
        <v>772</v>
      </c>
      <c r="B72" s="178">
        <v>0.61399999999999999</v>
      </c>
      <c r="C72" s="179">
        <f t="shared" si="0"/>
        <v>1.4844874229116864E-5</v>
      </c>
      <c r="D72" s="178">
        <v>1.1120000000000001</v>
      </c>
      <c r="E72" s="179">
        <f t="shared" si="1"/>
        <v>2.5062835853917681E-5</v>
      </c>
      <c r="F72" s="178">
        <v>87.162999999999997</v>
      </c>
      <c r="G72" s="179">
        <f t="shared" si="2"/>
        <v>2.4118426064725141E-3</v>
      </c>
      <c r="H72" s="178">
        <v>18.670000000000002</v>
      </c>
      <c r="I72" s="179">
        <f t="shared" si="3"/>
        <v>5.0121320037715836E-4</v>
      </c>
      <c r="J72" s="178">
        <v>86.548999999999992</v>
      </c>
      <c r="K72" s="178">
        <v>17.558</v>
      </c>
      <c r="L72" s="178"/>
      <c r="M72" s="155" t="s">
        <v>972</v>
      </c>
    </row>
    <row r="73" spans="1:13" x14ac:dyDescent="0.3">
      <c r="A73" s="155" t="s">
        <v>726</v>
      </c>
      <c r="B73" s="178">
        <v>251617.58900000001</v>
      </c>
      <c r="C73" s="179">
        <f t="shared" si="0"/>
        <v>6.0834388640694117</v>
      </c>
      <c r="D73" s="178">
        <v>251337.30799999999</v>
      </c>
      <c r="E73" s="179">
        <f t="shared" si="1"/>
        <v>5.6647713078862862</v>
      </c>
      <c r="F73" s="178">
        <v>66071.498999999996</v>
      </c>
      <c r="G73" s="179">
        <f t="shared" si="2"/>
        <v>1.8282305148022224</v>
      </c>
      <c r="H73" s="178">
        <v>49836.124000000003</v>
      </c>
      <c r="I73" s="179">
        <f t="shared" si="3"/>
        <v>1.3378962616193308</v>
      </c>
      <c r="J73" s="178">
        <v>-185546.09000000003</v>
      </c>
      <c r="K73" s="178">
        <v>-201501.18399999998</v>
      </c>
      <c r="L73" s="178"/>
      <c r="M73" s="155" t="s">
        <v>929</v>
      </c>
    </row>
    <row r="74" spans="1:13" x14ac:dyDescent="0.3">
      <c r="A74" s="155" t="s">
        <v>773</v>
      </c>
      <c r="B74" s="178">
        <v>30847.113000000001</v>
      </c>
      <c r="C74" s="179">
        <f t="shared" si="0"/>
        <v>0.74580050947289223</v>
      </c>
      <c r="D74" s="178">
        <v>24338.796999999999</v>
      </c>
      <c r="E74" s="179">
        <f t="shared" si="1"/>
        <v>0.54856049828491371</v>
      </c>
      <c r="F74" s="178">
        <v>52466.040999999997</v>
      </c>
      <c r="G74" s="179">
        <f t="shared" si="2"/>
        <v>1.4517608741866823</v>
      </c>
      <c r="H74" s="178">
        <v>38612.665999999997</v>
      </c>
      <c r="I74" s="179">
        <f t="shared" si="3"/>
        <v>1.0365922817865179</v>
      </c>
      <c r="J74" s="178">
        <v>21618.927999999996</v>
      </c>
      <c r="K74" s="178">
        <v>14273.868999999999</v>
      </c>
      <c r="L74" s="178"/>
      <c r="M74" s="155" t="s">
        <v>973</v>
      </c>
    </row>
    <row r="75" spans="1:13" x14ac:dyDescent="0.3">
      <c r="A75" s="155" t="s">
        <v>774</v>
      </c>
      <c r="B75" s="178">
        <v>623.89</v>
      </c>
      <c r="C75" s="179">
        <f t="shared" si="0"/>
        <v>1.5083987919875766E-2</v>
      </c>
      <c r="D75" s="178">
        <v>2537.8150000000001</v>
      </c>
      <c r="E75" s="179">
        <f t="shared" si="1"/>
        <v>5.7198597817095409E-2</v>
      </c>
      <c r="F75" s="178">
        <v>907.67700000000002</v>
      </c>
      <c r="G75" s="179">
        <f t="shared" si="2"/>
        <v>2.511586408814695E-2</v>
      </c>
      <c r="H75" s="178">
        <v>293.87400000000002</v>
      </c>
      <c r="I75" s="179">
        <f t="shared" si="3"/>
        <v>7.8893159104251216E-3</v>
      </c>
      <c r="J75" s="178">
        <v>283.78700000000003</v>
      </c>
      <c r="K75" s="178">
        <v>-2243.9409999999998</v>
      </c>
      <c r="L75" s="178"/>
      <c r="M75" s="155" t="s">
        <v>974</v>
      </c>
    </row>
    <row r="76" spans="1:13" x14ac:dyDescent="0.3">
      <c r="A76" s="155" t="s">
        <v>727</v>
      </c>
      <c r="B76" s="178">
        <v>599.39200000000005</v>
      </c>
      <c r="C76" s="179">
        <f t="shared" si="0"/>
        <v>1.4491691944525759E-2</v>
      </c>
      <c r="D76" s="178">
        <v>945.51599999999996</v>
      </c>
      <c r="E76" s="179">
        <f t="shared" si="1"/>
        <v>2.1310532648608656E-2</v>
      </c>
      <c r="F76" s="178">
        <v>3079.3580000000002</v>
      </c>
      <c r="G76" s="179">
        <f t="shared" si="2"/>
        <v>8.5207333673485181E-2</v>
      </c>
      <c r="H76" s="178">
        <v>2663.779</v>
      </c>
      <c r="I76" s="179">
        <f t="shared" si="3"/>
        <v>7.1511579951123005E-2</v>
      </c>
      <c r="J76" s="178">
        <v>2479.9660000000003</v>
      </c>
      <c r="K76" s="178">
        <v>1718.2629999999999</v>
      </c>
      <c r="L76" s="178"/>
      <c r="M76" s="155" t="s">
        <v>930</v>
      </c>
    </row>
    <row r="77" spans="1:13" x14ac:dyDescent="0.3">
      <c r="A77" s="155" t="s">
        <v>775</v>
      </c>
      <c r="B77" s="178">
        <v>1120.893</v>
      </c>
      <c r="C77" s="179">
        <f t="shared" si="0"/>
        <v>2.7100188288758129E-2</v>
      </c>
      <c r="D77" s="178">
        <v>75655.876999999993</v>
      </c>
      <c r="E77" s="179">
        <f t="shared" si="1"/>
        <v>1.7051716066863181</v>
      </c>
      <c r="F77" s="178">
        <v>5743.4189999999999</v>
      </c>
      <c r="G77" s="179">
        <f t="shared" si="2"/>
        <v>0.15892319735465463</v>
      </c>
      <c r="H77" s="178">
        <v>2454.3429999999998</v>
      </c>
      <c r="I77" s="179">
        <f t="shared" si="3"/>
        <v>6.5889079263699829E-2</v>
      </c>
      <c r="J77" s="178">
        <v>4622.5259999999998</v>
      </c>
      <c r="K77" s="178">
        <v>-73201.534</v>
      </c>
      <c r="L77" s="178"/>
      <c r="M77" s="155" t="s">
        <v>975</v>
      </c>
    </row>
    <row r="78" spans="1:13" x14ac:dyDescent="0.3">
      <c r="A78" s="155" t="s">
        <v>776</v>
      </c>
      <c r="B78" s="178">
        <v>159.952</v>
      </c>
      <c r="C78" s="179">
        <f t="shared" ref="C78:C141" si="4">IF(B78=0,0,IF(OR(B78="x",B78="Ə"),"x",B78/$B$12*100))</f>
        <v>3.8672106232829004E-3</v>
      </c>
      <c r="D78" s="178">
        <v>819.54399999999998</v>
      </c>
      <c r="E78" s="179">
        <f t="shared" ref="E78:E141" si="5">IF(D78=0,0,IF(OR(D78="x",D78="Ə"),"x",D78/$D$12*100))</f>
        <v>1.8471310024337328E-2</v>
      </c>
      <c r="F78" s="178">
        <v>143.35599999999999</v>
      </c>
      <c r="G78" s="179">
        <f t="shared" ref="G78:G141" si="6">IF(F78=0,0,IF(OR(F78="x",F78="Ə"),"x",F78/$F$12*100))</f>
        <v>3.9667302489987009E-3</v>
      </c>
      <c r="H78" s="178">
        <v>172.45500000000001</v>
      </c>
      <c r="I78" s="179">
        <f t="shared" ref="I78:I141" si="7">IF(H78=0,0,IF(OR(H78="x",H78="Ə"),"x",H78/$H$12*100))</f>
        <v>4.6297119695255943E-3</v>
      </c>
      <c r="J78" s="178">
        <v>-16.596000000000004</v>
      </c>
      <c r="K78" s="178">
        <v>-647.08899999999994</v>
      </c>
      <c r="L78" s="178"/>
      <c r="M78" s="155" t="s">
        <v>976</v>
      </c>
    </row>
    <row r="79" spans="1:13" x14ac:dyDescent="0.3">
      <c r="A79" s="155" t="s">
        <v>777</v>
      </c>
      <c r="B79" s="178">
        <v>38.290999999999997</v>
      </c>
      <c r="C79" s="179">
        <f t="shared" si="4"/>
        <v>9.2577374447412662E-4</v>
      </c>
      <c r="D79" s="178">
        <v>191.10499999999999</v>
      </c>
      <c r="E79" s="179">
        <f t="shared" si="5"/>
        <v>4.3072241419630734E-3</v>
      </c>
      <c r="F79" s="178">
        <v>3786.4549999999999</v>
      </c>
      <c r="G79" s="179">
        <f t="shared" si="6"/>
        <v>0.10477305159862424</v>
      </c>
      <c r="H79" s="178">
        <v>4249.8829999999998</v>
      </c>
      <c r="I79" s="179">
        <f t="shared" si="7"/>
        <v>0.11409199034057196</v>
      </c>
      <c r="J79" s="178">
        <v>3748.1639999999998</v>
      </c>
      <c r="K79" s="178">
        <v>4058.7779999999998</v>
      </c>
      <c r="L79" s="178"/>
      <c r="M79" s="155" t="s">
        <v>977</v>
      </c>
    </row>
    <row r="80" spans="1:13" x14ac:dyDescent="0.3">
      <c r="A80" s="155" t="s">
        <v>728</v>
      </c>
      <c r="B80" s="178">
        <v>4702.2479999999996</v>
      </c>
      <c r="C80" s="179">
        <f t="shared" si="4"/>
        <v>0.1136877526940005</v>
      </c>
      <c r="D80" s="178">
        <v>2.3290000000000002</v>
      </c>
      <c r="E80" s="179">
        <f t="shared" si="5"/>
        <v>5.2492216460228666E-5</v>
      </c>
      <c r="F80" s="178">
        <v>910.29700000000003</v>
      </c>
      <c r="G80" s="179">
        <f t="shared" si="6"/>
        <v>2.5188360762526649E-2</v>
      </c>
      <c r="H80" s="178">
        <v>1228.9780000000001</v>
      </c>
      <c r="I80" s="179">
        <f t="shared" si="7"/>
        <v>3.2993036774136009E-2</v>
      </c>
      <c r="J80" s="178">
        <v>-3791.9509999999996</v>
      </c>
      <c r="K80" s="178">
        <v>1226.6490000000001</v>
      </c>
      <c r="L80" s="178"/>
      <c r="M80" s="155" t="s">
        <v>931</v>
      </c>
    </row>
    <row r="81" spans="1:13" x14ac:dyDescent="0.3">
      <c r="A81" s="155" t="s">
        <v>740</v>
      </c>
      <c r="B81" s="178">
        <v>95.076999999999998</v>
      </c>
      <c r="C81" s="179">
        <f t="shared" si="4"/>
        <v>2.2987070147911142E-3</v>
      </c>
      <c r="D81" s="178" t="s">
        <v>741</v>
      </c>
      <c r="E81" s="179" t="str">
        <f t="shared" si="5"/>
        <v>x</v>
      </c>
      <c r="F81" s="178">
        <v>16853.062000000002</v>
      </c>
      <c r="G81" s="179">
        <f t="shared" si="6"/>
        <v>0.46633242294463118</v>
      </c>
      <c r="H81" s="178">
        <v>14800.434999999999</v>
      </c>
      <c r="I81" s="179">
        <f t="shared" si="7"/>
        <v>0.39733119407199285</v>
      </c>
      <c r="J81" s="178">
        <v>16757.985000000001</v>
      </c>
      <c r="K81" s="178">
        <v>14800.434999999999</v>
      </c>
      <c r="L81" s="178"/>
      <c r="M81" s="155" t="s">
        <v>941</v>
      </c>
    </row>
    <row r="82" spans="1:13" x14ac:dyDescent="0.3">
      <c r="A82" s="155" t="s">
        <v>778</v>
      </c>
      <c r="B82" s="178" t="s">
        <v>730</v>
      </c>
      <c r="C82" s="179" t="str">
        <f t="shared" si="4"/>
        <v>x</v>
      </c>
      <c r="D82" s="178" t="s">
        <v>741</v>
      </c>
      <c r="E82" s="179" t="str">
        <f t="shared" si="5"/>
        <v>x</v>
      </c>
      <c r="F82" s="178" t="s">
        <v>741</v>
      </c>
      <c r="G82" s="179" t="str">
        <f t="shared" si="6"/>
        <v>x</v>
      </c>
      <c r="H82" s="178" t="s">
        <v>741</v>
      </c>
      <c r="I82" s="179" t="str">
        <f t="shared" si="7"/>
        <v>x</v>
      </c>
      <c r="J82" s="178" t="s">
        <v>730</v>
      </c>
      <c r="K82" s="178" t="s">
        <v>741</v>
      </c>
      <c r="L82" s="178"/>
      <c r="M82" s="155" t="s">
        <v>978</v>
      </c>
    </row>
    <row r="83" spans="1:13" x14ac:dyDescent="0.3">
      <c r="A83" s="155" t="s">
        <v>779</v>
      </c>
      <c r="B83" s="178">
        <v>847.649</v>
      </c>
      <c r="C83" s="179">
        <f t="shared" si="4"/>
        <v>2.0493880774326841E-2</v>
      </c>
      <c r="D83" s="178">
        <v>2645.3789999999999</v>
      </c>
      <c r="E83" s="179">
        <f t="shared" si="5"/>
        <v>5.9622931338490018E-2</v>
      </c>
      <c r="F83" s="178">
        <v>1115.2249999999999</v>
      </c>
      <c r="G83" s="179">
        <f t="shared" si="6"/>
        <v>3.0858818200421162E-2</v>
      </c>
      <c r="H83" s="178">
        <v>2354.9810000000002</v>
      </c>
      <c r="I83" s="179">
        <f t="shared" si="7"/>
        <v>6.3221615631355157E-2</v>
      </c>
      <c r="J83" s="178">
        <v>267.57599999999991</v>
      </c>
      <c r="K83" s="178">
        <v>-290.39799999999968</v>
      </c>
      <c r="L83" s="178"/>
      <c r="M83" s="155" t="s">
        <v>979</v>
      </c>
    </row>
    <row r="84" spans="1:13" x14ac:dyDescent="0.3">
      <c r="A84" s="155" t="s">
        <v>780</v>
      </c>
      <c r="B84" s="178" t="s">
        <v>730</v>
      </c>
      <c r="C84" s="179" t="str">
        <f t="shared" si="4"/>
        <v>x</v>
      </c>
      <c r="D84" s="178" t="s">
        <v>741</v>
      </c>
      <c r="E84" s="179" t="str">
        <f t="shared" si="5"/>
        <v>x</v>
      </c>
      <c r="F84" s="178">
        <v>11.847</v>
      </c>
      <c r="G84" s="179">
        <f t="shared" si="6"/>
        <v>3.2781225243371469E-4</v>
      </c>
      <c r="H84" s="178" t="s">
        <v>741</v>
      </c>
      <c r="I84" s="179" t="str">
        <f t="shared" si="7"/>
        <v>x</v>
      </c>
      <c r="J84" s="178">
        <v>11.642999999999999</v>
      </c>
      <c r="K84" s="178" t="s">
        <v>741</v>
      </c>
      <c r="L84" s="178"/>
      <c r="M84" s="155" t="s">
        <v>980</v>
      </c>
    </row>
    <row r="85" spans="1:13" x14ac:dyDescent="0.3">
      <c r="A85" s="155" t="s">
        <v>781</v>
      </c>
      <c r="B85" s="178">
        <v>41.103000000000002</v>
      </c>
      <c r="C85" s="179">
        <f t="shared" si="4"/>
        <v>9.9376036716513098E-4</v>
      </c>
      <c r="D85" s="178">
        <v>20.285</v>
      </c>
      <c r="E85" s="179">
        <f t="shared" si="5"/>
        <v>4.5719390764093534E-4</v>
      </c>
      <c r="F85" s="178">
        <v>107.13</v>
      </c>
      <c r="G85" s="179">
        <f t="shared" si="6"/>
        <v>2.9643392085104969E-3</v>
      </c>
      <c r="H85" s="178">
        <v>358.863</v>
      </c>
      <c r="I85" s="179">
        <f t="shared" si="7"/>
        <v>9.6340049666281818E-3</v>
      </c>
      <c r="J85" s="178">
        <v>66.026999999999987</v>
      </c>
      <c r="K85" s="178">
        <v>338.57799999999997</v>
      </c>
      <c r="L85" s="178"/>
      <c r="M85" s="155" t="s">
        <v>981</v>
      </c>
    </row>
    <row r="86" spans="1:13" x14ac:dyDescent="0.3">
      <c r="A86" s="155" t="s">
        <v>782</v>
      </c>
      <c r="B86" s="178" t="s">
        <v>741</v>
      </c>
      <c r="C86" s="179" t="str">
        <f t="shared" si="4"/>
        <v>x</v>
      </c>
      <c r="D86" s="178">
        <v>26.709</v>
      </c>
      <c r="E86" s="179">
        <f t="shared" si="5"/>
        <v>6.0198136944450301E-4</v>
      </c>
      <c r="F86" s="178" t="s">
        <v>730</v>
      </c>
      <c r="G86" s="179" t="str">
        <f t="shared" si="6"/>
        <v>x</v>
      </c>
      <c r="H86" s="178" t="s">
        <v>741</v>
      </c>
      <c r="I86" s="179" t="str">
        <f t="shared" si="7"/>
        <v>x</v>
      </c>
      <c r="J86" s="178" t="s">
        <v>730</v>
      </c>
      <c r="K86" s="178">
        <v>-26.709</v>
      </c>
      <c r="L86" s="178"/>
      <c r="M86" s="155" t="s">
        <v>982</v>
      </c>
    </row>
    <row r="87" spans="1:13" x14ac:dyDescent="0.3">
      <c r="A87" s="155" t="s">
        <v>733</v>
      </c>
      <c r="B87" s="178">
        <v>9864.6110000000008</v>
      </c>
      <c r="C87" s="179">
        <f t="shared" si="4"/>
        <v>0.238499852791796</v>
      </c>
      <c r="D87" s="178">
        <v>22753.877</v>
      </c>
      <c r="E87" s="179">
        <f t="shared" si="5"/>
        <v>0.51283874486621661</v>
      </c>
      <c r="F87" s="178">
        <v>5462.6629999999996</v>
      </c>
      <c r="G87" s="179">
        <f t="shared" si="6"/>
        <v>0.15115454227368222</v>
      </c>
      <c r="H87" s="178">
        <v>7527.5050000000001</v>
      </c>
      <c r="I87" s="179">
        <f t="shared" si="7"/>
        <v>0.20208274621880351</v>
      </c>
      <c r="J87" s="178">
        <v>-4401.9480000000012</v>
      </c>
      <c r="K87" s="178">
        <v>-15226.371999999999</v>
      </c>
      <c r="L87" s="178"/>
      <c r="M87" s="155" t="s">
        <v>935</v>
      </c>
    </row>
    <row r="88" spans="1:13" x14ac:dyDescent="0.3">
      <c r="A88" s="155" t="s">
        <v>783</v>
      </c>
      <c r="B88" s="178">
        <v>85541.582999999999</v>
      </c>
      <c r="C88" s="179">
        <f t="shared" si="4"/>
        <v>2.068166190544888</v>
      </c>
      <c r="D88" s="178">
        <v>76929.255999999994</v>
      </c>
      <c r="E88" s="179">
        <f t="shared" si="5"/>
        <v>1.7338716865935355</v>
      </c>
      <c r="F88" s="178">
        <v>182658.16099999999</v>
      </c>
      <c r="G88" s="179">
        <f t="shared" si="6"/>
        <v>5.0542401606153549</v>
      </c>
      <c r="H88" s="178">
        <v>158095.32999999999</v>
      </c>
      <c r="I88" s="179">
        <f t="shared" si="7"/>
        <v>4.244213514407229</v>
      </c>
      <c r="J88" s="178">
        <v>97116.577999999994</v>
      </c>
      <c r="K88" s="178">
        <v>81166.073999999993</v>
      </c>
      <c r="L88" s="178"/>
      <c r="M88" s="155" t="s">
        <v>983</v>
      </c>
    </row>
    <row r="89" spans="1:13" x14ac:dyDescent="0.3">
      <c r="A89" s="155" t="s">
        <v>784</v>
      </c>
      <c r="B89" s="178">
        <v>796.27499999999998</v>
      </c>
      <c r="C89" s="179">
        <f t="shared" si="4"/>
        <v>1.9251795157638488E-2</v>
      </c>
      <c r="D89" s="178">
        <v>1671.8710000000001</v>
      </c>
      <c r="E89" s="179">
        <f t="shared" si="5"/>
        <v>3.7681500397414754E-2</v>
      </c>
      <c r="F89" s="178">
        <v>529.95799999999997</v>
      </c>
      <c r="G89" s="179">
        <f t="shared" si="6"/>
        <v>1.4664195633938261E-2</v>
      </c>
      <c r="H89" s="178">
        <v>270.56400000000002</v>
      </c>
      <c r="I89" s="179">
        <f t="shared" si="7"/>
        <v>7.2635376725680486E-3</v>
      </c>
      <c r="J89" s="178">
        <v>-266.31700000000001</v>
      </c>
      <c r="K89" s="178">
        <v>-1401.307</v>
      </c>
      <c r="L89" s="178"/>
      <c r="M89" s="155" t="s">
        <v>984</v>
      </c>
    </row>
    <row r="90" spans="1:13" x14ac:dyDescent="0.3">
      <c r="A90" s="155" t="s">
        <v>785</v>
      </c>
      <c r="B90" s="178" t="s">
        <v>730</v>
      </c>
      <c r="C90" s="179" t="str">
        <f t="shared" si="4"/>
        <v>x</v>
      </c>
      <c r="D90" s="178">
        <v>88.397999999999996</v>
      </c>
      <c r="E90" s="179">
        <f t="shared" si="5"/>
        <v>1.9923602192577473E-3</v>
      </c>
      <c r="F90" s="178">
        <v>794.62699999999995</v>
      </c>
      <c r="G90" s="179">
        <f t="shared" si="6"/>
        <v>2.1987715600122009E-2</v>
      </c>
      <c r="H90" s="178">
        <v>730.10699999999997</v>
      </c>
      <c r="I90" s="179">
        <f t="shared" si="7"/>
        <v>1.9600389185204386E-2</v>
      </c>
      <c r="J90" s="178">
        <v>794.59299999999996</v>
      </c>
      <c r="K90" s="178">
        <v>641.70899999999995</v>
      </c>
      <c r="L90" s="178"/>
      <c r="M90" s="155" t="s">
        <v>985</v>
      </c>
    </row>
    <row r="91" spans="1:13" x14ac:dyDescent="0.3">
      <c r="A91" s="155" t="s">
        <v>786</v>
      </c>
      <c r="B91" s="178">
        <v>17.081</v>
      </c>
      <c r="C91" s="179">
        <f t="shared" si="4"/>
        <v>4.1297279594062727E-4</v>
      </c>
      <c r="D91" s="178">
        <v>2156.5970000000002</v>
      </c>
      <c r="E91" s="179">
        <f t="shared" si="5"/>
        <v>4.8606507746449021E-2</v>
      </c>
      <c r="F91" s="178">
        <v>1754.191</v>
      </c>
      <c r="G91" s="179">
        <f t="shared" si="6"/>
        <v>4.8539318216337508E-2</v>
      </c>
      <c r="H91" s="178">
        <v>1583.588</v>
      </c>
      <c r="I91" s="179">
        <f t="shared" si="7"/>
        <v>4.2512866071712015E-2</v>
      </c>
      <c r="J91" s="178">
        <v>1737.1100000000001</v>
      </c>
      <c r="K91" s="178">
        <v>-573.00900000000024</v>
      </c>
      <c r="L91" s="178"/>
      <c r="M91" s="155" t="s">
        <v>986</v>
      </c>
    </row>
    <row r="92" spans="1:13" x14ac:dyDescent="0.3">
      <c r="A92" s="155" t="s">
        <v>787</v>
      </c>
      <c r="B92" s="178">
        <v>428.68400000000003</v>
      </c>
      <c r="C92" s="179">
        <f t="shared" si="4"/>
        <v>1.0364430071717808E-2</v>
      </c>
      <c r="D92" s="178">
        <v>2547.683</v>
      </c>
      <c r="E92" s="179">
        <f t="shared" si="5"/>
        <v>5.7421007946777472E-2</v>
      </c>
      <c r="F92" s="178">
        <v>3110.6219999999998</v>
      </c>
      <c r="G92" s="179">
        <f t="shared" si="6"/>
        <v>8.6072423760434419E-2</v>
      </c>
      <c r="H92" s="178">
        <v>1620.663</v>
      </c>
      <c r="I92" s="179">
        <f t="shared" si="7"/>
        <v>4.3508178305455086E-2</v>
      </c>
      <c r="J92" s="178">
        <v>2681.9379999999996</v>
      </c>
      <c r="K92" s="178">
        <v>-927.02</v>
      </c>
      <c r="L92" s="178"/>
      <c r="M92" s="155" t="s">
        <v>987</v>
      </c>
    </row>
    <row r="93" spans="1:13" x14ac:dyDescent="0.3">
      <c r="A93" s="155" t="s">
        <v>788</v>
      </c>
      <c r="B93" s="178">
        <v>3264.2220000000002</v>
      </c>
      <c r="C93" s="179">
        <f t="shared" si="4"/>
        <v>7.8920138511264351E-2</v>
      </c>
      <c r="D93" s="178">
        <v>9603.893</v>
      </c>
      <c r="E93" s="179">
        <f t="shared" si="5"/>
        <v>0.21645754839711243</v>
      </c>
      <c r="F93" s="178">
        <v>238.91499999999999</v>
      </c>
      <c r="G93" s="179">
        <f t="shared" si="6"/>
        <v>6.610894259323115E-3</v>
      </c>
      <c r="H93" s="178">
        <v>194.59200000000001</v>
      </c>
      <c r="I93" s="179">
        <f t="shared" si="7"/>
        <v>5.223999951140439E-3</v>
      </c>
      <c r="J93" s="178">
        <v>-3025.3070000000002</v>
      </c>
      <c r="K93" s="178">
        <v>-9409.3009999999995</v>
      </c>
      <c r="L93" s="178"/>
      <c r="M93" s="155" t="s">
        <v>988</v>
      </c>
    </row>
    <row r="94" spans="1:13" x14ac:dyDescent="0.3">
      <c r="A94" s="155" t="s">
        <v>742</v>
      </c>
      <c r="B94" s="178">
        <v>2347.3440000000001</v>
      </c>
      <c r="C94" s="179">
        <f t="shared" si="4"/>
        <v>5.6752486078944786E-2</v>
      </c>
      <c r="D94" s="178">
        <v>5156.4560000000001</v>
      </c>
      <c r="E94" s="179">
        <f t="shared" si="5"/>
        <v>0.11621889416901883</v>
      </c>
      <c r="F94" s="178">
        <v>28653.374</v>
      </c>
      <c r="G94" s="179">
        <f t="shared" si="6"/>
        <v>0.79285279570909406</v>
      </c>
      <c r="H94" s="178">
        <v>19798.815999999999</v>
      </c>
      <c r="I94" s="179">
        <f t="shared" si="7"/>
        <v>0.53151729678834969</v>
      </c>
      <c r="J94" s="178">
        <v>26306.03</v>
      </c>
      <c r="K94" s="178">
        <v>14642.359999999999</v>
      </c>
      <c r="L94" s="178"/>
      <c r="M94" s="155" t="s">
        <v>942</v>
      </c>
    </row>
    <row r="95" spans="1:13" x14ac:dyDescent="0.3">
      <c r="A95" s="155" t="s">
        <v>789</v>
      </c>
      <c r="B95" s="178">
        <v>2544.723</v>
      </c>
      <c r="C95" s="179">
        <f t="shared" si="4"/>
        <v>6.1524581242574844E-2</v>
      </c>
      <c r="D95" s="178">
        <v>2797.4009999999998</v>
      </c>
      <c r="E95" s="179">
        <f t="shared" si="5"/>
        <v>6.3049282446569391E-2</v>
      </c>
      <c r="F95" s="178">
        <v>645.30799999999999</v>
      </c>
      <c r="G95" s="179">
        <f t="shared" si="6"/>
        <v>1.7855986240693476E-2</v>
      </c>
      <c r="H95" s="178">
        <v>214.15700000000001</v>
      </c>
      <c r="I95" s="179">
        <f t="shared" si="7"/>
        <v>5.7492402438763307E-3</v>
      </c>
      <c r="J95" s="178">
        <v>-1899.415</v>
      </c>
      <c r="K95" s="178">
        <v>-2583.2439999999997</v>
      </c>
      <c r="L95" s="178"/>
      <c r="M95" s="155" t="s">
        <v>989</v>
      </c>
    </row>
    <row r="96" spans="1:13" x14ac:dyDescent="0.3">
      <c r="A96" s="155" t="s">
        <v>790</v>
      </c>
      <c r="B96" s="178" t="s">
        <v>730</v>
      </c>
      <c r="C96" s="179" t="str">
        <f t="shared" si="4"/>
        <v>x</v>
      </c>
      <c r="D96" s="178" t="s">
        <v>730</v>
      </c>
      <c r="E96" s="179" t="str">
        <f t="shared" si="5"/>
        <v>x</v>
      </c>
      <c r="F96" s="178">
        <v>66.736000000000004</v>
      </c>
      <c r="G96" s="179">
        <f t="shared" si="6"/>
        <v>1.846617580688477E-3</v>
      </c>
      <c r="H96" s="178">
        <v>496.57299999999998</v>
      </c>
      <c r="I96" s="179">
        <f t="shared" si="7"/>
        <v>1.3330955680283162E-2</v>
      </c>
      <c r="J96" s="178">
        <v>66.637</v>
      </c>
      <c r="K96" s="178">
        <v>496.27299999999997</v>
      </c>
      <c r="L96" s="178"/>
      <c r="M96" s="155" t="s">
        <v>990</v>
      </c>
    </row>
    <row r="97" spans="1:14" x14ac:dyDescent="0.3">
      <c r="A97" s="155" t="s">
        <v>734</v>
      </c>
      <c r="B97" s="178">
        <v>218113.652</v>
      </c>
      <c r="C97" s="179">
        <f t="shared" si="4"/>
        <v>5.2734034716504299</v>
      </c>
      <c r="D97" s="178">
        <v>158052.18599999999</v>
      </c>
      <c r="E97" s="179">
        <f t="shared" si="5"/>
        <v>3.5622625845961022</v>
      </c>
      <c r="F97" s="178">
        <v>4556.0469999999996</v>
      </c>
      <c r="G97" s="179">
        <f t="shared" si="6"/>
        <v>0.12606803657161039</v>
      </c>
      <c r="H97" s="178">
        <v>5966.8959999999997</v>
      </c>
      <c r="I97" s="179">
        <f t="shared" si="7"/>
        <v>0.16018677238766277</v>
      </c>
      <c r="J97" s="178">
        <v>-213557.60500000001</v>
      </c>
      <c r="K97" s="178">
        <v>-152085.28999999998</v>
      </c>
      <c r="L97" s="178"/>
      <c r="M97" s="155" t="s">
        <v>936</v>
      </c>
    </row>
    <row r="98" spans="1:14" x14ac:dyDescent="0.3">
      <c r="A98" s="155" t="s">
        <v>791</v>
      </c>
      <c r="B98" s="178">
        <v>82.858999999999995</v>
      </c>
      <c r="C98" s="179">
        <f t="shared" si="4"/>
        <v>2.0033085240234432E-3</v>
      </c>
      <c r="D98" s="178" t="s">
        <v>730</v>
      </c>
      <c r="E98" s="179" t="str">
        <f t="shared" si="5"/>
        <v>x</v>
      </c>
      <c r="F98" s="178">
        <v>2833.5610000000001</v>
      </c>
      <c r="G98" s="179">
        <f t="shared" si="6"/>
        <v>7.840601112672653E-2</v>
      </c>
      <c r="H98" s="178">
        <v>2115.395</v>
      </c>
      <c r="I98" s="179">
        <f t="shared" si="7"/>
        <v>5.6789710659445033E-2</v>
      </c>
      <c r="J98" s="178">
        <v>2750.7020000000002</v>
      </c>
      <c r="K98" s="178">
        <v>2115.3380000000002</v>
      </c>
      <c r="L98" s="178"/>
      <c r="M98" s="155" t="s">
        <v>991</v>
      </c>
    </row>
    <row r="99" spans="1:14" x14ac:dyDescent="0.3">
      <c r="A99" s="155" t="s">
        <v>792</v>
      </c>
      <c r="B99" s="178" t="s">
        <v>741</v>
      </c>
      <c r="C99" s="179" t="str">
        <f t="shared" si="4"/>
        <v>x</v>
      </c>
      <c r="D99" s="178">
        <v>1487.2280000000001</v>
      </c>
      <c r="E99" s="179">
        <f t="shared" si="5"/>
        <v>3.3519920181070403E-2</v>
      </c>
      <c r="F99" s="178">
        <v>223.79599999999999</v>
      </c>
      <c r="G99" s="179">
        <f t="shared" si="6"/>
        <v>6.1925441753739874E-3</v>
      </c>
      <c r="H99" s="178">
        <v>427.52</v>
      </c>
      <c r="I99" s="179">
        <f t="shared" si="7"/>
        <v>1.1477164832632175E-2</v>
      </c>
      <c r="J99" s="178">
        <v>223.79599999999999</v>
      </c>
      <c r="K99" s="178">
        <v>-1059.7080000000001</v>
      </c>
      <c r="L99" s="178"/>
      <c r="M99" s="155" t="s">
        <v>992</v>
      </c>
    </row>
    <row r="100" spans="1:14" x14ac:dyDescent="0.3">
      <c r="A100" s="155" t="s">
        <v>793</v>
      </c>
      <c r="B100" s="178" t="s">
        <v>741</v>
      </c>
      <c r="C100" s="179" t="str">
        <f t="shared" si="4"/>
        <v>x</v>
      </c>
      <c r="D100" s="178" t="s">
        <v>741</v>
      </c>
      <c r="E100" s="179" t="str">
        <f t="shared" si="5"/>
        <v>x</v>
      </c>
      <c r="F100" s="178">
        <v>239.97399999999999</v>
      </c>
      <c r="G100" s="179">
        <f t="shared" si="6"/>
        <v>6.6401973044254454E-3</v>
      </c>
      <c r="H100" s="178">
        <v>681.58600000000001</v>
      </c>
      <c r="I100" s="179">
        <f t="shared" si="7"/>
        <v>1.8297798628402025E-2</v>
      </c>
      <c r="J100" s="178">
        <v>239.97399999999999</v>
      </c>
      <c r="K100" s="178">
        <v>681.58600000000001</v>
      </c>
      <c r="L100" s="178"/>
      <c r="M100" s="155" t="s">
        <v>993</v>
      </c>
    </row>
    <row r="101" spans="1:14" x14ac:dyDescent="0.3">
      <c r="A101" s="155" t="s">
        <v>794</v>
      </c>
      <c r="B101" s="178">
        <v>50.631</v>
      </c>
      <c r="C101" s="179">
        <f t="shared" si="4"/>
        <v>1.2241218682319478E-3</v>
      </c>
      <c r="D101" s="178">
        <v>214.256</v>
      </c>
      <c r="E101" s="179">
        <f t="shared" si="5"/>
        <v>4.8290134520836206E-3</v>
      </c>
      <c r="F101" s="178">
        <v>508.572</v>
      </c>
      <c r="G101" s="179">
        <f t="shared" si="6"/>
        <v>1.4072434611692341E-2</v>
      </c>
      <c r="H101" s="178">
        <v>70.289000000000001</v>
      </c>
      <c r="I101" s="179">
        <f t="shared" si="7"/>
        <v>1.8869723964279636E-3</v>
      </c>
      <c r="J101" s="178">
        <v>457.94100000000003</v>
      </c>
      <c r="K101" s="178">
        <v>-143.96699999999998</v>
      </c>
      <c r="L101" s="178"/>
      <c r="M101" s="155" t="s">
        <v>994</v>
      </c>
    </row>
    <row r="102" spans="1:14" x14ac:dyDescent="0.3">
      <c r="A102" s="155" t="s">
        <v>795</v>
      </c>
      <c r="B102" s="178">
        <v>2362.9279999999999</v>
      </c>
      <c r="C102" s="179">
        <f t="shared" si="4"/>
        <v>5.7129265427457089E-2</v>
      </c>
      <c r="D102" s="178">
        <v>2203.4189999999999</v>
      </c>
      <c r="E102" s="179">
        <f t="shared" si="5"/>
        <v>4.9661806397844815E-2</v>
      </c>
      <c r="F102" s="178">
        <v>12220.03</v>
      </c>
      <c r="G102" s="179">
        <f t="shared" si="6"/>
        <v>0.33813417397717288</v>
      </c>
      <c r="H102" s="178">
        <v>5481.2550000000001</v>
      </c>
      <c r="I102" s="179">
        <f t="shared" si="7"/>
        <v>0.14714929623102843</v>
      </c>
      <c r="J102" s="178">
        <v>9857.1020000000008</v>
      </c>
      <c r="K102" s="178">
        <v>3277.8360000000002</v>
      </c>
      <c r="L102" s="178"/>
      <c r="M102" s="155" t="s">
        <v>995</v>
      </c>
    </row>
    <row r="103" spans="1:14" x14ac:dyDescent="0.3">
      <c r="A103" s="155" t="s">
        <v>796</v>
      </c>
      <c r="B103" s="178" t="s">
        <v>730</v>
      </c>
      <c r="C103" s="179" t="str">
        <f t="shared" si="4"/>
        <v>x</v>
      </c>
      <c r="D103" s="178" t="s">
        <v>730</v>
      </c>
      <c r="E103" s="179" t="str">
        <f t="shared" si="5"/>
        <v>x</v>
      </c>
      <c r="F103" s="178">
        <v>108.384</v>
      </c>
      <c r="G103" s="179">
        <f t="shared" si="6"/>
        <v>2.9990379984616983E-3</v>
      </c>
      <c r="H103" s="178">
        <v>105.074</v>
      </c>
      <c r="I103" s="179">
        <f t="shared" si="7"/>
        <v>2.8208074888285768E-3</v>
      </c>
      <c r="J103" s="178">
        <v>108.351</v>
      </c>
      <c r="K103" s="178">
        <v>105.06</v>
      </c>
      <c r="L103" s="178"/>
      <c r="M103" s="155" t="s">
        <v>996</v>
      </c>
      <c r="N103" s="65"/>
    </row>
    <row r="104" spans="1:14" x14ac:dyDescent="0.3">
      <c r="A104" s="155" t="s">
        <v>797</v>
      </c>
      <c r="B104" s="178" t="s">
        <v>741</v>
      </c>
      <c r="C104" s="179" t="str">
        <f t="shared" si="4"/>
        <v>x</v>
      </c>
      <c r="D104" s="178" t="s">
        <v>741</v>
      </c>
      <c r="E104" s="179" t="str">
        <f t="shared" si="5"/>
        <v>x</v>
      </c>
      <c r="F104" s="178" t="s">
        <v>741</v>
      </c>
      <c r="G104" s="179" t="str">
        <f t="shared" si="6"/>
        <v>x</v>
      </c>
      <c r="H104" s="178" t="s">
        <v>730</v>
      </c>
      <c r="I104" s="179" t="str">
        <f t="shared" si="7"/>
        <v>x</v>
      </c>
      <c r="J104" s="178" t="s">
        <v>741</v>
      </c>
      <c r="K104" s="178" t="s">
        <v>730</v>
      </c>
      <c r="L104" s="178"/>
      <c r="M104" s="155" t="s">
        <v>997</v>
      </c>
    </row>
    <row r="105" spans="1:14" x14ac:dyDescent="0.3">
      <c r="A105" s="155" t="s">
        <v>743</v>
      </c>
      <c r="B105" s="178">
        <v>506.43</v>
      </c>
      <c r="C105" s="179">
        <f t="shared" si="4"/>
        <v>1.2244119960670444E-2</v>
      </c>
      <c r="D105" s="178">
        <v>51.417000000000002</v>
      </c>
      <c r="E105" s="179">
        <f t="shared" si="5"/>
        <v>1.158863157464825E-3</v>
      </c>
      <c r="F105" s="178">
        <v>7720.5389999999998</v>
      </c>
      <c r="G105" s="179">
        <f t="shared" si="6"/>
        <v>0.21363106943465346</v>
      </c>
      <c r="H105" s="178">
        <v>9233.1749999999993</v>
      </c>
      <c r="I105" s="179">
        <f t="shared" si="7"/>
        <v>0.24787301507189974</v>
      </c>
      <c r="J105" s="178">
        <v>7214.1089999999995</v>
      </c>
      <c r="K105" s="178">
        <v>9181.7579999999998</v>
      </c>
      <c r="L105" s="178"/>
      <c r="M105" s="155" t="s">
        <v>943</v>
      </c>
    </row>
    <row r="106" spans="1:14" x14ac:dyDescent="0.3">
      <c r="A106" s="155" t="s">
        <v>798</v>
      </c>
      <c r="B106" s="178">
        <v>653.14</v>
      </c>
      <c r="C106" s="179">
        <f t="shared" si="4"/>
        <v>1.5791174517924084E-2</v>
      </c>
      <c r="D106" s="178">
        <v>29.175000000000001</v>
      </c>
      <c r="E106" s="179">
        <f t="shared" si="5"/>
        <v>6.5756136334356864E-4</v>
      </c>
      <c r="F106" s="178">
        <v>311.44900000000001</v>
      </c>
      <c r="G106" s="179">
        <f t="shared" si="6"/>
        <v>8.6179453201846896E-3</v>
      </c>
      <c r="H106" s="178">
        <v>112.992</v>
      </c>
      <c r="I106" s="179">
        <f t="shared" si="7"/>
        <v>3.0333734299419321E-3</v>
      </c>
      <c r="J106" s="178">
        <v>-341.69099999999997</v>
      </c>
      <c r="K106" s="178">
        <v>83.817000000000007</v>
      </c>
      <c r="L106" s="178"/>
      <c r="M106" s="155" t="s">
        <v>998</v>
      </c>
    </row>
    <row r="107" spans="1:14" x14ac:dyDescent="0.3">
      <c r="A107" s="155" t="s">
        <v>799</v>
      </c>
      <c r="B107" s="178" t="s">
        <v>730</v>
      </c>
      <c r="C107" s="179" t="str">
        <f t="shared" si="4"/>
        <v>x</v>
      </c>
      <c r="D107" s="178" t="s">
        <v>741</v>
      </c>
      <c r="E107" s="179" t="str">
        <f t="shared" si="5"/>
        <v>x</v>
      </c>
      <c r="F107" s="178">
        <v>6.3090000000000002</v>
      </c>
      <c r="G107" s="179">
        <f t="shared" si="6"/>
        <v>1.745730987257792E-4</v>
      </c>
      <c r="H107" s="178">
        <v>31.742999999999999</v>
      </c>
      <c r="I107" s="179">
        <f t="shared" si="7"/>
        <v>8.5216982429416901E-4</v>
      </c>
      <c r="J107" s="178">
        <v>6.1980000000000004</v>
      </c>
      <c r="K107" s="178">
        <v>31.742999999999999</v>
      </c>
      <c r="L107" s="178"/>
      <c r="M107" s="155" t="s">
        <v>999</v>
      </c>
    </row>
    <row r="108" spans="1:14" x14ac:dyDescent="0.3">
      <c r="A108" s="155" t="s">
        <v>800</v>
      </c>
      <c r="B108" s="178">
        <v>129.57499999999999</v>
      </c>
      <c r="C108" s="179">
        <f t="shared" si="4"/>
        <v>3.1327761860550775E-3</v>
      </c>
      <c r="D108" s="178">
        <v>6.2510000000000003</v>
      </c>
      <c r="E108" s="179">
        <f t="shared" si="5"/>
        <v>1.4088829759248148E-4</v>
      </c>
      <c r="F108" s="178">
        <v>946.38099999999997</v>
      </c>
      <c r="G108" s="179">
        <f t="shared" si="6"/>
        <v>2.6186822593945416E-2</v>
      </c>
      <c r="H108" s="178">
        <v>1305.479</v>
      </c>
      <c r="I108" s="179">
        <f t="shared" si="7"/>
        <v>3.5046775983672854E-2</v>
      </c>
      <c r="J108" s="178">
        <v>816.80600000000004</v>
      </c>
      <c r="K108" s="178">
        <v>1299.2280000000001</v>
      </c>
      <c r="L108" s="178"/>
      <c r="M108" s="155" t="s">
        <v>1000</v>
      </c>
    </row>
    <row r="109" spans="1:14" x14ac:dyDescent="0.3">
      <c r="A109" s="155" t="s">
        <v>801</v>
      </c>
      <c r="B109" s="178">
        <v>8562.0869999999995</v>
      </c>
      <c r="C109" s="179">
        <f t="shared" si="4"/>
        <v>0.20700831376833309</v>
      </c>
      <c r="D109" s="178">
        <v>10325.849</v>
      </c>
      <c r="E109" s="179">
        <f t="shared" si="5"/>
        <v>0.23272936919005396</v>
      </c>
      <c r="F109" s="178">
        <v>23679.981</v>
      </c>
      <c r="G109" s="179">
        <f t="shared" si="6"/>
        <v>0.65523659231852527</v>
      </c>
      <c r="H109" s="178">
        <v>27468.579000000002</v>
      </c>
      <c r="I109" s="179">
        <f t="shared" si="7"/>
        <v>0.73741908893426911</v>
      </c>
      <c r="J109" s="178">
        <v>15117.894</v>
      </c>
      <c r="K109" s="178">
        <v>17142.730000000003</v>
      </c>
      <c r="L109" s="178"/>
      <c r="M109" s="155" t="s">
        <v>1001</v>
      </c>
    </row>
    <row r="110" spans="1:14" x14ac:dyDescent="0.3">
      <c r="A110" s="155" t="s">
        <v>802</v>
      </c>
      <c r="B110" s="178">
        <v>3125.873</v>
      </c>
      <c r="C110" s="179">
        <f t="shared" si="4"/>
        <v>7.5575230523114365E-2</v>
      </c>
      <c r="D110" s="178">
        <v>7092.6350000000002</v>
      </c>
      <c r="E110" s="179">
        <f t="shared" si="5"/>
        <v>0.15985750609420091</v>
      </c>
      <c r="F110" s="178">
        <v>222.626</v>
      </c>
      <c r="G110" s="179">
        <f t="shared" si="6"/>
        <v>6.1601697062807614E-3</v>
      </c>
      <c r="H110" s="178">
        <v>183.34899999999999</v>
      </c>
      <c r="I110" s="179">
        <f t="shared" si="7"/>
        <v>4.922171348470894E-3</v>
      </c>
      <c r="J110" s="178">
        <v>-2903.2469999999998</v>
      </c>
      <c r="K110" s="178">
        <v>-6909.2860000000001</v>
      </c>
      <c r="L110" s="178"/>
      <c r="M110" s="155" t="s">
        <v>1002</v>
      </c>
    </row>
    <row r="111" spans="1:14" x14ac:dyDescent="0.3">
      <c r="A111" s="155" t="s">
        <v>803</v>
      </c>
      <c r="B111" s="178">
        <v>3419.9589999999998</v>
      </c>
      <c r="C111" s="179">
        <f t="shared" si="4"/>
        <v>8.2685441732469514E-2</v>
      </c>
      <c r="D111" s="178">
        <v>7834.76</v>
      </c>
      <c r="E111" s="179">
        <f t="shared" si="5"/>
        <v>0.17658390632629503</v>
      </c>
      <c r="F111" s="178">
        <v>543.26800000000003</v>
      </c>
      <c r="G111" s="179">
        <f t="shared" si="6"/>
        <v>1.5032489807981712E-2</v>
      </c>
      <c r="H111" s="178">
        <v>523.81100000000004</v>
      </c>
      <c r="I111" s="179">
        <f t="shared" si="7"/>
        <v>1.4062184665386163E-2</v>
      </c>
      <c r="J111" s="178">
        <v>-2876.6909999999998</v>
      </c>
      <c r="K111" s="178">
        <v>-7310.9490000000005</v>
      </c>
      <c r="L111" s="178"/>
      <c r="M111" s="155" t="s">
        <v>1003</v>
      </c>
    </row>
    <row r="112" spans="1:14" x14ac:dyDescent="0.3">
      <c r="A112" s="155" t="s">
        <v>804</v>
      </c>
      <c r="B112" s="178" t="s">
        <v>741</v>
      </c>
      <c r="C112" s="179" t="str">
        <f t="shared" si="4"/>
        <v>x</v>
      </c>
      <c r="D112" s="178" t="s">
        <v>741</v>
      </c>
      <c r="E112" s="179" t="str">
        <f t="shared" si="5"/>
        <v>x</v>
      </c>
      <c r="F112" s="178">
        <v>18987.842000000001</v>
      </c>
      <c r="G112" s="179">
        <f t="shared" si="6"/>
        <v>0.52540282391115822</v>
      </c>
      <c r="H112" s="178">
        <v>395.10300000000001</v>
      </c>
      <c r="I112" s="179">
        <f t="shared" si="7"/>
        <v>1.0606900862807519E-2</v>
      </c>
      <c r="J112" s="178">
        <v>18987.842000000001</v>
      </c>
      <c r="K112" s="178">
        <v>395.10300000000001</v>
      </c>
      <c r="L112" s="178"/>
      <c r="M112" s="155" t="s">
        <v>1004</v>
      </c>
    </row>
    <row r="113" spans="1:13" x14ac:dyDescent="0.3">
      <c r="A113" s="155" t="s">
        <v>805</v>
      </c>
      <c r="B113" s="178" t="s">
        <v>741</v>
      </c>
      <c r="C113" s="179" t="str">
        <f t="shared" si="4"/>
        <v>x</v>
      </c>
      <c r="D113" s="178" t="s">
        <v>741</v>
      </c>
      <c r="E113" s="179" t="str">
        <f t="shared" si="5"/>
        <v>x</v>
      </c>
      <c r="F113" s="178">
        <v>163.84399999999999</v>
      </c>
      <c r="G113" s="179">
        <f t="shared" si="6"/>
        <v>4.5336431744534104E-3</v>
      </c>
      <c r="H113" s="178">
        <v>58.113999999999997</v>
      </c>
      <c r="I113" s="179">
        <f t="shared" si="7"/>
        <v>1.5601234026094363E-3</v>
      </c>
      <c r="J113" s="178">
        <v>163.84399999999999</v>
      </c>
      <c r="K113" s="178">
        <v>58.113999999999997</v>
      </c>
      <c r="L113" s="178"/>
      <c r="M113" s="155" t="s">
        <v>1005</v>
      </c>
    </row>
    <row r="114" spans="1:13" x14ac:dyDescent="0.3">
      <c r="A114" s="155" t="s">
        <v>806</v>
      </c>
      <c r="B114" s="178">
        <v>14813.945</v>
      </c>
      <c r="C114" s="179">
        <f t="shared" si="4"/>
        <v>0.35816148267435605</v>
      </c>
      <c r="D114" s="178">
        <v>16914.260999999999</v>
      </c>
      <c r="E114" s="179">
        <f t="shared" si="5"/>
        <v>0.38122243438248338</v>
      </c>
      <c r="F114" s="178">
        <v>28107.766</v>
      </c>
      <c r="G114" s="179">
        <f t="shared" si="6"/>
        <v>0.77775555696292598</v>
      </c>
      <c r="H114" s="178">
        <v>35389.538999999997</v>
      </c>
      <c r="I114" s="179">
        <f t="shared" si="7"/>
        <v>0.95006449395084391</v>
      </c>
      <c r="J114" s="178">
        <v>13293.821</v>
      </c>
      <c r="K114" s="178">
        <v>18475.277999999998</v>
      </c>
      <c r="L114" s="178"/>
      <c r="M114" s="155" t="s">
        <v>1006</v>
      </c>
    </row>
    <row r="115" spans="1:13" x14ac:dyDescent="0.3">
      <c r="A115" s="155" t="s">
        <v>807</v>
      </c>
      <c r="B115" s="178">
        <v>14.715999999999999</v>
      </c>
      <c r="C115" s="179">
        <f t="shared" si="4"/>
        <v>3.5579343510697679E-4</v>
      </c>
      <c r="D115" s="178">
        <v>3.532</v>
      </c>
      <c r="E115" s="179">
        <f t="shared" si="5"/>
        <v>7.9606057766220541E-5</v>
      </c>
      <c r="F115" s="178">
        <v>268.22899999999998</v>
      </c>
      <c r="G115" s="179">
        <f t="shared" si="6"/>
        <v>7.4220268977836469E-3</v>
      </c>
      <c r="H115" s="178">
        <v>152.63399999999999</v>
      </c>
      <c r="I115" s="179">
        <f t="shared" si="7"/>
        <v>4.0975991229977062E-3</v>
      </c>
      <c r="J115" s="178">
        <v>253.51299999999998</v>
      </c>
      <c r="K115" s="178">
        <v>149.10199999999998</v>
      </c>
      <c r="L115" s="178"/>
      <c r="M115" s="155" t="s">
        <v>1007</v>
      </c>
    </row>
    <row r="116" spans="1:13" x14ac:dyDescent="0.3">
      <c r="A116" s="155" t="s">
        <v>808</v>
      </c>
      <c r="B116" s="178">
        <v>125.422</v>
      </c>
      <c r="C116" s="179">
        <f t="shared" si="4"/>
        <v>3.032367777792012E-3</v>
      </c>
      <c r="D116" s="178">
        <v>76.055999999999997</v>
      </c>
      <c r="E116" s="179">
        <f t="shared" si="5"/>
        <v>1.7141897875050027E-3</v>
      </c>
      <c r="F116" s="178">
        <v>92.24</v>
      </c>
      <c r="G116" s="179">
        <f t="shared" si="6"/>
        <v>2.5523256659479906E-3</v>
      </c>
      <c r="H116" s="178">
        <v>19.527999999999999</v>
      </c>
      <c r="I116" s="179">
        <f t="shared" si="7"/>
        <v>5.2424699394564261E-4</v>
      </c>
      <c r="J116" s="178">
        <v>-33.182000000000002</v>
      </c>
      <c r="K116" s="178">
        <v>-56.527999999999999</v>
      </c>
      <c r="L116" s="178"/>
      <c r="M116" s="155" t="s">
        <v>1008</v>
      </c>
    </row>
    <row r="117" spans="1:13" x14ac:dyDescent="0.3">
      <c r="A117" s="155" t="s">
        <v>809</v>
      </c>
      <c r="B117" s="178">
        <v>925129.24199999997</v>
      </c>
      <c r="C117" s="179">
        <f t="shared" si="4"/>
        <v>22.367145347179509</v>
      </c>
      <c r="D117" s="178">
        <v>1018566.351</v>
      </c>
      <c r="E117" s="179">
        <f t="shared" si="5"/>
        <v>22.956979551651887</v>
      </c>
      <c r="F117" s="178">
        <v>1137142.3660000002</v>
      </c>
      <c r="G117" s="179">
        <f t="shared" si="6"/>
        <v>31.465282378345883</v>
      </c>
      <c r="H117" s="178">
        <v>1163288.1340000003</v>
      </c>
      <c r="I117" s="179">
        <f t="shared" si="7"/>
        <v>31.229532330097094</v>
      </c>
      <c r="J117" s="178">
        <v>212013.12400000019</v>
      </c>
      <c r="K117" s="178">
        <v>144721.78300000029</v>
      </c>
      <c r="L117" s="178"/>
      <c r="M117" s="155" t="s">
        <v>809</v>
      </c>
    </row>
    <row r="118" spans="1:13" x14ac:dyDescent="0.3">
      <c r="A118" s="155" t="s">
        <v>810</v>
      </c>
      <c r="B118" s="178">
        <v>13.759</v>
      </c>
      <c r="C118" s="179">
        <f t="shared" si="4"/>
        <v>3.3265574025801131E-4</v>
      </c>
      <c r="D118" s="178">
        <v>24.844999999999999</v>
      </c>
      <c r="E118" s="179">
        <f t="shared" si="5"/>
        <v>5.5996956545915899E-4</v>
      </c>
      <c r="F118" s="178">
        <v>104.648</v>
      </c>
      <c r="G118" s="179">
        <f t="shared" si="6"/>
        <v>2.8956610612546111E-3</v>
      </c>
      <c r="H118" s="178">
        <v>193.27500000000001</v>
      </c>
      <c r="I118" s="179">
        <f t="shared" si="7"/>
        <v>5.1886438833902131E-3</v>
      </c>
      <c r="J118" s="178">
        <v>90.888999999999996</v>
      </c>
      <c r="K118" s="178">
        <v>168.43</v>
      </c>
      <c r="L118" s="178"/>
      <c r="M118" s="155" t="s">
        <v>1009</v>
      </c>
    </row>
    <row r="119" spans="1:13" x14ac:dyDescent="0.3">
      <c r="A119" s="155" t="s">
        <v>811</v>
      </c>
      <c r="B119" s="178" t="s">
        <v>741</v>
      </c>
      <c r="C119" s="179" t="str">
        <f t="shared" si="4"/>
        <v>x</v>
      </c>
      <c r="D119" s="178" t="s">
        <v>741</v>
      </c>
      <c r="E119" s="179" t="str">
        <f t="shared" si="5"/>
        <v>x</v>
      </c>
      <c r="F119" s="178" t="s">
        <v>741</v>
      </c>
      <c r="G119" s="179" t="str">
        <f t="shared" si="6"/>
        <v>x</v>
      </c>
      <c r="H119" s="178">
        <v>2.073</v>
      </c>
      <c r="I119" s="179">
        <f t="shared" si="7"/>
        <v>5.5651578167212057E-5</v>
      </c>
      <c r="J119" s="178" t="s">
        <v>741</v>
      </c>
      <c r="K119" s="178">
        <v>2.073</v>
      </c>
      <c r="L119" s="178"/>
      <c r="M119" s="155" t="s">
        <v>1010</v>
      </c>
    </row>
    <row r="120" spans="1:13" x14ac:dyDescent="0.3">
      <c r="A120" s="155" t="s">
        <v>812</v>
      </c>
      <c r="B120" s="178">
        <v>21041.629000000001</v>
      </c>
      <c r="C120" s="179">
        <f t="shared" si="4"/>
        <v>0.50873018905657663</v>
      </c>
      <c r="D120" s="178">
        <v>26061.824000000001</v>
      </c>
      <c r="E120" s="179">
        <f t="shared" si="5"/>
        <v>0.58739497928569451</v>
      </c>
      <c r="F120" s="178">
        <v>5176.8230000000003</v>
      </c>
      <c r="G120" s="179">
        <f t="shared" si="6"/>
        <v>0.14324521043982955</v>
      </c>
      <c r="H120" s="178">
        <v>4925.9350000000004</v>
      </c>
      <c r="I120" s="179">
        <f t="shared" si="7"/>
        <v>0.13224122368504862</v>
      </c>
      <c r="J120" s="178">
        <v>-15864.806</v>
      </c>
      <c r="K120" s="178">
        <v>-21135.888999999999</v>
      </c>
      <c r="L120" s="178"/>
      <c r="M120" s="155" t="s">
        <v>1011</v>
      </c>
    </row>
    <row r="121" spans="1:13" x14ac:dyDescent="0.3">
      <c r="A121" s="155" t="s">
        <v>813</v>
      </c>
      <c r="B121" s="178" t="s">
        <v>741</v>
      </c>
      <c r="C121" s="179" t="str">
        <f t="shared" si="4"/>
        <v>x</v>
      </c>
      <c r="D121" s="178" t="s">
        <v>730</v>
      </c>
      <c r="E121" s="179" t="str">
        <f t="shared" si="5"/>
        <v>x</v>
      </c>
      <c r="F121" s="178">
        <v>622.45799999999997</v>
      </c>
      <c r="G121" s="179">
        <f t="shared" si="6"/>
        <v>1.7223715626351416E-2</v>
      </c>
      <c r="H121" s="178">
        <v>366.85500000000002</v>
      </c>
      <c r="I121" s="179">
        <f t="shared" si="7"/>
        <v>9.8485575053220368E-3</v>
      </c>
      <c r="J121" s="178">
        <v>622.45799999999997</v>
      </c>
      <c r="K121" s="178">
        <v>366.834</v>
      </c>
      <c r="L121" s="178"/>
      <c r="M121" s="155" t="s">
        <v>1012</v>
      </c>
    </row>
    <row r="122" spans="1:13" x14ac:dyDescent="0.3">
      <c r="A122" s="155" t="s">
        <v>814</v>
      </c>
      <c r="B122" s="178" t="s">
        <v>730</v>
      </c>
      <c r="C122" s="179" t="str">
        <f t="shared" si="4"/>
        <v>x</v>
      </c>
      <c r="D122" s="178" t="s">
        <v>741</v>
      </c>
      <c r="E122" s="179" t="str">
        <f t="shared" si="5"/>
        <v>x</v>
      </c>
      <c r="F122" s="178">
        <v>166.10499999999999</v>
      </c>
      <c r="G122" s="179">
        <f t="shared" si="6"/>
        <v>4.5962061442139093E-3</v>
      </c>
      <c r="H122" s="178">
        <v>968.61300000000006</v>
      </c>
      <c r="I122" s="179">
        <f t="shared" si="7"/>
        <v>2.6003300570804522E-2</v>
      </c>
      <c r="J122" s="178">
        <v>165.92699999999999</v>
      </c>
      <c r="K122" s="178">
        <v>968.61300000000006</v>
      </c>
      <c r="L122" s="178"/>
      <c r="M122" s="155" t="s">
        <v>1013</v>
      </c>
    </row>
    <row r="123" spans="1:13" x14ac:dyDescent="0.3">
      <c r="A123" s="155" t="s">
        <v>815</v>
      </c>
      <c r="B123" s="178" t="s">
        <v>741</v>
      </c>
      <c r="C123" s="179" t="str">
        <f t="shared" si="4"/>
        <v>x</v>
      </c>
      <c r="D123" s="178">
        <v>14.02</v>
      </c>
      <c r="E123" s="179">
        <f t="shared" si="5"/>
        <v>3.1599007074813477E-4</v>
      </c>
      <c r="F123" s="178">
        <v>926.40599999999995</v>
      </c>
      <c r="G123" s="179">
        <f t="shared" si="6"/>
        <v>2.5634104628016199E-2</v>
      </c>
      <c r="H123" s="178">
        <v>906.24599999999998</v>
      </c>
      <c r="I123" s="179">
        <f t="shared" si="7"/>
        <v>2.4329001499142914E-2</v>
      </c>
      <c r="J123" s="178">
        <v>926.40599999999995</v>
      </c>
      <c r="K123" s="178">
        <v>892.226</v>
      </c>
      <c r="L123" s="178"/>
      <c r="M123" s="155" t="s">
        <v>1014</v>
      </c>
    </row>
    <row r="124" spans="1:13" x14ac:dyDescent="0.3">
      <c r="A124" s="155" t="s">
        <v>816</v>
      </c>
      <c r="B124" s="178">
        <v>8.0719999999999992</v>
      </c>
      <c r="C124" s="179">
        <f t="shared" si="4"/>
        <v>1.9515932374174484E-4</v>
      </c>
      <c r="D124" s="178">
        <v>34.17</v>
      </c>
      <c r="E124" s="179">
        <f t="shared" si="5"/>
        <v>7.7014127799313601E-4</v>
      </c>
      <c r="F124" s="178">
        <v>168.22300000000001</v>
      </c>
      <c r="G124" s="179">
        <f t="shared" si="6"/>
        <v>4.65481223441857E-3</v>
      </c>
      <c r="H124" s="178">
        <v>196.53299999999999</v>
      </c>
      <c r="I124" s="179">
        <f t="shared" si="7"/>
        <v>5.2761078687586531E-3</v>
      </c>
      <c r="J124" s="178">
        <v>160.15100000000001</v>
      </c>
      <c r="K124" s="178">
        <v>162.363</v>
      </c>
      <c r="L124" s="178"/>
      <c r="M124" s="155" t="s">
        <v>1015</v>
      </c>
    </row>
    <row r="125" spans="1:13" x14ac:dyDescent="0.3">
      <c r="A125" s="155" t="s">
        <v>817</v>
      </c>
      <c r="B125" s="178">
        <v>144.45699999999999</v>
      </c>
      <c r="C125" s="179">
        <f t="shared" si="4"/>
        <v>3.4925830562142256E-3</v>
      </c>
      <c r="D125" s="178">
        <v>292.77499999999998</v>
      </c>
      <c r="E125" s="179">
        <f t="shared" si="5"/>
        <v>6.5987156179233338E-3</v>
      </c>
      <c r="F125" s="178">
        <v>482.26799999999997</v>
      </c>
      <c r="G125" s="179">
        <f t="shared" si="6"/>
        <v>1.3344590137309254E-2</v>
      </c>
      <c r="H125" s="178">
        <v>756.399</v>
      </c>
      <c r="I125" s="179">
        <f t="shared" si="7"/>
        <v>2.0306221936372906E-2</v>
      </c>
      <c r="J125" s="178">
        <v>337.81099999999998</v>
      </c>
      <c r="K125" s="178">
        <v>463.62400000000002</v>
      </c>
      <c r="L125" s="178"/>
      <c r="M125" s="155" t="s">
        <v>1016</v>
      </c>
    </row>
    <row r="126" spans="1:13" x14ac:dyDescent="0.3">
      <c r="A126" s="155" t="s">
        <v>818</v>
      </c>
      <c r="B126" s="178" t="s">
        <v>741</v>
      </c>
      <c r="C126" s="179" t="str">
        <f t="shared" si="4"/>
        <v>x</v>
      </c>
      <c r="D126" s="178" t="s">
        <v>741</v>
      </c>
      <c r="E126" s="179" t="str">
        <f t="shared" si="5"/>
        <v>x</v>
      </c>
      <c r="F126" s="178">
        <v>332.98599999999999</v>
      </c>
      <c r="G126" s="179">
        <f t="shared" si="6"/>
        <v>9.2138845858776852E-3</v>
      </c>
      <c r="H126" s="178">
        <v>169.54499999999999</v>
      </c>
      <c r="I126" s="179">
        <f t="shared" si="7"/>
        <v>4.5515903619681468E-3</v>
      </c>
      <c r="J126" s="178">
        <v>332.98599999999999</v>
      </c>
      <c r="K126" s="178">
        <v>169.54499999999999</v>
      </c>
      <c r="L126" s="178"/>
      <c r="M126" s="155" t="s">
        <v>1017</v>
      </c>
    </row>
    <row r="127" spans="1:13" x14ac:dyDescent="0.3">
      <c r="A127" s="155" t="s">
        <v>819</v>
      </c>
      <c r="B127" s="178">
        <v>413110.016</v>
      </c>
      <c r="C127" s="179">
        <f t="shared" si="4"/>
        <v>9.9878928832385263</v>
      </c>
      <c r="D127" s="178">
        <v>406738.36800000002</v>
      </c>
      <c r="E127" s="179">
        <f t="shared" si="5"/>
        <v>9.1672814322611185</v>
      </c>
      <c r="F127" s="178">
        <v>218513.658</v>
      </c>
      <c r="G127" s="179">
        <f t="shared" si="6"/>
        <v>6.046379202879244</v>
      </c>
      <c r="H127" s="178">
        <v>164028.897</v>
      </c>
      <c r="I127" s="179">
        <f t="shared" si="7"/>
        <v>4.4035055393521834</v>
      </c>
      <c r="J127" s="178">
        <v>-194596.35800000001</v>
      </c>
      <c r="K127" s="178">
        <v>-242709.47100000002</v>
      </c>
      <c r="L127" s="178"/>
      <c r="M127" s="155" t="s">
        <v>1018</v>
      </c>
    </row>
    <row r="128" spans="1:13" x14ac:dyDescent="0.3">
      <c r="A128" s="155" t="s">
        <v>820</v>
      </c>
      <c r="B128" s="178">
        <v>4.7619999999999996</v>
      </c>
      <c r="C128" s="179">
        <f t="shared" si="4"/>
        <v>1.1513239589422557E-4</v>
      </c>
      <c r="D128" s="178">
        <v>2.8740000000000001</v>
      </c>
      <c r="E128" s="179">
        <f t="shared" si="5"/>
        <v>6.4775710651222496E-5</v>
      </c>
      <c r="F128" s="178">
        <v>324.113</v>
      </c>
      <c r="G128" s="179">
        <f t="shared" si="6"/>
        <v>8.968364360010854E-3</v>
      </c>
      <c r="H128" s="178">
        <v>393.23500000000001</v>
      </c>
      <c r="I128" s="179">
        <f t="shared" si="7"/>
        <v>1.0556752696856552E-2</v>
      </c>
      <c r="J128" s="178">
        <v>319.351</v>
      </c>
      <c r="K128" s="178">
        <v>390.36099999999999</v>
      </c>
      <c r="L128" s="178"/>
      <c r="M128" s="155" t="s">
        <v>1019</v>
      </c>
    </row>
    <row r="129" spans="1:13" x14ac:dyDescent="0.3">
      <c r="A129" s="155" t="s">
        <v>821</v>
      </c>
      <c r="B129" s="178">
        <v>387.94600000000003</v>
      </c>
      <c r="C129" s="179">
        <f t="shared" si="4"/>
        <v>9.3794944262035364E-3</v>
      </c>
      <c r="D129" s="178">
        <v>125.22</v>
      </c>
      <c r="E129" s="179">
        <f t="shared" si="5"/>
        <v>2.8222736561399025E-3</v>
      </c>
      <c r="F129" s="178" t="s">
        <v>741</v>
      </c>
      <c r="G129" s="179" t="str">
        <f t="shared" si="6"/>
        <v>x</v>
      </c>
      <c r="H129" s="178">
        <v>223.61699999999999</v>
      </c>
      <c r="I129" s="179">
        <f t="shared" si="7"/>
        <v>6.0032025832211572E-3</v>
      </c>
      <c r="J129" s="178">
        <v>-387.94600000000003</v>
      </c>
      <c r="K129" s="178">
        <v>98.396999999999991</v>
      </c>
      <c r="L129" s="178"/>
      <c r="M129" s="155" t="s">
        <v>1020</v>
      </c>
    </row>
    <row r="130" spans="1:13" x14ac:dyDescent="0.3">
      <c r="A130" s="155" t="s">
        <v>822</v>
      </c>
      <c r="B130" s="178">
        <v>27246.563999999998</v>
      </c>
      <c r="C130" s="179">
        <f t="shared" si="4"/>
        <v>0.65874888559541256</v>
      </c>
      <c r="D130" s="178">
        <v>63360.04</v>
      </c>
      <c r="E130" s="179">
        <f t="shared" si="5"/>
        <v>1.4280416206993332</v>
      </c>
      <c r="F130" s="178">
        <v>61226.016000000003</v>
      </c>
      <c r="G130" s="179">
        <f t="shared" si="6"/>
        <v>1.6941536433276492</v>
      </c>
      <c r="H130" s="178">
        <v>76932.351999999999</v>
      </c>
      <c r="I130" s="179">
        <f t="shared" si="7"/>
        <v>2.0653192479090561</v>
      </c>
      <c r="J130" s="178">
        <v>33979.452000000005</v>
      </c>
      <c r="K130" s="178">
        <v>13572.311999999998</v>
      </c>
      <c r="L130" s="178"/>
      <c r="M130" s="155" t="s">
        <v>1021</v>
      </c>
    </row>
    <row r="131" spans="1:13" x14ac:dyDescent="0.3">
      <c r="A131" s="155" t="s">
        <v>823</v>
      </c>
      <c r="B131" s="178">
        <v>6198.4769999999999</v>
      </c>
      <c r="C131" s="179">
        <f t="shared" si="4"/>
        <v>0.14986255940891469</v>
      </c>
      <c r="D131" s="178">
        <v>5373.6660000000002</v>
      </c>
      <c r="E131" s="179">
        <f t="shared" si="5"/>
        <v>0.12111448641346979</v>
      </c>
      <c r="F131" s="178">
        <v>12733.87</v>
      </c>
      <c r="G131" s="179">
        <f t="shared" si="6"/>
        <v>0.35235237671124398</v>
      </c>
      <c r="H131" s="178">
        <v>15834.826999999999</v>
      </c>
      <c r="I131" s="179">
        <f t="shared" si="7"/>
        <v>0.42510039197046795</v>
      </c>
      <c r="J131" s="178">
        <v>6535.3930000000009</v>
      </c>
      <c r="K131" s="178">
        <v>10461.161</v>
      </c>
      <c r="L131" s="178"/>
      <c r="M131" s="155" t="s">
        <v>1022</v>
      </c>
    </row>
    <row r="132" spans="1:13" x14ac:dyDescent="0.3">
      <c r="A132" s="155" t="s">
        <v>824</v>
      </c>
      <c r="B132" s="178">
        <v>7675.5259999999998</v>
      </c>
      <c r="C132" s="179">
        <f t="shared" si="4"/>
        <v>0.18557364513406585</v>
      </c>
      <c r="D132" s="178">
        <v>10974.402</v>
      </c>
      <c r="E132" s="179">
        <f t="shared" si="5"/>
        <v>0.24734679489290096</v>
      </c>
      <c r="F132" s="178">
        <v>8953.4699999999993</v>
      </c>
      <c r="G132" s="179">
        <f t="shared" si="6"/>
        <v>0.24774686990779873</v>
      </c>
      <c r="H132" s="178">
        <v>10128.965</v>
      </c>
      <c r="I132" s="179">
        <f t="shared" si="7"/>
        <v>0.27192131570210087</v>
      </c>
      <c r="J132" s="178">
        <v>1277.9439999999995</v>
      </c>
      <c r="K132" s="178">
        <v>-845.4369999999999</v>
      </c>
      <c r="L132" s="178"/>
      <c r="M132" s="155" t="s">
        <v>1023</v>
      </c>
    </row>
    <row r="133" spans="1:13" x14ac:dyDescent="0.3">
      <c r="A133" s="155" t="s">
        <v>825</v>
      </c>
      <c r="B133" s="178">
        <v>10473.758</v>
      </c>
      <c r="C133" s="179">
        <f t="shared" si="4"/>
        <v>0.25322739448893578</v>
      </c>
      <c r="D133" s="178">
        <v>12026.626</v>
      </c>
      <c r="E133" s="179">
        <f t="shared" si="5"/>
        <v>0.27106236808854189</v>
      </c>
      <c r="F133" s="178">
        <v>1560.345</v>
      </c>
      <c r="G133" s="179">
        <f t="shared" si="6"/>
        <v>4.3175505108777296E-2</v>
      </c>
      <c r="H133" s="178">
        <v>1974.4349999999999</v>
      </c>
      <c r="I133" s="179">
        <f t="shared" si="7"/>
        <v>5.3005510727727613E-2</v>
      </c>
      <c r="J133" s="178">
        <v>-8913.4130000000005</v>
      </c>
      <c r="K133" s="178">
        <v>-10052.191000000001</v>
      </c>
      <c r="L133" s="178"/>
      <c r="M133" s="155" t="s">
        <v>1024</v>
      </c>
    </row>
    <row r="134" spans="1:13" x14ac:dyDescent="0.3">
      <c r="A134" s="155" t="s">
        <v>826</v>
      </c>
      <c r="B134" s="178">
        <v>1772.383</v>
      </c>
      <c r="C134" s="179">
        <f t="shared" si="4"/>
        <v>4.2851470229356411E-2</v>
      </c>
      <c r="D134" s="178">
        <v>2179.0390000000002</v>
      </c>
      <c r="E134" s="179">
        <f t="shared" si="5"/>
        <v>4.9112317244860551E-2</v>
      </c>
      <c r="F134" s="178">
        <v>5931.317</v>
      </c>
      <c r="G134" s="179">
        <f t="shared" si="6"/>
        <v>0.16412242640908109</v>
      </c>
      <c r="H134" s="178">
        <v>2440.3820000000001</v>
      </c>
      <c r="I134" s="179">
        <f t="shared" si="7"/>
        <v>6.5514283468816839E-2</v>
      </c>
      <c r="J134" s="178">
        <v>4158.9340000000002</v>
      </c>
      <c r="K134" s="178">
        <v>261.34299999999985</v>
      </c>
      <c r="L134" s="178"/>
      <c r="M134" s="155" t="s">
        <v>1025</v>
      </c>
    </row>
    <row r="135" spans="1:13" x14ac:dyDescent="0.3">
      <c r="A135" s="155" t="s">
        <v>827</v>
      </c>
      <c r="B135" s="178" t="s">
        <v>741</v>
      </c>
      <c r="C135" s="179" t="str">
        <f t="shared" si="4"/>
        <v>x</v>
      </c>
      <c r="D135" s="178" t="s">
        <v>730</v>
      </c>
      <c r="E135" s="179" t="str">
        <f t="shared" si="5"/>
        <v>x</v>
      </c>
      <c r="F135" s="178">
        <v>493.423</v>
      </c>
      <c r="G135" s="179">
        <f t="shared" si="6"/>
        <v>1.3653254413151079E-2</v>
      </c>
      <c r="H135" s="178">
        <v>217.511</v>
      </c>
      <c r="I135" s="179">
        <f t="shared" si="7"/>
        <v>5.8392814369167684E-3</v>
      </c>
      <c r="J135" s="178">
        <v>493.423</v>
      </c>
      <c r="K135" s="178">
        <v>217.40699999999998</v>
      </c>
      <c r="L135" s="178"/>
      <c r="M135" s="155" t="s">
        <v>1026</v>
      </c>
    </row>
    <row r="136" spans="1:13" x14ac:dyDescent="0.3">
      <c r="A136" s="155" t="s">
        <v>828</v>
      </c>
      <c r="B136" s="178" t="s">
        <v>741</v>
      </c>
      <c r="C136" s="179" t="str">
        <f t="shared" si="4"/>
        <v>x</v>
      </c>
      <c r="D136" s="178" t="s">
        <v>741</v>
      </c>
      <c r="E136" s="179" t="str">
        <f t="shared" si="5"/>
        <v>x</v>
      </c>
      <c r="F136" s="178" t="s">
        <v>741</v>
      </c>
      <c r="G136" s="179" t="str">
        <f t="shared" si="6"/>
        <v>x</v>
      </c>
      <c r="H136" s="178">
        <v>17.077000000000002</v>
      </c>
      <c r="I136" s="179">
        <f t="shared" si="7"/>
        <v>4.5844766056993752E-4</v>
      </c>
      <c r="J136" s="178" t="s">
        <v>741</v>
      </c>
      <c r="K136" s="178">
        <v>17.077000000000002</v>
      </c>
      <c r="L136" s="178"/>
      <c r="M136" s="155" t="s">
        <v>1027</v>
      </c>
    </row>
    <row r="137" spans="1:13" x14ac:dyDescent="0.3">
      <c r="A137" s="155" t="s">
        <v>829</v>
      </c>
      <c r="B137" s="178">
        <v>488.42200000000003</v>
      </c>
      <c r="C137" s="179">
        <f t="shared" si="4"/>
        <v>1.1808734789468596E-2</v>
      </c>
      <c r="D137" s="178">
        <v>513.23699999999997</v>
      </c>
      <c r="E137" s="179">
        <f t="shared" si="5"/>
        <v>1.1567603134134125E-2</v>
      </c>
      <c r="F137" s="178">
        <v>4858.277</v>
      </c>
      <c r="G137" s="179">
        <f t="shared" si="6"/>
        <v>0.13443088767763234</v>
      </c>
      <c r="H137" s="178">
        <v>4401.8789999999999</v>
      </c>
      <c r="I137" s="179">
        <f t="shared" si="7"/>
        <v>0.1181724617709162</v>
      </c>
      <c r="J137" s="178">
        <v>4369.8549999999996</v>
      </c>
      <c r="K137" s="178">
        <v>3888.6419999999998</v>
      </c>
      <c r="L137" s="178"/>
      <c r="M137" s="155" t="s">
        <v>1028</v>
      </c>
    </row>
    <row r="138" spans="1:13" x14ac:dyDescent="0.3">
      <c r="A138" s="155" t="s">
        <v>830</v>
      </c>
      <c r="B138" s="178">
        <v>11178.918</v>
      </c>
      <c r="C138" s="179">
        <f t="shared" si="4"/>
        <v>0.27027627317200426</v>
      </c>
      <c r="D138" s="178">
        <v>21818.723999999998</v>
      </c>
      <c r="E138" s="179">
        <f t="shared" si="5"/>
        <v>0.4917617789154084</v>
      </c>
      <c r="F138" s="178">
        <v>2712.34</v>
      </c>
      <c r="G138" s="179">
        <f t="shared" si="6"/>
        <v>7.5051767094290692E-2</v>
      </c>
      <c r="H138" s="178">
        <v>2373.3629999999998</v>
      </c>
      <c r="I138" s="179">
        <f t="shared" si="7"/>
        <v>6.3715097208716306E-2</v>
      </c>
      <c r="J138" s="178">
        <v>-8466.5779999999995</v>
      </c>
      <c r="K138" s="178">
        <v>-19445.360999999997</v>
      </c>
      <c r="L138" s="178"/>
      <c r="M138" s="155" t="s">
        <v>1029</v>
      </c>
    </row>
    <row r="139" spans="1:13" x14ac:dyDescent="0.3">
      <c r="A139" s="155" t="s">
        <v>831</v>
      </c>
      <c r="B139" s="178">
        <v>286.55700000000002</v>
      </c>
      <c r="C139" s="179">
        <f t="shared" si="4"/>
        <v>6.9281801701515334E-3</v>
      </c>
      <c r="D139" s="178">
        <v>120.194</v>
      </c>
      <c r="E139" s="179">
        <f t="shared" si="5"/>
        <v>2.7089950473253429E-3</v>
      </c>
      <c r="F139" s="178" t="s">
        <v>730</v>
      </c>
      <c r="G139" s="179" t="str">
        <f t="shared" si="6"/>
        <v>x</v>
      </c>
      <c r="H139" s="178" t="s">
        <v>741</v>
      </c>
      <c r="I139" s="179" t="str">
        <f t="shared" si="7"/>
        <v>x</v>
      </c>
      <c r="J139" s="178">
        <v>-286.55400000000003</v>
      </c>
      <c r="K139" s="178">
        <v>-120.194</v>
      </c>
      <c r="L139" s="178"/>
      <c r="M139" s="155" t="s">
        <v>1030</v>
      </c>
    </row>
    <row r="140" spans="1:13" x14ac:dyDescent="0.3">
      <c r="A140" s="155" t="s">
        <v>832</v>
      </c>
      <c r="B140" s="178" t="s">
        <v>741</v>
      </c>
      <c r="C140" s="179" t="str">
        <f t="shared" si="4"/>
        <v>x</v>
      </c>
      <c r="D140" s="178" t="s">
        <v>741</v>
      </c>
      <c r="E140" s="179" t="str">
        <f t="shared" si="5"/>
        <v>x</v>
      </c>
      <c r="F140" s="178" t="s">
        <v>730</v>
      </c>
      <c r="G140" s="179" t="str">
        <f t="shared" si="6"/>
        <v>x</v>
      </c>
      <c r="H140" s="178">
        <v>24.495000000000001</v>
      </c>
      <c r="I140" s="179">
        <f t="shared" si="7"/>
        <v>6.5759064505830169E-4</v>
      </c>
      <c r="J140" s="178" t="s">
        <v>730</v>
      </c>
      <c r="K140" s="178">
        <v>24.495000000000001</v>
      </c>
      <c r="L140" s="178"/>
      <c r="M140" s="155" t="s">
        <v>1031</v>
      </c>
    </row>
    <row r="141" spans="1:13" x14ac:dyDescent="0.3">
      <c r="A141" s="155" t="s">
        <v>833</v>
      </c>
      <c r="B141" s="178" t="s">
        <v>741</v>
      </c>
      <c r="C141" s="179" t="str">
        <f t="shared" si="4"/>
        <v>x</v>
      </c>
      <c r="D141" s="178">
        <v>1967.9269999999999</v>
      </c>
      <c r="E141" s="179">
        <f t="shared" si="5"/>
        <v>4.4354164904220013E-2</v>
      </c>
      <c r="F141" s="178">
        <v>379.18299999999999</v>
      </c>
      <c r="G141" s="179">
        <f t="shared" si="6"/>
        <v>1.0492178046304824E-2</v>
      </c>
      <c r="H141" s="178">
        <v>99.694000000000003</v>
      </c>
      <c r="I141" s="179">
        <f t="shared" si="7"/>
        <v>2.6763764755436755E-3</v>
      </c>
      <c r="J141" s="178">
        <v>379.18299999999999</v>
      </c>
      <c r="K141" s="178">
        <v>-1868.2329999999999</v>
      </c>
      <c r="L141" s="178"/>
      <c r="M141" s="155" t="s">
        <v>1032</v>
      </c>
    </row>
    <row r="142" spans="1:13" x14ac:dyDescent="0.3">
      <c r="A142" s="155" t="s">
        <v>834</v>
      </c>
      <c r="B142" s="178">
        <v>130.333</v>
      </c>
      <c r="C142" s="179">
        <f t="shared" ref="C142:C205" si="8">IF(B142=0,0,IF(OR(B142="x",B142="Ə"),"x",B142/$B$12*100))</f>
        <v>3.1511025943053556E-3</v>
      </c>
      <c r="D142" s="178">
        <v>103.054</v>
      </c>
      <c r="E142" s="179">
        <f t="shared" ref="E142:E205" si="9">IF(D142=0,0,IF(OR(D142="x",D142="Ə"),"x",D142/$D$12*100))</f>
        <v>2.3226847896489502E-3</v>
      </c>
      <c r="F142" s="178">
        <v>1965.681</v>
      </c>
      <c r="G142" s="179">
        <f t="shared" ref="G142:G205" si="10">IF(F142=0,0,IF(OR(F142="x",F142="Ə"),"x",F142/$F$12*100))</f>
        <v>5.4391349386018133E-2</v>
      </c>
      <c r="H142" s="178">
        <v>2794.6350000000002</v>
      </c>
      <c r="I142" s="179">
        <f t="shared" ref="I142:I205" si="11">IF(H142=0,0,IF(OR(H142="x",H142="Ə"),"x",H142/$H$12*100))</f>
        <v>7.5024528775362614E-2</v>
      </c>
      <c r="J142" s="178">
        <v>1835.348</v>
      </c>
      <c r="K142" s="178">
        <v>2691.5810000000001</v>
      </c>
      <c r="L142" s="178"/>
      <c r="M142" s="155" t="s">
        <v>1033</v>
      </c>
    </row>
    <row r="143" spans="1:13" x14ac:dyDescent="0.3">
      <c r="A143" s="155" t="s">
        <v>835</v>
      </c>
      <c r="B143" s="178">
        <v>4830.8530000000001</v>
      </c>
      <c r="C143" s="179">
        <f t="shared" si="8"/>
        <v>0.11679707688005195</v>
      </c>
      <c r="D143" s="178">
        <v>7160.7740000000003</v>
      </c>
      <c r="E143" s="179">
        <f t="shared" si="9"/>
        <v>0.16139325840737545</v>
      </c>
      <c r="F143" s="178">
        <v>168.203</v>
      </c>
      <c r="G143" s="179">
        <f t="shared" si="10"/>
        <v>4.6542588246904805E-3</v>
      </c>
      <c r="H143" s="178">
        <v>250.47399999999999</v>
      </c>
      <c r="I143" s="179">
        <f t="shared" si="11"/>
        <v>6.7242032753759154E-3</v>
      </c>
      <c r="J143" s="178">
        <v>-4662.6499999999996</v>
      </c>
      <c r="K143" s="178">
        <v>-6910.3</v>
      </c>
      <c r="L143" s="178"/>
      <c r="M143" s="155" t="s">
        <v>1034</v>
      </c>
    </row>
    <row r="144" spans="1:13" x14ac:dyDescent="0.3">
      <c r="A144" s="155" t="s">
        <v>836</v>
      </c>
      <c r="B144" s="178">
        <v>1972.115</v>
      </c>
      <c r="C144" s="179">
        <f t="shared" si="8"/>
        <v>4.7680454625985025E-2</v>
      </c>
      <c r="D144" s="178">
        <v>2499.6179999999999</v>
      </c>
      <c r="E144" s="179">
        <f t="shared" si="9"/>
        <v>5.6337693913217628E-2</v>
      </c>
      <c r="F144" s="178">
        <v>3213.8119999999999</v>
      </c>
      <c r="G144" s="179">
        <f t="shared" si="10"/>
        <v>8.8927741252511322E-2</v>
      </c>
      <c r="H144" s="178">
        <v>3152.7660000000001</v>
      </c>
      <c r="I144" s="179">
        <f t="shared" si="11"/>
        <v>8.4638882533491805E-2</v>
      </c>
      <c r="J144" s="178">
        <v>1241.6969999999999</v>
      </c>
      <c r="K144" s="178">
        <v>653.14800000000014</v>
      </c>
      <c r="L144" s="178"/>
      <c r="M144" s="155" t="s">
        <v>1035</v>
      </c>
    </row>
    <row r="145" spans="1:13" x14ac:dyDescent="0.3">
      <c r="A145" s="155" t="s">
        <v>837</v>
      </c>
      <c r="B145" s="178">
        <v>39.185000000000002</v>
      </c>
      <c r="C145" s="179">
        <f t="shared" si="8"/>
        <v>9.4738826818883449E-4</v>
      </c>
      <c r="D145" s="178">
        <v>4.0839999999999996</v>
      </c>
      <c r="E145" s="179">
        <f t="shared" si="9"/>
        <v>9.2047321607373919E-5</v>
      </c>
      <c r="F145" s="178">
        <v>60.956000000000003</v>
      </c>
      <c r="G145" s="179">
        <f t="shared" si="10"/>
        <v>1.6866821692706608E-3</v>
      </c>
      <c r="H145" s="178">
        <v>91.367000000000004</v>
      </c>
      <c r="I145" s="179">
        <f t="shared" si="11"/>
        <v>2.452830555911078E-3</v>
      </c>
      <c r="J145" s="178">
        <v>21.771000000000001</v>
      </c>
      <c r="K145" s="178">
        <v>87.283000000000001</v>
      </c>
      <c r="L145" s="178"/>
      <c r="M145" s="155" t="s">
        <v>1036</v>
      </c>
    </row>
    <row r="146" spans="1:13" x14ac:dyDescent="0.3">
      <c r="A146" s="155" t="s">
        <v>838</v>
      </c>
      <c r="B146" s="178" t="s">
        <v>730</v>
      </c>
      <c r="C146" s="179" t="str">
        <f t="shared" si="8"/>
        <v>x</v>
      </c>
      <c r="D146" s="178">
        <v>2.964</v>
      </c>
      <c r="E146" s="179">
        <f t="shared" si="9"/>
        <v>6.6804177581845326E-5</v>
      </c>
      <c r="F146" s="178">
        <v>151.16800000000001</v>
      </c>
      <c r="G146" s="179">
        <f t="shared" si="10"/>
        <v>4.182892088790394E-3</v>
      </c>
      <c r="H146" s="178">
        <v>520.03800000000001</v>
      </c>
      <c r="I146" s="179">
        <f t="shared" si="11"/>
        <v>1.3960895034693983E-2</v>
      </c>
      <c r="J146" s="178">
        <v>151.15600000000001</v>
      </c>
      <c r="K146" s="178">
        <v>517.07399999999996</v>
      </c>
      <c r="L146" s="178"/>
      <c r="M146" s="155" t="s">
        <v>1037</v>
      </c>
    </row>
    <row r="147" spans="1:13" x14ac:dyDescent="0.3">
      <c r="A147" s="155" t="s">
        <v>839</v>
      </c>
      <c r="B147" s="178" t="s">
        <v>730</v>
      </c>
      <c r="C147" s="179" t="str">
        <f t="shared" si="8"/>
        <v>x</v>
      </c>
      <c r="D147" s="178" t="s">
        <v>741</v>
      </c>
      <c r="E147" s="179" t="str">
        <f t="shared" si="9"/>
        <v>x</v>
      </c>
      <c r="F147" s="178" t="s">
        <v>741</v>
      </c>
      <c r="G147" s="179" t="str">
        <f t="shared" si="10"/>
        <v>x</v>
      </c>
      <c r="H147" s="178" t="s">
        <v>741</v>
      </c>
      <c r="I147" s="179" t="str">
        <f t="shared" si="11"/>
        <v>x</v>
      </c>
      <c r="J147" s="178" t="s">
        <v>730</v>
      </c>
      <c r="K147" s="178" t="s">
        <v>741</v>
      </c>
      <c r="L147" s="178"/>
      <c r="M147" s="155" t="s">
        <v>1038</v>
      </c>
    </row>
    <row r="148" spans="1:13" x14ac:dyDescent="0.3">
      <c r="A148" s="155" t="s">
        <v>840</v>
      </c>
      <c r="B148" s="178" t="s">
        <v>730</v>
      </c>
      <c r="C148" s="179" t="str">
        <f t="shared" si="8"/>
        <v>x</v>
      </c>
      <c r="D148" s="178" t="s">
        <v>730</v>
      </c>
      <c r="E148" s="179" t="str">
        <f t="shared" si="9"/>
        <v>x</v>
      </c>
      <c r="F148" s="178">
        <v>23.474</v>
      </c>
      <c r="G148" s="179">
        <f t="shared" si="10"/>
        <v>6.4953699785844684E-4</v>
      </c>
      <c r="H148" s="178">
        <v>603.81700000000001</v>
      </c>
      <c r="I148" s="179">
        <f t="shared" si="11"/>
        <v>1.6210018800864201E-2</v>
      </c>
      <c r="J148" s="178">
        <v>23.353999999999999</v>
      </c>
      <c r="K148" s="178">
        <v>603.56899999999996</v>
      </c>
      <c r="L148" s="178"/>
      <c r="M148" s="155" t="s">
        <v>1039</v>
      </c>
    </row>
    <row r="149" spans="1:13" x14ac:dyDescent="0.3">
      <c r="A149" s="155" t="s">
        <v>841</v>
      </c>
      <c r="B149" s="178" t="s">
        <v>741</v>
      </c>
      <c r="C149" s="179" t="str">
        <f t="shared" si="8"/>
        <v>x</v>
      </c>
      <c r="D149" s="178" t="s">
        <v>741</v>
      </c>
      <c r="E149" s="179" t="str">
        <f t="shared" si="9"/>
        <v>x</v>
      </c>
      <c r="F149" s="178" t="s">
        <v>741</v>
      </c>
      <c r="G149" s="179" t="str">
        <f t="shared" si="10"/>
        <v>x</v>
      </c>
      <c r="H149" s="178">
        <v>79.040000000000006</v>
      </c>
      <c r="I149" s="179">
        <f t="shared" si="11"/>
        <v>2.1219009832785535E-3</v>
      </c>
      <c r="J149" s="178" t="s">
        <v>741</v>
      </c>
      <c r="K149" s="178">
        <v>79.040000000000006</v>
      </c>
      <c r="L149" s="178"/>
      <c r="M149" s="155" t="s">
        <v>1040</v>
      </c>
    </row>
    <row r="150" spans="1:13" x14ac:dyDescent="0.3">
      <c r="A150" s="155" t="s">
        <v>842</v>
      </c>
      <c r="B150" s="178" t="s">
        <v>741</v>
      </c>
      <c r="C150" s="179" t="str">
        <f t="shared" si="8"/>
        <v>x</v>
      </c>
      <c r="D150" s="178" t="s">
        <v>741</v>
      </c>
      <c r="E150" s="179" t="str">
        <f t="shared" si="9"/>
        <v>x</v>
      </c>
      <c r="F150" s="178" t="s">
        <v>741</v>
      </c>
      <c r="G150" s="179" t="str">
        <f t="shared" si="10"/>
        <v>x</v>
      </c>
      <c r="H150" s="178" t="s">
        <v>730</v>
      </c>
      <c r="I150" s="179" t="str">
        <f t="shared" si="11"/>
        <v>x</v>
      </c>
      <c r="J150" s="178" t="s">
        <v>741</v>
      </c>
      <c r="K150" s="178" t="s">
        <v>730</v>
      </c>
      <c r="L150" s="178"/>
      <c r="M150" s="155" t="s">
        <v>1041</v>
      </c>
    </row>
    <row r="151" spans="1:13" x14ac:dyDescent="0.3">
      <c r="A151" s="155" t="s">
        <v>843</v>
      </c>
      <c r="B151" s="178">
        <v>15787.482</v>
      </c>
      <c r="C151" s="179">
        <f t="shared" si="8"/>
        <v>0.38169899785740452</v>
      </c>
      <c r="D151" s="178">
        <v>9939.6350000000002</v>
      </c>
      <c r="E151" s="179">
        <f t="shared" si="9"/>
        <v>0.22402467666623654</v>
      </c>
      <c r="F151" s="178">
        <v>64735.701999999997</v>
      </c>
      <c r="G151" s="179">
        <f t="shared" si="10"/>
        <v>1.7912683620745953</v>
      </c>
      <c r="H151" s="178">
        <v>60557.8</v>
      </c>
      <c r="I151" s="179">
        <f t="shared" si="11"/>
        <v>1.6257294454097417</v>
      </c>
      <c r="J151" s="178">
        <v>48948.22</v>
      </c>
      <c r="K151" s="178">
        <v>50618.165000000001</v>
      </c>
      <c r="L151" s="178"/>
      <c r="M151" s="155" t="s">
        <v>1042</v>
      </c>
    </row>
    <row r="152" spans="1:13" x14ac:dyDescent="0.3">
      <c r="A152" s="155" t="s">
        <v>844</v>
      </c>
      <c r="B152" s="178">
        <v>195.77</v>
      </c>
      <c r="C152" s="179">
        <f t="shared" si="8"/>
        <v>4.7331938564075058E-3</v>
      </c>
      <c r="D152" s="178">
        <v>547.649</v>
      </c>
      <c r="E152" s="179">
        <f t="shared" si="9"/>
        <v>1.2343198734318493E-2</v>
      </c>
      <c r="F152" s="178">
        <v>735.64200000000005</v>
      </c>
      <c r="G152" s="179">
        <f t="shared" si="10"/>
        <v>2.0355571959554553E-2</v>
      </c>
      <c r="H152" s="178">
        <v>647.27599999999995</v>
      </c>
      <c r="I152" s="179">
        <f t="shared" si="11"/>
        <v>1.7376715344795152E-2</v>
      </c>
      <c r="J152" s="178">
        <v>539.87200000000007</v>
      </c>
      <c r="K152" s="178">
        <v>99.626999999999953</v>
      </c>
      <c r="L152" s="178"/>
      <c r="M152" s="155" t="s">
        <v>1043</v>
      </c>
    </row>
    <row r="153" spans="1:13" x14ac:dyDescent="0.3">
      <c r="A153" s="155" t="s">
        <v>845</v>
      </c>
      <c r="B153" s="178">
        <v>296.34699999999998</v>
      </c>
      <c r="C153" s="179">
        <f t="shared" si="8"/>
        <v>7.1648761289512947E-3</v>
      </c>
      <c r="D153" s="178">
        <v>255.613</v>
      </c>
      <c r="E153" s="179">
        <f t="shared" si="9"/>
        <v>5.7611390837477156E-3</v>
      </c>
      <c r="F153" s="178">
        <v>2313.5250000000001</v>
      </c>
      <c r="G153" s="179">
        <f t="shared" si="10"/>
        <v>6.4016362058893383E-2</v>
      </c>
      <c r="H153" s="178">
        <v>39356.290999999997</v>
      </c>
      <c r="I153" s="179">
        <f t="shared" si="11"/>
        <v>1.0565555740270354</v>
      </c>
      <c r="J153" s="178">
        <v>2017.1780000000001</v>
      </c>
      <c r="K153" s="178">
        <v>39100.678</v>
      </c>
      <c r="L153" s="178"/>
      <c r="M153" s="155" t="s">
        <v>1044</v>
      </c>
    </row>
    <row r="154" spans="1:13" x14ac:dyDescent="0.3">
      <c r="A154" s="155" t="s">
        <v>846</v>
      </c>
      <c r="B154" s="178">
        <v>6848.5659999999998</v>
      </c>
      <c r="C154" s="179">
        <f t="shared" si="8"/>
        <v>0.1655799689247654</v>
      </c>
      <c r="D154" s="178">
        <v>6690.6760000000004</v>
      </c>
      <c r="E154" s="179">
        <f t="shared" si="9"/>
        <v>0.15079794455013176</v>
      </c>
      <c r="F154" s="178">
        <v>2159.8020000000001</v>
      </c>
      <c r="G154" s="179">
        <f t="shared" si="10"/>
        <v>5.9762771877339582E-2</v>
      </c>
      <c r="H154" s="178">
        <v>4720.78</v>
      </c>
      <c r="I154" s="179">
        <f t="shared" si="11"/>
        <v>0.12673365035224859</v>
      </c>
      <c r="J154" s="178">
        <v>-4688.7639999999992</v>
      </c>
      <c r="K154" s="178">
        <v>-1969.8960000000006</v>
      </c>
      <c r="L154" s="178"/>
      <c r="M154" s="155" t="s">
        <v>1045</v>
      </c>
    </row>
    <row r="155" spans="1:13" x14ac:dyDescent="0.3">
      <c r="A155" s="155" t="s">
        <v>847</v>
      </c>
      <c r="B155" s="178">
        <v>1174.4880000000001</v>
      </c>
      <c r="C155" s="179">
        <f t="shared" si="8"/>
        <v>2.8395971732258971E-2</v>
      </c>
      <c r="D155" s="178">
        <v>2394.5</v>
      </c>
      <c r="E155" s="179">
        <f t="shared" si="9"/>
        <v>5.3968489615293061E-2</v>
      </c>
      <c r="F155" s="178">
        <v>2289.1080000000002</v>
      </c>
      <c r="G155" s="179">
        <f t="shared" si="10"/>
        <v>6.3340731792355526E-2</v>
      </c>
      <c r="H155" s="178">
        <v>1342.47</v>
      </c>
      <c r="I155" s="179">
        <f t="shared" si="11"/>
        <v>3.603983316070293E-2</v>
      </c>
      <c r="J155" s="178">
        <v>1114.6200000000001</v>
      </c>
      <c r="K155" s="178">
        <v>-1052.03</v>
      </c>
      <c r="L155" s="178"/>
      <c r="M155" s="155" t="s">
        <v>1046</v>
      </c>
    </row>
    <row r="156" spans="1:13" x14ac:dyDescent="0.3">
      <c r="A156" s="155" t="s">
        <v>848</v>
      </c>
      <c r="B156" s="178" t="s">
        <v>730</v>
      </c>
      <c r="C156" s="179" t="str">
        <f t="shared" si="8"/>
        <v>x</v>
      </c>
      <c r="D156" s="178" t="s">
        <v>741</v>
      </c>
      <c r="E156" s="179" t="str">
        <f t="shared" si="9"/>
        <v>x</v>
      </c>
      <c r="F156" s="178">
        <v>156.88999999999999</v>
      </c>
      <c r="G156" s="179">
        <f t="shared" si="10"/>
        <v>4.3412226119967498E-3</v>
      </c>
      <c r="H156" s="178">
        <v>164.922</v>
      </c>
      <c r="I156" s="179">
        <f t="shared" si="11"/>
        <v>4.4274817050134812E-3</v>
      </c>
      <c r="J156" s="178">
        <v>156.76399999999998</v>
      </c>
      <c r="K156" s="178">
        <v>164.922</v>
      </c>
      <c r="L156" s="178"/>
      <c r="M156" s="155" t="s">
        <v>1047</v>
      </c>
    </row>
    <row r="157" spans="1:13" x14ac:dyDescent="0.3">
      <c r="A157" s="155" t="s">
        <v>849</v>
      </c>
      <c r="B157" s="178">
        <v>21.594000000000001</v>
      </c>
      <c r="C157" s="179">
        <f t="shared" si="8"/>
        <v>5.2208503925659541E-4</v>
      </c>
      <c r="D157" s="178">
        <v>201.72200000000001</v>
      </c>
      <c r="E157" s="179">
        <f t="shared" si="9"/>
        <v>4.5465156242122141E-3</v>
      </c>
      <c r="F157" s="178">
        <v>1618.202</v>
      </c>
      <c r="G157" s="179">
        <f t="shared" si="10"/>
        <v>4.4776436440680516E-2</v>
      </c>
      <c r="H157" s="178">
        <v>1008.534</v>
      </c>
      <c r="I157" s="179">
        <f t="shared" si="11"/>
        <v>2.7075016273657042E-2</v>
      </c>
      <c r="J157" s="178">
        <v>1596.6079999999999</v>
      </c>
      <c r="K157" s="178">
        <v>806.81200000000001</v>
      </c>
      <c r="L157" s="178"/>
      <c r="M157" s="155" t="s">
        <v>1048</v>
      </c>
    </row>
    <row r="158" spans="1:13" x14ac:dyDescent="0.3">
      <c r="A158" s="155" t="s">
        <v>850</v>
      </c>
      <c r="B158" s="178">
        <v>0.6</v>
      </c>
      <c r="C158" s="179">
        <f t="shared" si="8"/>
        <v>1.4506391754837325E-5</v>
      </c>
      <c r="D158" s="178" t="s">
        <v>741</v>
      </c>
      <c r="E158" s="179" t="str">
        <f t="shared" si="9"/>
        <v>x</v>
      </c>
      <c r="F158" s="178">
        <v>302.09399999999999</v>
      </c>
      <c r="G158" s="179">
        <f t="shared" si="10"/>
        <v>8.3590879198709046E-3</v>
      </c>
      <c r="H158" s="178">
        <v>182.488</v>
      </c>
      <c r="I158" s="179">
        <f t="shared" si="11"/>
        <v>4.8990570171626594E-3</v>
      </c>
      <c r="J158" s="178">
        <v>301.49399999999997</v>
      </c>
      <c r="K158" s="178">
        <v>182.488</v>
      </c>
      <c r="L158" s="178"/>
      <c r="M158" s="155" t="s">
        <v>1049</v>
      </c>
    </row>
    <row r="159" spans="1:13" x14ac:dyDescent="0.3">
      <c r="A159" s="155" t="s">
        <v>851</v>
      </c>
      <c r="B159" s="178" t="s">
        <v>730</v>
      </c>
      <c r="C159" s="179" t="str">
        <f t="shared" si="8"/>
        <v>x</v>
      </c>
      <c r="D159" s="178" t="s">
        <v>741</v>
      </c>
      <c r="E159" s="179" t="str">
        <f t="shared" si="9"/>
        <v>x</v>
      </c>
      <c r="F159" s="178">
        <v>330.30599999999998</v>
      </c>
      <c r="G159" s="179">
        <f t="shared" si="10"/>
        <v>9.1397276823137145E-3</v>
      </c>
      <c r="H159" s="178">
        <v>52.027999999999999</v>
      </c>
      <c r="I159" s="179">
        <f t="shared" si="11"/>
        <v>1.3967391745700478E-3</v>
      </c>
      <c r="J159" s="178">
        <v>330.03699999999998</v>
      </c>
      <c r="K159" s="178">
        <v>52.027999999999999</v>
      </c>
      <c r="L159" s="178"/>
      <c r="M159" s="155" t="s">
        <v>1050</v>
      </c>
    </row>
    <row r="160" spans="1:13" x14ac:dyDescent="0.3">
      <c r="A160" s="155" t="s">
        <v>852</v>
      </c>
      <c r="B160" s="178">
        <v>5961.7640000000001</v>
      </c>
      <c r="C160" s="179">
        <f t="shared" si="8"/>
        <v>0.14413947355647669</v>
      </c>
      <c r="D160" s="178">
        <v>6844.9359999999997</v>
      </c>
      <c r="E160" s="179">
        <f t="shared" si="9"/>
        <v>0.1542747368692193</v>
      </c>
      <c r="F160" s="178">
        <v>8646.5149999999994</v>
      </c>
      <c r="G160" s="179">
        <f t="shared" si="10"/>
        <v>0.23925327575351571</v>
      </c>
      <c r="H160" s="178">
        <v>8440.491</v>
      </c>
      <c r="I160" s="179">
        <f t="shared" si="11"/>
        <v>0.22659268917325126</v>
      </c>
      <c r="J160" s="178">
        <v>2684.7509999999993</v>
      </c>
      <c r="K160" s="178">
        <v>1595.5550000000003</v>
      </c>
      <c r="L160" s="178"/>
      <c r="M160" s="155" t="s">
        <v>1051</v>
      </c>
    </row>
    <row r="161" spans="1:13" x14ac:dyDescent="0.3">
      <c r="A161" s="155" t="s">
        <v>853</v>
      </c>
      <c r="B161" s="178">
        <v>364924.82</v>
      </c>
      <c r="C161" s="179">
        <f t="shared" si="8"/>
        <v>8.8229039999724925</v>
      </c>
      <c r="D161" s="178">
        <v>401219.663</v>
      </c>
      <c r="E161" s="179">
        <f t="shared" si="9"/>
        <v>9.042897981234864</v>
      </c>
      <c r="F161" s="178">
        <v>718959.02500000002</v>
      </c>
      <c r="G161" s="179">
        <f t="shared" si="10"/>
        <v>19.893945926630998</v>
      </c>
      <c r="H161" s="178">
        <v>749082.23600000003</v>
      </c>
      <c r="I161" s="179">
        <f t="shared" si="11"/>
        <v>20.109796724758318</v>
      </c>
      <c r="J161" s="178">
        <v>354034.20500000002</v>
      </c>
      <c r="K161" s="178">
        <v>347862.57300000003</v>
      </c>
      <c r="L161" s="178"/>
      <c r="M161" s="155" t="s">
        <v>1052</v>
      </c>
    </row>
    <row r="162" spans="1:13" x14ac:dyDescent="0.3">
      <c r="A162" s="155" t="s">
        <v>854</v>
      </c>
      <c r="B162" s="178">
        <v>22699.815999999999</v>
      </c>
      <c r="C162" s="179">
        <f t="shared" si="8"/>
        <v>0.54882070609787403</v>
      </c>
      <c r="D162" s="178">
        <v>28938.846000000001</v>
      </c>
      <c r="E162" s="179">
        <f t="shared" si="9"/>
        <v>0.65223880134874301</v>
      </c>
      <c r="F162" s="178">
        <v>2340.6170000000002</v>
      </c>
      <c r="G162" s="179">
        <f t="shared" si="10"/>
        <v>6.4766010876563196E-2</v>
      </c>
      <c r="H162" s="178">
        <v>1815.56</v>
      </c>
      <c r="I162" s="179">
        <f t="shared" si="11"/>
        <v>4.8740366260136767E-2</v>
      </c>
      <c r="J162" s="178">
        <v>-20359.199000000001</v>
      </c>
      <c r="K162" s="178">
        <v>-27123.286</v>
      </c>
      <c r="L162" s="178"/>
      <c r="M162" s="155" t="s">
        <v>1053</v>
      </c>
    </row>
    <row r="163" spans="1:13" x14ac:dyDescent="0.3">
      <c r="A163" s="155" t="s">
        <v>855</v>
      </c>
      <c r="B163" s="178" t="s">
        <v>741</v>
      </c>
      <c r="C163" s="179" t="str">
        <f t="shared" si="8"/>
        <v>x</v>
      </c>
      <c r="D163" s="178" t="s">
        <v>741</v>
      </c>
      <c r="E163" s="179" t="str">
        <f t="shared" si="9"/>
        <v>x</v>
      </c>
      <c r="F163" s="178">
        <v>2.524</v>
      </c>
      <c r="G163" s="179">
        <f t="shared" si="10"/>
        <v>6.9840307684873479E-5</v>
      </c>
      <c r="H163" s="178" t="s">
        <v>741</v>
      </c>
      <c r="I163" s="179" t="str">
        <f t="shared" si="11"/>
        <v>x</v>
      </c>
      <c r="J163" s="178">
        <v>2.524</v>
      </c>
      <c r="K163" s="178" t="s">
        <v>741</v>
      </c>
      <c r="L163" s="178"/>
      <c r="M163" s="155" t="s">
        <v>1054</v>
      </c>
    </row>
    <row r="164" spans="1:13" x14ac:dyDescent="0.3">
      <c r="A164" s="155" t="s">
        <v>736</v>
      </c>
      <c r="B164" s="178">
        <v>26.754999999999999</v>
      </c>
      <c r="C164" s="179">
        <f t="shared" si="8"/>
        <v>6.4686418566778771E-4</v>
      </c>
      <c r="D164" s="178">
        <v>134.29300000000001</v>
      </c>
      <c r="E164" s="179">
        <f t="shared" si="9"/>
        <v>3.026765661268136E-3</v>
      </c>
      <c r="F164" s="178">
        <v>1263.134</v>
      </c>
      <c r="G164" s="179">
        <f t="shared" si="10"/>
        <v>3.4951532174019403E-2</v>
      </c>
      <c r="H164" s="178">
        <v>847.59799999999996</v>
      </c>
      <c r="I164" s="179">
        <f t="shared" si="11"/>
        <v>2.2754542378857986E-2</v>
      </c>
      <c r="J164" s="178">
        <v>1236.3789999999999</v>
      </c>
      <c r="K164" s="178">
        <v>713.30499999999995</v>
      </c>
      <c r="L164" s="178"/>
      <c r="M164" s="155" t="s">
        <v>938</v>
      </c>
    </row>
    <row r="165" spans="1:13" x14ac:dyDescent="0.3">
      <c r="A165" s="155" t="s">
        <v>856</v>
      </c>
      <c r="B165" s="178">
        <v>186.63200000000001</v>
      </c>
      <c r="C165" s="179">
        <f t="shared" si="8"/>
        <v>4.5122615099813333E-3</v>
      </c>
      <c r="D165" s="178" t="s">
        <v>741</v>
      </c>
      <c r="E165" s="179" t="str">
        <f t="shared" si="9"/>
        <v>x</v>
      </c>
      <c r="F165" s="178">
        <v>38.655999999999999</v>
      </c>
      <c r="G165" s="179">
        <f t="shared" si="10"/>
        <v>1.0696303224510574E-3</v>
      </c>
      <c r="H165" s="178" t="s">
        <v>741</v>
      </c>
      <c r="I165" s="179" t="str">
        <f t="shared" si="11"/>
        <v>x</v>
      </c>
      <c r="J165" s="178">
        <v>-147.976</v>
      </c>
      <c r="K165" s="178" t="s">
        <v>741</v>
      </c>
      <c r="L165" s="178"/>
      <c r="M165" s="155" t="s">
        <v>1055</v>
      </c>
    </row>
    <row r="166" spans="1:13" x14ac:dyDescent="0.3">
      <c r="A166" s="155" t="s">
        <v>857</v>
      </c>
      <c r="B166" s="178" t="s">
        <v>730</v>
      </c>
      <c r="C166" s="179" t="str">
        <f t="shared" si="8"/>
        <v>x</v>
      </c>
      <c r="D166" s="178" t="s">
        <v>741</v>
      </c>
      <c r="E166" s="179" t="str">
        <f t="shared" si="9"/>
        <v>x</v>
      </c>
      <c r="F166" s="178">
        <v>1.349</v>
      </c>
      <c r="G166" s="179">
        <f t="shared" si="10"/>
        <v>3.7327486159625317E-5</v>
      </c>
      <c r="H166" s="178">
        <v>1.208</v>
      </c>
      <c r="I166" s="179">
        <f t="shared" si="11"/>
        <v>3.2429863205977892E-5</v>
      </c>
      <c r="J166" s="178">
        <v>1.2689999999999999</v>
      </c>
      <c r="K166" s="178">
        <v>1.208</v>
      </c>
      <c r="L166" s="178"/>
      <c r="M166" s="155" t="s">
        <v>1056</v>
      </c>
    </row>
    <row r="167" spans="1:13" x14ac:dyDescent="0.3">
      <c r="A167" s="155" t="s">
        <v>858</v>
      </c>
      <c r="B167" s="178">
        <v>1774619.2950000004</v>
      </c>
      <c r="C167" s="179">
        <f t="shared" si="8"/>
        <v>42.905537848272054</v>
      </c>
      <c r="D167" s="178">
        <v>1907125.1080000005</v>
      </c>
      <c r="E167" s="179">
        <f t="shared" si="9"/>
        <v>42.983780157094458</v>
      </c>
      <c r="F167" s="178">
        <v>481687.17699999997</v>
      </c>
      <c r="G167" s="179">
        <f t="shared" si="10"/>
        <v>13.328518482384352</v>
      </c>
      <c r="H167" s="178">
        <v>521030.3349999999</v>
      </c>
      <c r="I167" s="179">
        <f t="shared" si="11"/>
        <v>13.9875351740189</v>
      </c>
      <c r="J167" s="178">
        <v>-1292932.1180000005</v>
      </c>
      <c r="K167" s="178">
        <v>-1386094.7730000005</v>
      </c>
      <c r="L167" s="178"/>
      <c r="M167" s="155" t="s">
        <v>858</v>
      </c>
    </row>
    <row r="168" spans="1:13" x14ac:dyDescent="0.3">
      <c r="A168" s="155" t="s">
        <v>724</v>
      </c>
      <c r="B168" s="178">
        <v>5522.7629999999999</v>
      </c>
      <c r="C168" s="179">
        <f t="shared" si="8"/>
        <v>0.13352560607853445</v>
      </c>
      <c r="D168" s="178">
        <v>7461.2709999999997</v>
      </c>
      <c r="E168" s="179">
        <f t="shared" si="9"/>
        <v>0.16816601648794621</v>
      </c>
      <c r="F168" s="178">
        <v>36505.534</v>
      </c>
      <c r="G168" s="179">
        <f t="shared" si="10"/>
        <v>1.0101258822347898</v>
      </c>
      <c r="H168" s="178">
        <v>45254.271000000001</v>
      </c>
      <c r="I168" s="179">
        <f t="shared" si="11"/>
        <v>1.2148922334571626</v>
      </c>
      <c r="J168" s="178">
        <v>30982.771000000001</v>
      </c>
      <c r="K168" s="178">
        <v>37793</v>
      </c>
      <c r="L168" s="178"/>
      <c r="M168" s="155" t="s">
        <v>927</v>
      </c>
    </row>
    <row r="169" spans="1:13" x14ac:dyDescent="0.3">
      <c r="A169" s="155" t="s">
        <v>859</v>
      </c>
      <c r="B169" s="178">
        <v>2.0409999999999999</v>
      </c>
      <c r="C169" s="179">
        <f t="shared" si="8"/>
        <v>4.9345909286038299E-5</v>
      </c>
      <c r="D169" s="178">
        <v>5.0949999999999998</v>
      </c>
      <c r="E169" s="179">
        <f t="shared" si="9"/>
        <v>1.1483376679470374E-4</v>
      </c>
      <c r="F169" s="178">
        <v>626.95899999999995</v>
      </c>
      <c r="G169" s="179">
        <f t="shared" si="10"/>
        <v>1.7348260485657917E-2</v>
      </c>
      <c r="H169" s="178">
        <v>18.433</v>
      </c>
      <c r="I169" s="179">
        <f t="shared" si="11"/>
        <v>4.9485071893691263E-4</v>
      </c>
      <c r="J169" s="178">
        <v>624.91799999999989</v>
      </c>
      <c r="K169" s="178">
        <v>13.338000000000001</v>
      </c>
      <c r="L169" s="178"/>
      <c r="M169" s="155" t="s">
        <v>1057</v>
      </c>
    </row>
    <row r="170" spans="1:13" x14ac:dyDescent="0.3">
      <c r="A170" s="155" t="s">
        <v>860</v>
      </c>
      <c r="B170" s="178">
        <v>78.445999999999998</v>
      </c>
      <c r="C170" s="179">
        <f t="shared" si="8"/>
        <v>1.8966140126666147E-3</v>
      </c>
      <c r="D170" s="178">
        <v>55.368000000000002</v>
      </c>
      <c r="E170" s="179">
        <f t="shared" si="9"/>
        <v>1.2479128557191673E-3</v>
      </c>
      <c r="F170" s="178">
        <v>1359.423</v>
      </c>
      <c r="G170" s="179">
        <f t="shared" si="10"/>
        <v>3.7615895639419077E-2</v>
      </c>
      <c r="H170" s="178">
        <v>378.14299999999997</v>
      </c>
      <c r="I170" s="179">
        <f t="shared" si="11"/>
        <v>1.0151594174087827E-2</v>
      </c>
      <c r="J170" s="178">
        <v>1280.9770000000001</v>
      </c>
      <c r="K170" s="178">
        <v>322.77499999999998</v>
      </c>
      <c r="L170" s="178"/>
      <c r="M170" s="155" t="s">
        <v>1058</v>
      </c>
    </row>
    <row r="171" spans="1:13" x14ac:dyDescent="0.3">
      <c r="A171" s="155" t="s">
        <v>861</v>
      </c>
      <c r="B171" s="178">
        <v>168211.28400000001</v>
      </c>
      <c r="C171" s="179">
        <f t="shared" si="8"/>
        <v>4.0668979721470002</v>
      </c>
      <c r="D171" s="178">
        <v>82487.150999999998</v>
      </c>
      <c r="E171" s="179">
        <f t="shared" si="9"/>
        <v>1.8591384222754688</v>
      </c>
      <c r="F171" s="178">
        <v>652.572</v>
      </c>
      <c r="G171" s="179">
        <f t="shared" si="10"/>
        <v>1.8056984653935518E-2</v>
      </c>
      <c r="H171" s="178">
        <v>1009.296</v>
      </c>
      <c r="I171" s="179">
        <f t="shared" si="11"/>
        <v>2.7095472859553531E-2</v>
      </c>
      <c r="J171" s="178">
        <v>-167558.71200000003</v>
      </c>
      <c r="K171" s="178">
        <v>-81477.854999999996</v>
      </c>
      <c r="L171" s="178"/>
      <c r="M171" s="155" t="s">
        <v>1059</v>
      </c>
    </row>
    <row r="172" spans="1:13" x14ac:dyDescent="0.3">
      <c r="A172" s="155" t="s">
        <v>862</v>
      </c>
      <c r="B172" s="178">
        <v>13482.906999999999</v>
      </c>
      <c r="C172" s="179">
        <f t="shared" si="8"/>
        <v>0.32598055156006411</v>
      </c>
      <c r="D172" s="178">
        <v>23794.187000000002</v>
      </c>
      <c r="E172" s="179">
        <f t="shared" si="9"/>
        <v>0.53628579411728594</v>
      </c>
      <c r="F172" s="178">
        <v>3564.0889999999999</v>
      </c>
      <c r="G172" s="179">
        <f t="shared" si="10"/>
        <v>9.8620076218808625E-2</v>
      </c>
      <c r="H172" s="178">
        <v>822.37</v>
      </c>
      <c r="I172" s="179">
        <f t="shared" si="11"/>
        <v>2.2077273679387451E-2</v>
      </c>
      <c r="J172" s="178">
        <v>-9918.8179999999993</v>
      </c>
      <c r="K172" s="178">
        <v>-22971.817000000003</v>
      </c>
      <c r="L172" s="178"/>
      <c r="M172" s="155" t="s">
        <v>1060</v>
      </c>
    </row>
    <row r="173" spans="1:13" x14ac:dyDescent="0.3">
      <c r="A173" s="155" t="s">
        <v>863</v>
      </c>
      <c r="B173" s="178">
        <v>136.85900000000001</v>
      </c>
      <c r="C173" s="179">
        <f t="shared" si="8"/>
        <v>3.3088837819588031E-3</v>
      </c>
      <c r="D173" s="178">
        <v>111.699</v>
      </c>
      <c r="E173" s="179">
        <f t="shared" si="9"/>
        <v>2.5175303075959986E-3</v>
      </c>
      <c r="F173" s="178">
        <v>1098.7</v>
      </c>
      <c r="G173" s="179">
        <f t="shared" si="10"/>
        <v>3.0401563412587353E-2</v>
      </c>
      <c r="H173" s="178">
        <v>856.95799999999997</v>
      </c>
      <c r="I173" s="179">
        <f t="shared" si="11"/>
        <v>2.3005820126877814E-2</v>
      </c>
      <c r="J173" s="178">
        <v>961.84100000000001</v>
      </c>
      <c r="K173" s="178">
        <v>745.25900000000001</v>
      </c>
      <c r="L173" s="178"/>
      <c r="M173" s="155" t="s">
        <v>1061</v>
      </c>
    </row>
    <row r="174" spans="1:13" x14ac:dyDescent="0.3">
      <c r="A174" s="155" t="s">
        <v>864</v>
      </c>
      <c r="B174" s="178" t="s">
        <v>741</v>
      </c>
      <c r="C174" s="179" t="str">
        <f t="shared" si="8"/>
        <v>x</v>
      </c>
      <c r="D174" s="178" t="s">
        <v>730</v>
      </c>
      <c r="E174" s="179" t="str">
        <f t="shared" si="9"/>
        <v>x</v>
      </c>
      <c r="F174" s="178">
        <v>152.19499999999999</v>
      </c>
      <c r="G174" s="179">
        <f t="shared" si="10"/>
        <v>4.2113096783277801E-3</v>
      </c>
      <c r="H174" s="178">
        <v>5.0439999999999996</v>
      </c>
      <c r="I174" s="179">
        <f t="shared" si="11"/>
        <v>1.3541078643290768E-4</v>
      </c>
      <c r="J174" s="178">
        <v>152.19499999999999</v>
      </c>
      <c r="K174" s="178">
        <v>4.9649999999999999</v>
      </c>
      <c r="L174" s="178"/>
      <c r="M174" s="155" t="s">
        <v>1062</v>
      </c>
    </row>
    <row r="175" spans="1:13" x14ac:dyDescent="0.3">
      <c r="A175" s="155" t="s">
        <v>865</v>
      </c>
      <c r="B175" s="178">
        <v>760434.47</v>
      </c>
      <c r="C175" s="179">
        <f t="shared" si="8"/>
        <v>18.385267209503485</v>
      </c>
      <c r="D175" s="178">
        <v>942675.02500000002</v>
      </c>
      <c r="E175" s="179">
        <f t="shared" si="9"/>
        <v>21.246501272628368</v>
      </c>
      <c r="F175" s="178">
        <v>96931.546000000002</v>
      </c>
      <c r="G175" s="179">
        <f t="shared" si="10"/>
        <v>2.6821430257569201</v>
      </c>
      <c r="H175" s="178">
        <v>102977.584</v>
      </c>
      <c r="I175" s="179">
        <f t="shared" si="11"/>
        <v>2.7645272867567035</v>
      </c>
      <c r="J175" s="178">
        <v>-663502.924</v>
      </c>
      <c r="K175" s="178">
        <v>-839697.44099999999</v>
      </c>
      <c r="L175" s="178"/>
      <c r="M175" s="155" t="s">
        <v>1063</v>
      </c>
    </row>
    <row r="176" spans="1:13" x14ac:dyDescent="0.3">
      <c r="A176" s="155" t="s">
        <v>866</v>
      </c>
      <c r="B176" s="178">
        <v>390.94200000000001</v>
      </c>
      <c r="C176" s="179">
        <f t="shared" si="8"/>
        <v>9.4519296756993571E-3</v>
      </c>
      <c r="D176" s="178">
        <v>327.67099999999999</v>
      </c>
      <c r="E176" s="179">
        <f t="shared" si="9"/>
        <v>7.385219862490161E-3</v>
      </c>
      <c r="F176" s="178">
        <v>1649.4090000000001</v>
      </c>
      <c r="G176" s="179">
        <f t="shared" si="10"/>
        <v>4.5639949309904705E-2</v>
      </c>
      <c r="H176" s="178">
        <v>1437.385</v>
      </c>
      <c r="I176" s="179">
        <f t="shared" si="11"/>
        <v>3.8587913016824946E-2</v>
      </c>
      <c r="J176" s="178">
        <v>1258.4670000000001</v>
      </c>
      <c r="K176" s="178">
        <v>1109.7139999999999</v>
      </c>
      <c r="L176" s="178"/>
      <c r="M176" s="155" t="s">
        <v>1064</v>
      </c>
    </row>
    <row r="177" spans="1:13" x14ac:dyDescent="0.3">
      <c r="A177" s="155" t="s">
        <v>867</v>
      </c>
      <c r="B177" s="178">
        <v>14306.282999999999</v>
      </c>
      <c r="C177" s="179">
        <f t="shared" si="8"/>
        <v>0.34588757625594901</v>
      </c>
      <c r="D177" s="178">
        <v>18304.490000000002</v>
      </c>
      <c r="E177" s="179">
        <f t="shared" si="9"/>
        <v>0.41255614052129291</v>
      </c>
      <c r="F177" s="178">
        <v>15994.844999999999</v>
      </c>
      <c r="G177" s="179">
        <f t="shared" si="10"/>
        <v>0.44258514111404912</v>
      </c>
      <c r="H177" s="178">
        <v>12878.796</v>
      </c>
      <c r="I177" s="179">
        <f t="shared" si="11"/>
        <v>0.34574304018021129</v>
      </c>
      <c r="J177" s="178">
        <v>1688.5619999999999</v>
      </c>
      <c r="K177" s="178">
        <v>-5425.6940000000013</v>
      </c>
      <c r="L177" s="178"/>
      <c r="M177" s="155" t="s">
        <v>1065</v>
      </c>
    </row>
    <row r="178" spans="1:13" x14ac:dyDescent="0.3">
      <c r="A178" s="155" t="s">
        <v>868</v>
      </c>
      <c r="B178" s="178">
        <v>12484.539000000001</v>
      </c>
      <c r="C178" s="179">
        <f t="shared" si="8"/>
        <v>0.30184268935424174</v>
      </c>
      <c r="D178" s="178">
        <v>28496.781999999999</v>
      </c>
      <c r="E178" s="179">
        <f t="shared" si="9"/>
        <v>0.64227533240186685</v>
      </c>
      <c r="F178" s="178">
        <v>2423.0349999999999</v>
      </c>
      <c r="G178" s="179">
        <f t="shared" si="10"/>
        <v>6.7046557025046499E-2</v>
      </c>
      <c r="H178" s="178">
        <v>2617.9899999999998</v>
      </c>
      <c r="I178" s="179">
        <f t="shared" si="11"/>
        <v>7.0282332429319583E-2</v>
      </c>
      <c r="J178" s="178">
        <v>-10061.504000000001</v>
      </c>
      <c r="K178" s="178">
        <v>-25878.792000000001</v>
      </c>
      <c r="L178" s="178"/>
      <c r="M178" s="155" t="s">
        <v>1066</v>
      </c>
    </row>
    <row r="179" spans="1:13" x14ac:dyDescent="0.3">
      <c r="A179" s="155" t="s">
        <v>869</v>
      </c>
      <c r="B179" s="178">
        <v>8010.2280000000001</v>
      </c>
      <c r="C179" s="179">
        <f t="shared" si="8"/>
        <v>0.19366584235594517</v>
      </c>
      <c r="D179" s="178">
        <v>10699.55</v>
      </c>
      <c r="E179" s="179">
        <f t="shared" si="9"/>
        <v>0.24115203719495046</v>
      </c>
      <c r="F179" s="178">
        <v>40905.021000000001</v>
      </c>
      <c r="G179" s="179">
        <f t="shared" si="10"/>
        <v>1.131861827454917</v>
      </c>
      <c r="H179" s="178">
        <v>83352.962</v>
      </c>
      <c r="I179" s="179">
        <f t="shared" si="11"/>
        <v>2.2376863869810211</v>
      </c>
      <c r="J179" s="178">
        <v>32894.792999999998</v>
      </c>
      <c r="K179" s="178">
        <v>72653.411999999997</v>
      </c>
      <c r="L179" s="178"/>
      <c r="M179" s="155" t="s">
        <v>1067</v>
      </c>
    </row>
    <row r="180" spans="1:13" x14ac:dyDescent="0.3">
      <c r="A180" s="155" t="s">
        <v>870</v>
      </c>
      <c r="B180" s="178">
        <v>168972.609</v>
      </c>
      <c r="C180" s="179">
        <f t="shared" si="8"/>
        <v>4.0853047699849192</v>
      </c>
      <c r="D180" s="178">
        <v>149905.34700000001</v>
      </c>
      <c r="E180" s="179">
        <f t="shared" si="9"/>
        <v>3.3786448790337866</v>
      </c>
      <c r="F180" s="178">
        <v>25466.543000000001</v>
      </c>
      <c r="G180" s="179">
        <f t="shared" si="10"/>
        <v>0.70467163185026183</v>
      </c>
      <c r="H180" s="178">
        <v>30384.651999999998</v>
      </c>
      <c r="I180" s="179">
        <f t="shared" si="11"/>
        <v>0.81570373172288291</v>
      </c>
      <c r="J180" s="178">
        <v>-143506.06599999999</v>
      </c>
      <c r="K180" s="178">
        <v>-119520.69500000001</v>
      </c>
      <c r="L180" s="178"/>
      <c r="M180" s="155" t="s">
        <v>1068</v>
      </c>
    </row>
    <row r="181" spans="1:13" x14ac:dyDescent="0.3">
      <c r="A181" s="155" t="s">
        <v>729</v>
      </c>
      <c r="B181" s="178" t="s">
        <v>730</v>
      </c>
      <c r="C181" s="179" t="str">
        <f t="shared" si="8"/>
        <v>x</v>
      </c>
      <c r="D181" s="178">
        <v>1.383</v>
      </c>
      <c r="E181" s="179">
        <f t="shared" si="9"/>
        <v>3.117077516723755E-5</v>
      </c>
      <c r="F181" s="178">
        <v>8131.08</v>
      </c>
      <c r="G181" s="179">
        <f t="shared" si="10"/>
        <v>0.22499093859362956</v>
      </c>
      <c r="H181" s="178">
        <v>5144.08</v>
      </c>
      <c r="I181" s="179">
        <f t="shared" si="11"/>
        <v>0.13809752543096585</v>
      </c>
      <c r="J181" s="178">
        <v>8130.723</v>
      </c>
      <c r="K181" s="178">
        <v>5142.6970000000001</v>
      </c>
      <c r="L181" s="178"/>
      <c r="M181" s="155" t="s">
        <v>932</v>
      </c>
    </row>
    <row r="182" spans="1:13" x14ac:dyDescent="0.3">
      <c r="A182" s="155" t="s">
        <v>731</v>
      </c>
      <c r="B182" s="178">
        <v>1.823</v>
      </c>
      <c r="C182" s="179">
        <f t="shared" si="8"/>
        <v>4.4075253615114079E-5</v>
      </c>
      <c r="D182" s="178">
        <v>267.81900000000002</v>
      </c>
      <c r="E182" s="179">
        <f t="shared" si="9"/>
        <v>6.0362442765830747E-3</v>
      </c>
      <c r="F182" s="178">
        <v>444.47500000000002</v>
      </c>
      <c r="G182" s="179">
        <f t="shared" si="10"/>
        <v>1.2298839444625252E-2</v>
      </c>
      <c r="H182" s="178">
        <v>298.25299999999999</v>
      </c>
      <c r="I182" s="179">
        <f t="shared" si="11"/>
        <v>8.00687416454679E-3</v>
      </c>
      <c r="J182" s="178">
        <v>442.65200000000004</v>
      </c>
      <c r="K182" s="178">
        <v>30.433999999999969</v>
      </c>
      <c r="L182" s="178"/>
      <c r="M182" s="155" t="s">
        <v>933</v>
      </c>
    </row>
    <row r="183" spans="1:13" x14ac:dyDescent="0.3">
      <c r="A183" s="155" t="s">
        <v>871</v>
      </c>
      <c r="B183" s="178">
        <v>934.10400000000004</v>
      </c>
      <c r="C183" s="179">
        <f t="shared" si="8"/>
        <v>2.2584130939600943E-2</v>
      </c>
      <c r="D183" s="178">
        <v>550.98199999999997</v>
      </c>
      <c r="E183" s="179">
        <f t="shared" si="9"/>
        <v>1.241831962631589E-2</v>
      </c>
      <c r="F183" s="178">
        <v>11295.832</v>
      </c>
      <c r="G183" s="179">
        <f t="shared" si="10"/>
        <v>0.31256116578313775</v>
      </c>
      <c r="H183" s="178">
        <v>7105.8230000000003</v>
      </c>
      <c r="I183" s="179">
        <f t="shared" si="11"/>
        <v>0.19076230782772471</v>
      </c>
      <c r="J183" s="178">
        <v>10361.728000000001</v>
      </c>
      <c r="K183" s="178">
        <v>6554.8410000000003</v>
      </c>
      <c r="L183" s="178"/>
      <c r="M183" s="155" t="s">
        <v>1069</v>
      </c>
    </row>
    <row r="184" spans="1:13" x14ac:dyDescent="0.3">
      <c r="A184" s="155" t="s">
        <v>872</v>
      </c>
      <c r="B184" s="178">
        <v>105853.56600000001</v>
      </c>
      <c r="C184" s="179">
        <f t="shared" si="8"/>
        <v>2.5592554950708815</v>
      </c>
      <c r="D184" s="178">
        <v>74977.433999999994</v>
      </c>
      <c r="E184" s="179">
        <f t="shared" si="9"/>
        <v>1.6898805045772898</v>
      </c>
      <c r="F184" s="178">
        <v>73254.073999999993</v>
      </c>
      <c r="G184" s="179">
        <f t="shared" si="10"/>
        <v>2.0269758586887834</v>
      </c>
      <c r="H184" s="178">
        <v>48791.466</v>
      </c>
      <c r="I184" s="179">
        <f t="shared" si="11"/>
        <v>1.3098514635754315</v>
      </c>
      <c r="J184" s="178">
        <v>-32599.492000000013</v>
      </c>
      <c r="K184" s="178">
        <v>-26185.967999999993</v>
      </c>
      <c r="L184" s="178"/>
      <c r="M184" s="155" t="s">
        <v>1070</v>
      </c>
    </row>
    <row r="185" spans="1:13" x14ac:dyDescent="0.3">
      <c r="A185" s="155" t="s">
        <v>873</v>
      </c>
      <c r="B185" s="178">
        <v>1.054</v>
      </c>
      <c r="C185" s="179">
        <f t="shared" si="8"/>
        <v>2.5482894849330903E-5</v>
      </c>
      <c r="D185" s="178" t="s">
        <v>730</v>
      </c>
      <c r="E185" s="179" t="str">
        <f t="shared" si="9"/>
        <v>x</v>
      </c>
      <c r="F185" s="178">
        <v>145.06200000000001</v>
      </c>
      <c r="G185" s="179">
        <f t="shared" si="10"/>
        <v>4.0139360988047214E-3</v>
      </c>
      <c r="H185" s="178">
        <v>425.75400000000002</v>
      </c>
      <c r="I185" s="179">
        <f t="shared" si="11"/>
        <v>1.1429754949832708E-2</v>
      </c>
      <c r="J185" s="178">
        <v>144.00800000000001</v>
      </c>
      <c r="K185" s="178">
        <v>425.67900000000003</v>
      </c>
      <c r="L185" s="178"/>
      <c r="M185" s="155" t="s">
        <v>1071</v>
      </c>
    </row>
    <row r="186" spans="1:13" x14ac:dyDescent="0.3">
      <c r="A186" s="155" t="s">
        <v>874</v>
      </c>
      <c r="B186" s="178">
        <v>1049.9570000000001</v>
      </c>
      <c r="C186" s="179">
        <f t="shared" si="8"/>
        <v>2.5385145946222893E-2</v>
      </c>
      <c r="D186" s="178">
        <v>2933.509</v>
      </c>
      <c r="E186" s="179">
        <f t="shared" si="9"/>
        <v>6.6116955524271756E-2</v>
      </c>
      <c r="F186" s="178">
        <v>54.42</v>
      </c>
      <c r="G186" s="179">
        <f t="shared" si="10"/>
        <v>1.5058278701310674E-3</v>
      </c>
      <c r="H186" s="178">
        <v>1714.491</v>
      </c>
      <c r="I186" s="179">
        <f t="shared" si="11"/>
        <v>4.6027076653874371E-2</v>
      </c>
      <c r="J186" s="178">
        <v>-995.53700000000015</v>
      </c>
      <c r="K186" s="178">
        <v>-1219.018</v>
      </c>
      <c r="L186" s="178"/>
      <c r="M186" s="155" t="s">
        <v>1072</v>
      </c>
    </row>
    <row r="187" spans="1:13" x14ac:dyDescent="0.3">
      <c r="A187" s="155" t="s">
        <v>875</v>
      </c>
      <c r="B187" s="178" t="s">
        <v>730</v>
      </c>
      <c r="C187" s="179" t="str">
        <f t="shared" si="8"/>
        <v>x</v>
      </c>
      <c r="D187" s="178" t="s">
        <v>741</v>
      </c>
      <c r="E187" s="179" t="str">
        <f t="shared" si="9"/>
        <v>x</v>
      </c>
      <c r="F187" s="178" t="s">
        <v>741</v>
      </c>
      <c r="G187" s="179" t="str">
        <f t="shared" si="10"/>
        <v>x</v>
      </c>
      <c r="H187" s="178" t="s">
        <v>741</v>
      </c>
      <c r="I187" s="179" t="str">
        <f t="shared" si="11"/>
        <v>x</v>
      </c>
      <c r="J187" s="178" t="s">
        <v>730</v>
      </c>
      <c r="K187" s="178" t="s">
        <v>741</v>
      </c>
      <c r="L187" s="178"/>
      <c r="M187" s="155" t="s">
        <v>1073</v>
      </c>
    </row>
    <row r="188" spans="1:13" x14ac:dyDescent="0.3">
      <c r="A188" s="155" t="s">
        <v>876</v>
      </c>
      <c r="B188" s="178">
        <v>102242.223</v>
      </c>
      <c r="C188" s="179">
        <f t="shared" si="8"/>
        <v>2.4719429012057321</v>
      </c>
      <c r="D188" s="178">
        <v>119957.049</v>
      </c>
      <c r="E188" s="179">
        <f t="shared" si="9"/>
        <v>2.7036545221289208</v>
      </c>
      <c r="F188" s="178">
        <v>27729.666000000001</v>
      </c>
      <c r="G188" s="179">
        <f t="shared" si="10"/>
        <v>0.76729334605339716</v>
      </c>
      <c r="H188" s="178">
        <v>33081.707999999999</v>
      </c>
      <c r="I188" s="179">
        <f t="shared" si="11"/>
        <v>0.88810866312922543</v>
      </c>
      <c r="J188" s="178">
        <v>-74512.557000000001</v>
      </c>
      <c r="K188" s="178">
        <v>-86875.341</v>
      </c>
      <c r="L188" s="178"/>
      <c r="M188" s="155" t="s">
        <v>1074</v>
      </c>
    </row>
    <row r="189" spans="1:13" x14ac:dyDescent="0.3">
      <c r="A189" s="155" t="s">
        <v>732</v>
      </c>
      <c r="B189" s="178">
        <v>613.70000000000005</v>
      </c>
      <c r="C189" s="179">
        <f t="shared" si="8"/>
        <v>1.4837621033239446E-2</v>
      </c>
      <c r="D189" s="178">
        <v>1702.9190000000001</v>
      </c>
      <c r="E189" s="179">
        <f t="shared" si="9"/>
        <v>3.8381276411436731E-2</v>
      </c>
      <c r="F189" s="178">
        <v>6436.54</v>
      </c>
      <c r="G189" s="179">
        <f t="shared" si="10"/>
        <v>0.17810219256180487</v>
      </c>
      <c r="H189" s="178">
        <v>9256.5040000000008</v>
      </c>
      <c r="I189" s="179">
        <f t="shared" si="11"/>
        <v>0.24849930338210863</v>
      </c>
      <c r="J189" s="178">
        <v>5822.84</v>
      </c>
      <c r="K189" s="178">
        <v>7553.5850000000009</v>
      </c>
      <c r="L189" s="178"/>
      <c r="M189" s="155" t="s">
        <v>934</v>
      </c>
    </row>
    <row r="190" spans="1:13" x14ac:dyDescent="0.3">
      <c r="A190" s="155" t="s">
        <v>877</v>
      </c>
      <c r="B190" s="178">
        <v>231.86199999999999</v>
      </c>
      <c r="C190" s="179">
        <f t="shared" si="8"/>
        <v>5.6058016751001534E-3</v>
      </c>
      <c r="D190" s="178">
        <v>513.33000000000004</v>
      </c>
      <c r="E190" s="179">
        <f t="shared" si="9"/>
        <v>1.1569699216629103E-2</v>
      </c>
      <c r="F190" s="178">
        <v>1633.508</v>
      </c>
      <c r="G190" s="179">
        <f t="shared" si="10"/>
        <v>4.5199960905587283E-2</v>
      </c>
      <c r="H190" s="178">
        <v>2464.9259999999999</v>
      </c>
      <c r="I190" s="179">
        <f t="shared" si="11"/>
        <v>6.6173189563624377E-2</v>
      </c>
      <c r="J190" s="178">
        <v>1401.646</v>
      </c>
      <c r="K190" s="178">
        <v>1951.596</v>
      </c>
      <c r="L190" s="178"/>
      <c r="M190" s="155" t="s">
        <v>1075</v>
      </c>
    </row>
    <row r="191" spans="1:13" x14ac:dyDescent="0.3">
      <c r="A191" s="155" t="s">
        <v>878</v>
      </c>
      <c r="B191" s="178">
        <v>2683.828</v>
      </c>
      <c r="C191" s="179">
        <f t="shared" si="8"/>
        <v>6.4887767284335929E-2</v>
      </c>
      <c r="D191" s="178">
        <v>2599.6120000000001</v>
      </c>
      <c r="E191" s="179">
        <f t="shared" si="9"/>
        <v>5.8591410827225403E-2</v>
      </c>
      <c r="F191" s="178">
        <v>61.143000000000001</v>
      </c>
      <c r="G191" s="179">
        <f t="shared" si="10"/>
        <v>1.6918565502282957E-3</v>
      </c>
      <c r="H191" s="178">
        <v>347.07299999999998</v>
      </c>
      <c r="I191" s="179">
        <f t="shared" si="11"/>
        <v>9.3174916494108972E-3</v>
      </c>
      <c r="J191" s="178">
        <v>-2622.6849999999999</v>
      </c>
      <c r="K191" s="178">
        <v>-2252.5390000000002</v>
      </c>
      <c r="L191" s="178"/>
      <c r="M191" s="155" t="s">
        <v>1076</v>
      </c>
    </row>
    <row r="192" spans="1:13" x14ac:dyDescent="0.3">
      <c r="A192" s="155" t="s">
        <v>879</v>
      </c>
      <c r="B192" s="178">
        <v>2350.6390000000001</v>
      </c>
      <c r="C192" s="179">
        <f t="shared" si="8"/>
        <v>5.6832150346998435E-2</v>
      </c>
      <c r="D192" s="178">
        <v>742.77599999999995</v>
      </c>
      <c r="E192" s="179">
        <f t="shared" si="9"/>
        <v>1.6741072809558954E-2</v>
      </c>
      <c r="F192" s="178">
        <v>4780.8029999999999</v>
      </c>
      <c r="G192" s="179">
        <f t="shared" si="10"/>
        <v>0.13228714441393269</v>
      </c>
      <c r="H192" s="178">
        <v>5605.1130000000003</v>
      </c>
      <c r="I192" s="179">
        <f t="shared" si="11"/>
        <v>0.15047437735434468</v>
      </c>
      <c r="J192" s="178">
        <v>2430.1639999999998</v>
      </c>
      <c r="K192" s="178">
        <v>4862.3370000000004</v>
      </c>
      <c r="L192" s="178"/>
      <c r="M192" s="155" t="s">
        <v>1077</v>
      </c>
    </row>
    <row r="193" spans="1:13" x14ac:dyDescent="0.3">
      <c r="A193" s="155" t="s">
        <v>880</v>
      </c>
      <c r="B193" s="178">
        <v>1518.357</v>
      </c>
      <c r="C193" s="179">
        <f t="shared" si="8"/>
        <v>3.6709802442832562E-2</v>
      </c>
      <c r="D193" s="178">
        <v>3039.9560000000001</v>
      </c>
      <c r="E193" s="179">
        <f t="shared" si="9"/>
        <v>6.8516113517205199E-2</v>
      </c>
      <c r="F193" s="178">
        <v>3875.4879999999998</v>
      </c>
      <c r="G193" s="179">
        <f t="shared" si="10"/>
        <v>0.10723663801467309</v>
      </c>
      <c r="H193" s="178">
        <v>2799.7460000000001</v>
      </c>
      <c r="I193" s="179">
        <f t="shared" si="11"/>
        <v>7.5161738237983264E-2</v>
      </c>
      <c r="J193" s="178">
        <v>2357.1309999999999</v>
      </c>
      <c r="K193" s="178">
        <v>-240.21000000000004</v>
      </c>
      <c r="L193" s="178"/>
      <c r="M193" s="155" t="s">
        <v>1078</v>
      </c>
    </row>
    <row r="194" spans="1:13" x14ac:dyDescent="0.3">
      <c r="A194" s="155" t="s">
        <v>881</v>
      </c>
      <c r="B194" s="178">
        <v>2479.0149999999999</v>
      </c>
      <c r="C194" s="179">
        <f t="shared" si="8"/>
        <v>5.9935937926863421E-2</v>
      </c>
      <c r="D194" s="178">
        <v>8396.5560000000005</v>
      </c>
      <c r="E194" s="179">
        <f t="shared" si="9"/>
        <v>0.189245957523586</v>
      </c>
      <c r="F194" s="178">
        <v>39.304000000000002</v>
      </c>
      <c r="G194" s="179">
        <f t="shared" si="10"/>
        <v>1.0875607976411517E-3</v>
      </c>
      <c r="H194" s="178" t="s">
        <v>730</v>
      </c>
      <c r="I194" s="179" t="str">
        <f t="shared" si="11"/>
        <v>x</v>
      </c>
      <c r="J194" s="178">
        <v>-2439.7109999999998</v>
      </c>
      <c r="K194" s="178">
        <v>-8396.5210000000006</v>
      </c>
      <c r="L194" s="178"/>
      <c r="M194" s="155" t="s">
        <v>1079</v>
      </c>
    </row>
    <row r="195" spans="1:13" x14ac:dyDescent="0.3">
      <c r="A195" s="155" t="s">
        <v>882</v>
      </c>
      <c r="B195" s="178">
        <v>23.998999999999999</v>
      </c>
      <c r="C195" s="179">
        <f t="shared" si="8"/>
        <v>5.8023149287390159E-4</v>
      </c>
      <c r="D195" s="178">
        <v>30.963999999999999</v>
      </c>
      <c r="E195" s="179">
        <f t="shared" si="9"/>
        <v>6.9788277822006026E-4</v>
      </c>
      <c r="F195" s="178">
        <v>206.114</v>
      </c>
      <c r="G195" s="179">
        <f t="shared" si="10"/>
        <v>5.7032746347702098E-3</v>
      </c>
      <c r="H195" s="178">
        <v>208.58099999999999</v>
      </c>
      <c r="I195" s="179">
        <f t="shared" si="11"/>
        <v>5.5995474315944328E-3</v>
      </c>
      <c r="J195" s="178">
        <v>182.11500000000001</v>
      </c>
      <c r="K195" s="178">
        <v>177.61699999999999</v>
      </c>
      <c r="L195" s="178"/>
      <c r="M195" s="155" t="s">
        <v>1080</v>
      </c>
    </row>
    <row r="196" spans="1:13" x14ac:dyDescent="0.3">
      <c r="A196" s="155" t="s">
        <v>883</v>
      </c>
      <c r="B196" s="178">
        <v>267.33100000000002</v>
      </c>
      <c r="C196" s="179">
        <f t="shared" si="8"/>
        <v>6.4633470236873623E-3</v>
      </c>
      <c r="D196" s="178">
        <v>16.381</v>
      </c>
      <c r="E196" s="179">
        <f t="shared" si="9"/>
        <v>3.6920351989480713E-4</v>
      </c>
      <c r="F196" s="178">
        <v>3775.54</v>
      </c>
      <c r="G196" s="179">
        <f t="shared" si="10"/>
        <v>0.10447102823951948</v>
      </c>
      <c r="H196" s="178">
        <v>4461.7150000000001</v>
      </c>
      <c r="I196" s="179">
        <f t="shared" si="11"/>
        <v>0.1197788138361421</v>
      </c>
      <c r="J196" s="178">
        <v>3508.2089999999998</v>
      </c>
      <c r="K196" s="178">
        <v>4445.3339999999998</v>
      </c>
      <c r="L196" s="178"/>
      <c r="M196" s="155" t="s">
        <v>1081</v>
      </c>
    </row>
    <row r="197" spans="1:13" x14ac:dyDescent="0.3">
      <c r="A197" s="155" t="s">
        <v>884</v>
      </c>
      <c r="B197" s="178">
        <v>34.975000000000001</v>
      </c>
      <c r="C197" s="179">
        <f t="shared" si="8"/>
        <v>8.4560175270905911E-4</v>
      </c>
      <c r="D197" s="178">
        <v>59.948</v>
      </c>
      <c r="E197" s="179">
        <f t="shared" si="9"/>
        <v>1.3511392839664182E-3</v>
      </c>
      <c r="F197" s="178">
        <v>751.928</v>
      </c>
      <c r="G197" s="179">
        <f t="shared" si="10"/>
        <v>2.0806213501137694E-2</v>
      </c>
      <c r="H197" s="178">
        <v>179.911</v>
      </c>
      <c r="I197" s="179">
        <f t="shared" si="11"/>
        <v>4.8298750987174569E-3</v>
      </c>
      <c r="J197" s="178">
        <v>716.95299999999997</v>
      </c>
      <c r="K197" s="178">
        <v>119.96299999999999</v>
      </c>
      <c r="L197" s="178"/>
      <c r="M197" s="155" t="s">
        <v>1082</v>
      </c>
    </row>
    <row r="198" spans="1:13" x14ac:dyDescent="0.3">
      <c r="A198" s="155" t="s">
        <v>885</v>
      </c>
      <c r="B198" s="178">
        <v>18056.151000000002</v>
      </c>
      <c r="C198" s="179">
        <f t="shared" si="8"/>
        <v>0.43654933331749629</v>
      </c>
      <c r="D198" s="178">
        <v>17412.621999999999</v>
      </c>
      <c r="E198" s="179">
        <f t="shared" si="9"/>
        <v>0.39245475447150696</v>
      </c>
      <c r="F198" s="178">
        <v>3235.1080000000002</v>
      </c>
      <c r="G198" s="179">
        <f t="shared" si="10"/>
        <v>8.9517011930980842E-2</v>
      </c>
      <c r="H198" s="178">
        <v>6624.7460000000001</v>
      </c>
      <c r="I198" s="179">
        <f t="shared" si="11"/>
        <v>0.17784735641916324</v>
      </c>
      <c r="J198" s="178">
        <v>-14821.043000000001</v>
      </c>
      <c r="K198" s="178">
        <v>-10787.876</v>
      </c>
      <c r="L198" s="178"/>
      <c r="M198" s="155" t="s">
        <v>1083</v>
      </c>
    </row>
    <row r="199" spans="1:13" x14ac:dyDescent="0.3">
      <c r="A199" s="155" t="s">
        <v>886</v>
      </c>
      <c r="B199" s="178">
        <v>13.286</v>
      </c>
      <c r="C199" s="179">
        <f t="shared" si="8"/>
        <v>3.2121986809128118E-4</v>
      </c>
      <c r="D199" s="178">
        <v>33.759</v>
      </c>
      <c r="E199" s="179">
        <f t="shared" si="9"/>
        <v>7.6087794567662498E-4</v>
      </c>
      <c r="F199" s="178">
        <v>21.617000000000001</v>
      </c>
      <c r="G199" s="179">
        <f t="shared" si="10"/>
        <v>5.9815290460535255E-4</v>
      </c>
      <c r="H199" s="178" t="s">
        <v>730</v>
      </c>
      <c r="I199" s="179" t="str">
        <f t="shared" si="11"/>
        <v>x</v>
      </c>
      <c r="J199" s="178">
        <v>8.3310000000000013</v>
      </c>
      <c r="K199" s="178">
        <v>-33.282000000000004</v>
      </c>
      <c r="L199" s="178"/>
      <c r="M199" s="155" t="s">
        <v>1084</v>
      </c>
    </row>
    <row r="200" spans="1:13" x14ac:dyDescent="0.3">
      <c r="A200" s="155" t="s">
        <v>887</v>
      </c>
      <c r="B200" s="178">
        <v>748.27800000000002</v>
      </c>
      <c r="C200" s="179">
        <f t="shared" si="8"/>
        <v>1.8091356349210275E-2</v>
      </c>
      <c r="D200" s="178">
        <v>2204.6689999999999</v>
      </c>
      <c r="E200" s="179">
        <f t="shared" si="9"/>
        <v>4.9689979549659022E-2</v>
      </c>
      <c r="F200" s="178">
        <v>2203.759</v>
      </c>
      <c r="G200" s="179">
        <f t="shared" si="10"/>
        <v>6.0979083448220714E-2</v>
      </c>
      <c r="H200" s="178">
        <v>867.63099999999997</v>
      </c>
      <c r="I200" s="179">
        <f t="shared" si="11"/>
        <v>2.329234655899487E-2</v>
      </c>
      <c r="J200" s="178">
        <v>1455.481</v>
      </c>
      <c r="K200" s="178">
        <v>-1337.038</v>
      </c>
      <c r="L200" s="178"/>
      <c r="M200" s="155" t="s">
        <v>1085</v>
      </c>
    </row>
    <row r="201" spans="1:13" x14ac:dyDescent="0.3">
      <c r="A201" s="155" t="s">
        <v>888</v>
      </c>
      <c r="B201" s="178">
        <v>4841.2929999999997</v>
      </c>
      <c r="C201" s="179">
        <f t="shared" si="8"/>
        <v>0.11704948809658611</v>
      </c>
      <c r="D201" s="178">
        <v>3516.7640000000001</v>
      </c>
      <c r="E201" s="179">
        <f t="shared" si="9"/>
        <v>7.926266085338754E-2</v>
      </c>
      <c r="F201" s="178">
        <v>2822.0549999999998</v>
      </c>
      <c r="G201" s="179">
        <f t="shared" si="10"/>
        <v>7.8087634510156725E-2</v>
      </c>
      <c r="H201" s="178">
        <v>1920.8340000000001</v>
      </c>
      <c r="I201" s="179">
        <f t="shared" si="11"/>
        <v>5.1566542931615347E-2</v>
      </c>
      <c r="J201" s="178">
        <v>-2019.2379999999998</v>
      </c>
      <c r="K201" s="178">
        <v>-1595.93</v>
      </c>
      <c r="L201" s="178"/>
      <c r="M201" s="155" t="s">
        <v>1086</v>
      </c>
    </row>
    <row r="202" spans="1:13" x14ac:dyDescent="0.3">
      <c r="A202" s="155" t="s">
        <v>889</v>
      </c>
      <c r="B202" s="178">
        <v>21131.673999999999</v>
      </c>
      <c r="C202" s="179">
        <f t="shared" si="8"/>
        <v>0.51090723579918385</v>
      </c>
      <c r="D202" s="178">
        <v>34083.417999999998</v>
      </c>
      <c r="E202" s="179">
        <f t="shared" si="9"/>
        <v>0.76818984772883381</v>
      </c>
      <c r="F202" s="178">
        <v>2106.1210000000001</v>
      </c>
      <c r="G202" s="179">
        <f t="shared" si="10"/>
        <v>5.8277392496661411E-2</v>
      </c>
      <c r="H202" s="178">
        <v>3642.7620000000002</v>
      </c>
      <c r="I202" s="179">
        <f t="shared" si="11"/>
        <v>9.7793272642329843E-2</v>
      </c>
      <c r="J202" s="178">
        <v>-19025.553</v>
      </c>
      <c r="K202" s="178">
        <v>-30440.655999999999</v>
      </c>
      <c r="L202" s="178"/>
      <c r="M202" s="155" t="s">
        <v>1087</v>
      </c>
    </row>
    <row r="203" spans="1:13" x14ac:dyDescent="0.3">
      <c r="A203" s="155" t="s">
        <v>890</v>
      </c>
      <c r="B203" s="178" t="s">
        <v>730</v>
      </c>
      <c r="C203" s="179" t="str">
        <f t="shared" si="8"/>
        <v>x</v>
      </c>
      <c r="D203" s="178">
        <v>282.47199999999998</v>
      </c>
      <c r="E203" s="179">
        <f t="shared" si="9"/>
        <v>6.3665012314099226E-3</v>
      </c>
      <c r="F203" s="178">
        <v>3022.6509999999998</v>
      </c>
      <c r="G203" s="179">
        <f t="shared" si="10"/>
        <v>8.3638223400947093E-2</v>
      </c>
      <c r="H203" s="178">
        <v>5735.6559999999999</v>
      </c>
      <c r="I203" s="179">
        <f t="shared" si="11"/>
        <v>0.15397892340773703</v>
      </c>
      <c r="J203" s="178">
        <v>3022.2799999999997</v>
      </c>
      <c r="K203" s="178">
        <v>5453.1840000000002</v>
      </c>
      <c r="L203" s="178"/>
      <c r="M203" s="155" t="s">
        <v>1088</v>
      </c>
    </row>
    <row r="204" spans="1:13" x14ac:dyDescent="0.3">
      <c r="A204" s="155" t="s">
        <v>891</v>
      </c>
      <c r="B204" s="178">
        <v>3063.194</v>
      </c>
      <c r="C204" s="179">
        <f t="shared" si="8"/>
        <v>7.4059820308445282E-2</v>
      </c>
      <c r="D204" s="178">
        <v>2725.43</v>
      </c>
      <c r="E204" s="179">
        <f t="shared" si="9"/>
        <v>6.1427162519193217E-2</v>
      </c>
      <c r="F204" s="178">
        <v>4783.4849999999997</v>
      </c>
      <c r="G204" s="179">
        <f t="shared" si="10"/>
        <v>0.13236135665846946</v>
      </c>
      <c r="H204" s="178">
        <v>5199.9189999999999</v>
      </c>
      <c r="I204" s="179">
        <f t="shared" si="11"/>
        <v>0.13959657438093157</v>
      </c>
      <c r="J204" s="178">
        <v>1720.2909999999997</v>
      </c>
      <c r="K204" s="178">
        <v>2474.489</v>
      </c>
      <c r="L204" s="178"/>
      <c r="M204" s="155" t="s">
        <v>1089</v>
      </c>
    </row>
    <row r="205" spans="1:13" x14ac:dyDescent="0.3">
      <c r="A205" s="155" t="s">
        <v>735</v>
      </c>
      <c r="B205" s="178">
        <v>91849.380999999994</v>
      </c>
      <c r="C205" s="179">
        <f t="shared" si="8"/>
        <v>2.2206718387088533</v>
      </c>
      <c r="D205" s="178">
        <v>17231.378000000001</v>
      </c>
      <c r="E205" s="179">
        <f t="shared" si="9"/>
        <v>0.38836978268957584</v>
      </c>
      <c r="F205" s="178">
        <v>29709.218000000001</v>
      </c>
      <c r="G205" s="179">
        <f t="shared" si="10"/>
        <v>0.82206851275633175</v>
      </c>
      <c r="H205" s="178">
        <v>33412.248</v>
      </c>
      <c r="I205" s="179">
        <f t="shared" si="11"/>
        <v>0.89698231129487438</v>
      </c>
      <c r="J205" s="178">
        <v>-62140.162999999993</v>
      </c>
      <c r="K205" s="178">
        <v>16180.869999999999</v>
      </c>
      <c r="L205" s="178"/>
      <c r="M205" s="155" t="s">
        <v>937</v>
      </c>
    </row>
    <row r="206" spans="1:13" x14ac:dyDescent="0.3">
      <c r="A206" s="155" t="s">
        <v>892</v>
      </c>
      <c r="B206" s="178">
        <v>42790.849000000002</v>
      </c>
      <c r="C206" s="179">
        <f t="shared" ref="C206:C234" si="12">IF(B206=0,0,IF(OR(B206="x",B206="Ə"),"x",B206/$B$12*100))</f>
        <v>1.0345680318601485</v>
      </c>
      <c r="D206" s="178">
        <v>72664.695000000007</v>
      </c>
      <c r="E206" s="179">
        <f t="shared" ref="E206:E234" si="13">IF(D206=0,0,IF(OR(D206="x",D206="Ə"),"x",D206/$D$12*100))</f>
        <v>1.637754787014382</v>
      </c>
      <c r="F206" s="178">
        <v>10390.441999999999</v>
      </c>
      <c r="G206" s="179">
        <f t="shared" ref="G206:G234" si="14">IF(F206=0,0,IF(OR(F206="x",F206="Ə"),"x",F206/$F$12*100))</f>
        <v>0.28750858409739777</v>
      </c>
      <c r="H206" s="178">
        <v>15163.424999999999</v>
      </c>
      <c r="I206" s="179">
        <f t="shared" ref="I206:I234" si="15">IF(H206=0,0,IF(OR(H206="x",H206="Ə"),"x",H206/$H$12*100))</f>
        <v>0.40707599212260376</v>
      </c>
      <c r="J206" s="178">
        <v>-32400.407000000003</v>
      </c>
      <c r="K206" s="178">
        <v>-57501.270000000004</v>
      </c>
      <c r="L206" s="178"/>
      <c r="M206" s="155" t="s">
        <v>1090</v>
      </c>
    </row>
    <row r="207" spans="1:13" x14ac:dyDescent="0.3">
      <c r="A207" s="155" t="s">
        <v>893</v>
      </c>
      <c r="B207" s="178" t="s">
        <v>741</v>
      </c>
      <c r="C207" s="179" t="str">
        <f t="shared" si="12"/>
        <v>x</v>
      </c>
      <c r="D207" s="178" t="s">
        <v>741</v>
      </c>
      <c r="E207" s="179" t="str">
        <f t="shared" si="13"/>
        <v>x</v>
      </c>
      <c r="F207" s="178">
        <v>652.95299999999997</v>
      </c>
      <c r="G207" s="179">
        <f t="shared" si="14"/>
        <v>1.8067527109255618E-2</v>
      </c>
      <c r="H207" s="178">
        <v>2105.3719999999998</v>
      </c>
      <c r="I207" s="179">
        <f t="shared" si="15"/>
        <v>5.6520634070940462E-2</v>
      </c>
      <c r="J207" s="178">
        <v>652.95299999999997</v>
      </c>
      <c r="K207" s="178">
        <v>2105.3719999999998</v>
      </c>
      <c r="L207" s="178"/>
      <c r="M207" s="155" t="s">
        <v>1091</v>
      </c>
    </row>
    <row r="208" spans="1:13" x14ac:dyDescent="0.3">
      <c r="A208" s="155" t="s">
        <v>894</v>
      </c>
      <c r="B208" s="178">
        <v>30141.625</v>
      </c>
      <c r="C208" s="179">
        <f t="shared" si="12"/>
        <v>0.72874370062899774</v>
      </c>
      <c r="D208" s="178">
        <v>28587.561000000002</v>
      </c>
      <c r="E208" s="179">
        <f t="shared" si="13"/>
        <v>0.64432135684070035</v>
      </c>
      <c r="F208" s="178">
        <v>10178.081</v>
      </c>
      <c r="G208" s="179">
        <f t="shared" si="14"/>
        <v>0.28163245193405889</v>
      </c>
      <c r="H208" s="178">
        <v>6507.9750000000004</v>
      </c>
      <c r="I208" s="179">
        <f t="shared" si="15"/>
        <v>0.17471253228304964</v>
      </c>
      <c r="J208" s="178">
        <v>-19963.544000000002</v>
      </c>
      <c r="K208" s="178">
        <v>-22079.586000000003</v>
      </c>
      <c r="L208" s="178"/>
      <c r="M208" s="155" t="s">
        <v>1092</v>
      </c>
    </row>
    <row r="209" spans="1:13" x14ac:dyDescent="0.3">
      <c r="A209" s="155" t="s">
        <v>895</v>
      </c>
      <c r="B209" s="178" t="s">
        <v>741</v>
      </c>
      <c r="C209" s="179" t="str">
        <f t="shared" si="12"/>
        <v>x</v>
      </c>
      <c r="D209" s="178">
        <v>520.726</v>
      </c>
      <c r="E209" s="179">
        <f t="shared" si="13"/>
        <v>1.1736394121283397E-2</v>
      </c>
      <c r="F209" s="178" t="s">
        <v>741</v>
      </c>
      <c r="G209" s="179" t="str">
        <f t="shared" si="14"/>
        <v>x</v>
      </c>
      <c r="H209" s="178" t="s">
        <v>730</v>
      </c>
      <c r="I209" s="179" t="str">
        <f t="shared" si="15"/>
        <v>x</v>
      </c>
      <c r="J209" s="178" t="s">
        <v>741</v>
      </c>
      <c r="K209" s="178">
        <v>-520.50199999999995</v>
      </c>
      <c r="L209" s="178"/>
      <c r="M209" s="155" t="s">
        <v>1093</v>
      </c>
    </row>
    <row r="210" spans="1:13" x14ac:dyDescent="0.3">
      <c r="A210" s="155" t="s">
        <v>896</v>
      </c>
      <c r="B210" s="178">
        <v>303.55599999999998</v>
      </c>
      <c r="C210" s="179">
        <f t="shared" si="12"/>
        <v>7.3391704258856652E-3</v>
      </c>
      <c r="D210" s="178">
        <v>60.067</v>
      </c>
      <c r="E210" s="179">
        <f t="shared" si="13"/>
        <v>1.3538213680191306E-3</v>
      </c>
      <c r="F210" s="178">
        <v>446.73</v>
      </c>
      <c r="G210" s="179">
        <f t="shared" si="14"/>
        <v>1.2361236391467323E-2</v>
      </c>
      <c r="H210" s="178">
        <v>729.50300000000004</v>
      </c>
      <c r="I210" s="179">
        <f t="shared" si="15"/>
        <v>1.95841742536014E-2</v>
      </c>
      <c r="J210" s="178">
        <v>143.17400000000004</v>
      </c>
      <c r="K210" s="178">
        <v>669.43600000000004</v>
      </c>
      <c r="L210" s="178"/>
      <c r="M210" s="155" t="s">
        <v>1094</v>
      </c>
    </row>
    <row r="211" spans="1:13" x14ac:dyDescent="0.3">
      <c r="A211" s="155" t="s">
        <v>897</v>
      </c>
      <c r="B211" s="178">
        <v>329.74700000000001</v>
      </c>
      <c r="C211" s="179">
        <f t="shared" si="12"/>
        <v>7.9723986033039072E-3</v>
      </c>
      <c r="D211" s="178">
        <v>42.761000000000003</v>
      </c>
      <c r="E211" s="179">
        <f t="shared" si="13"/>
        <v>9.6376971578181106E-4</v>
      </c>
      <c r="F211" s="178" t="s">
        <v>741</v>
      </c>
      <c r="G211" s="179" t="str">
        <f t="shared" si="14"/>
        <v>x</v>
      </c>
      <c r="H211" s="178" t="s">
        <v>730</v>
      </c>
      <c r="I211" s="179" t="str">
        <f t="shared" si="15"/>
        <v>x</v>
      </c>
      <c r="J211" s="178">
        <v>-329.74700000000001</v>
      </c>
      <c r="K211" s="178">
        <v>-42.759</v>
      </c>
      <c r="L211" s="178"/>
      <c r="M211" s="155" t="s">
        <v>1095</v>
      </c>
    </row>
    <row r="212" spans="1:13" x14ac:dyDescent="0.3">
      <c r="A212" s="155" t="s">
        <v>898</v>
      </c>
      <c r="B212" s="178">
        <v>101295.31600000001</v>
      </c>
      <c r="C212" s="179">
        <f t="shared" si="12"/>
        <v>2.4490492280434024</v>
      </c>
      <c r="D212" s="178">
        <v>125643.148</v>
      </c>
      <c r="E212" s="179">
        <f t="shared" si="13"/>
        <v>2.8318107864150051</v>
      </c>
      <c r="F212" s="178">
        <v>23031.685000000001</v>
      </c>
      <c r="G212" s="179">
        <f t="shared" si="14"/>
        <v>0.63729792666445528</v>
      </c>
      <c r="H212" s="178">
        <v>27746.405999999999</v>
      </c>
      <c r="I212" s="179">
        <f t="shared" si="15"/>
        <v>0.74487760847477169</v>
      </c>
      <c r="J212" s="178">
        <v>-78263.631000000008</v>
      </c>
      <c r="K212" s="178">
        <v>-97896.741999999998</v>
      </c>
      <c r="L212" s="178"/>
      <c r="M212" s="155" t="s">
        <v>1096</v>
      </c>
    </row>
    <row r="213" spans="1:13" x14ac:dyDescent="0.3">
      <c r="A213" s="155" t="s">
        <v>899</v>
      </c>
      <c r="B213" s="178">
        <v>1520.1579999999999</v>
      </c>
      <c r="C213" s="179">
        <f t="shared" si="12"/>
        <v>3.6753345795416663E-2</v>
      </c>
      <c r="D213" s="178">
        <v>3766.25</v>
      </c>
      <c r="E213" s="179">
        <f t="shared" si="13"/>
        <v>8.4885706416202758E-2</v>
      </c>
      <c r="F213" s="178">
        <v>667.26599999999996</v>
      </c>
      <c r="G213" s="179">
        <f t="shared" si="14"/>
        <v>1.8463574781162749E-2</v>
      </c>
      <c r="H213" s="178">
        <v>979.274</v>
      </c>
      <c r="I213" s="179">
        <f t="shared" si="15"/>
        <v>2.6289504851962579E-2</v>
      </c>
      <c r="J213" s="178">
        <v>-852.89199999999994</v>
      </c>
      <c r="K213" s="178">
        <v>-2786.9760000000001</v>
      </c>
      <c r="L213" s="178"/>
      <c r="M213" s="155" t="s">
        <v>1097</v>
      </c>
    </row>
    <row r="214" spans="1:13" x14ac:dyDescent="0.3">
      <c r="A214" s="155" t="s">
        <v>900</v>
      </c>
      <c r="B214" s="178">
        <v>86163.65</v>
      </c>
      <c r="C214" s="179">
        <f t="shared" si="12"/>
        <v>2.0832061032111486</v>
      </c>
      <c r="D214" s="178">
        <v>118234.98</v>
      </c>
      <c r="E214" s="179">
        <f t="shared" si="13"/>
        <v>2.6648416330316902</v>
      </c>
      <c r="F214" s="178">
        <v>18073.151999999998</v>
      </c>
      <c r="G214" s="179">
        <f t="shared" si="14"/>
        <v>0.50009290670185669</v>
      </c>
      <c r="H214" s="178">
        <v>6458.625</v>
      </c>
      <c r="I214" s="179">
        <f t="shared" si="15"/>
        <v>0.17338768646416305</v>
      </c>
      <c r="J214" s="178">
        <v>-68090.497999999992</v>
      </c>
      <c r="K214" s="178">
        <v>-111776.355</v>
      </c>
      <c r="L214" s="178"/>
      <c r="M214" s="155" t="s">
        <v>1098</v>
      </c>
    </row>
    <row r="215" spans="1:13" x14ac:dyDescent="0.3">
      <c r="A215" s="155" t="s">
        <v>901</v>
      </c>
      <c r="B215" s="178">
        <v>50.38</v>
      </c>
      <c r="C215" s="179">
        <f t="shared" si="12"/>
        <v>1.2180533610145075E-3</v>
      </c>
      <c r="D215" s="178" t="s">
        <v>741</v>
      </c>
      <c r="E215" s="179" t="str">
        <f t="shared" si="13"/>
        <v>x</v>
      </c>
      <c r="F215" s="178">
        <v>398.00599999999997</v>
      </c>
      <c r="G215" s="179">
        <f t="shared" si="14"/>
        <v>1.1013019611896095E-2</v>
      </c>
      <c r="H215" s="178">
        <v>56.192999999999998</v>
      </c>
      <c r="I215" s="179">
        <f t="shared" si="15"/>
        <v>1.5085524032562216E-3</v>
      </c>
      <c r="J215" s="178">
        <v>347.62599999999998</v>
      </c>
      <c r="K215" s="178">
        <v>56.192999999999998</v>
      </c>
      <c r="L215" s="178"/>
      <c r="M215" s="155" t="s">
        <v>1099</v>
      </c>
    </row>
    <row r="216" spans="1:13" x14ac:dyDescent="0.3">
      <c r="A216" s="155" t="s">
        <v>902</v>
      </c>
      <c r="B216" s="178">
        <v>5434.64</v>
      </c>
      <c r="C216" s="179">
        <f t="shared" si="12"/>
        <v>0.13139502814418189</v>
      </c>
      <c r="D216" s="178">
        <v>11263.906999999999</v>
      </c>
      <c r="E216" s="179">
        <f t="shared" si="13"/>
        <v>0.25387180954567834</v>
      </c>
      <c r="F216" s="178">
        <v>44696.527999999998</v>
      </c>
      <c r="G216" s="179">
        <f t="shared" si="14"/>
        <v>1.2367746703508566</v>
      </c>
      <c r="H216" s="178">
        <v>45208.649999999994</v>
      </c>
      <c r="I216" s="179">
        <f t="shared" si="15"/>
        <v>1.213667496048785</v>
      </c>
      <c r="J216" s="178">
        <v>39261.887999999999</v>
      </c>
      <c r="K216" s="178">
        <v>33944.742999999995</v>
      </c>
      <c r="L216" s="178"/>
      <c r="M216" s="155" t="s">
        <v>1100</v>
      </c>
    </row>
    <row r="217" spans="1:13" x14ac:dyDescent="0.3">
      <c r="A217" s="155" t="s">
        <v>903</v>
      </c>
      <c r="B217" s="178" t="s">
        <v>741</v>
      </c>
      <c r="C217" s="179" t="str">
        <f t="shared" si="12"/>
        <v>x</v>
      </c>
      <c r="D217" s="178" t="s">
        <v>730</v>
      </c>
      <c r="E217" s="179" t="str">
        <f t="shared" si="13"/>
        <v>x</v>
      </c>
      <c r="F217" s="178" t="s">
        <v>741</v>
      </c>
      <c r="G217" s="179" t="str">
        <f t="shared" si="14"/>
        <v>x</v>
      </c>
      <c r="H217" s="178" t="s">
        <v>730</v>
      </c>
      <c r="I217" s="179" t="str">
        <f t="shared" si="15"/>
        <v>x</v>
      </c>
      <c r="J217" s="178" t="s">
        <v>741</v>
      </c>
      <c r="K217" s="178" t="s">
        <v>730</v>
      </c>
      <c r="L217" s="178"/>
      <c r="M217" s="155" t="s">
        <v>1101</v>
      </c>
    </row>
    <row r="218" spans="1:13" x14ac:dyDescent="0.3">
      <c r="A218" s="155" t="s">
        <v>904</v>
      </c>
      <c r="B218" s="178">
        <v>1572.4760000000001</v>
      </c>
      <c r="C218" s="179">
        <f t="shared" si="12"/>
        <v>3.8018254801799302E-2</v>
      </c>
      <c r="D218" s="178">
        <v>3163.0839999999998</v>
      </c>
      <c r="E218" s="179">
        <f t="shared" si="13"/>
        <v>7.129123658646884E-2</v>
      </c>
      <c r="F218" s="178">
        <v>40625.953000000001</v>
      </c>
      <c r="G218" s="179">
        <f t="shared" si="14"/>
        <v>1.1241398801549956</v>
      </c>
      <c r="H218" s="178">
        <v>41733.048000000003</v>
      </c>
      <c r="I218" s="179">
        <f t="shared" si="15"/>
        <v>1.1203617862653221</v>
      </c>
      <c r="J218" s="178">
        <v>39053.476999999999</v>
      </c>
      <c r="K218" s="178">
        <v>38569.964</v>
      </c>
      <c r="L218" s="178"/>
      <c r="M218" s="155" t="s">
        <v>1102</v>
      </c>
    </row>
    <row r="219" spans="1:13" x14ac:dyDescent="0.3">
      <c r="A219" s="155" t="s">
        <v>905</v>
      </c>
      <c r="B219" s="178">
        <v>9.9870000000000001</v>
      </c>
      <c r="C219" s="179">
        <f t="shared" si="12"/>
        <v>2.414588907592673E-4</v>
      </c>
      <c r="D219" s="178">
        <v>13.744999999999999</v>
      </c>
      <c r="E219" s="179">
        <f t="shared" si="13"/>
        <v>3.0979197734900941E-4</v>
      </c>
      <c r="F219" s="178">
        <v>19.106999999999999</v>
      </c>
      <c r="G219" s="179">
        <f t="shared" si="14"/>
        <v>5.286999837301415E-4</v>
      </c>
      <c r="H219" s="178">
        <v>6.181</v>
      </c>
      <c r="I219" s="179">
        <f t="shared" si="15"/>
        <v>1.6593458979813686E-4</v>
      </c>
      <c r="J219" s="178">
        <v>9.1199999999999992</v>
      </c>
      <c r="K219" s="178">
        <v>-7.5639999999999992</v>
      </c>
      <c r="L219" s="178"/>
      <c r="M219" s="155" t="s">
        <v>1103</v>
      </c>
    </row>
    <row r="220" spans="1:13" x14ac:dyDescent="0.3">
      <c r="A220" s="155" t="s">
        <v>906</v>
      </c>
      <c r="B220" s="178" t="s">
        <v>741</v>
      </c>
      <c r="C220" s="179" t="str">
        <f t="shared" si="12"/>
        <v>x</v>
      </c>
      <c r="D220" s="178" t="s">
        <v>741</v>
      </c>
      <c r="E220" s="179" t="str">
        <f t="shared" si="13"/>
        <v>x</v>
      </c>
      <c r="F220" s="178">
        <v>3.6110000000000002</v>
      </c>
      <c r="G220" s="179">
        <f t="shared" si="14"/>
        <v>9.9918126406528556E-5</v>
      </c>
      <c r="H220" s="178">
        <v>2.0390000000000001</v>
      </c>
      <c r="I220" s="179">
        <f t="shared" si="15"/>
        <v>5.4738817116712682E-5</v>
      </c>
      <c r="J220" s="178">
        <v>3.6110000000000002</v>
      </c>
      <c r="K220" s="178">
        <v>2.0390000000000001</v>
      </c>
      <c r="L220" s="178"/>
      <c r="M220" s="155" t="s">
        <v>1104</v>
      </c>
    </row>
    <row r="221" spans="1:13" x14ac:dyDescent="0.3">
      <c r="A221" s="155" t="s">
        <v>907</v>
      </c>
      <c r="B221" s="178">
        <v>11.704000000000001</v>
      </c>
      <c r="C221" s="179">
        <f t="shared" si="12"/>
        <v>2.8297134849769346E-4</v>
      </c>
      <c r="D221" s="178">
        <v>9.0909999999999993</v>
      </c>
      <c r="E221" s="179">
        <f t="shared" si="13"/>
        <v>2.0489769851435755E-4</v>
      </c>
      <c r="F221" s="178">
        <v>232.96</v>
      </c>
      <c r="G221" s="179">
        <f t="shared" si="14"/>
        <v>6.4461165127845188E-3</v>
      </c>
      <c r="H221" s="178">
        <v>98.722999999999999</v>
      </c>
      <c r="I221" s="179">
        <f t="shared" si="15"/>
        <v>2.6503090937779433E-3</v>
      </c>
      <c r="J221" s="178">
        <v>221.256</v>
      </c>
      <c r="K221" s="178">
        <v>89.632000000000005</v>
      </c>
      <c r="L221" s="178"/>
      <c r="M221" s="155" t="s">
        <v>1105</v>
      </c>
    </row>
    <row r="222" spans="1:13" x14ac:dyDescent="0.3">
      <c r="A222" s="155" t="s">
        <v>908</v>
      </c>
      <c r="B222" s="178">
        <v>22.791</v>
      </c>
      <c r="C222" s="179">
        <f t="shared" si="12"/>
        <v>5.5102529080749583E-4</v>
      </c>
      <c r="D222" s="178" t="s">
        <v>730</v>
      </c>
      <c r="E222" s="179" t="str">
        <f t="shared" si="13"/>
        <v>x</v>
      </c>
      <c r="F222" s="178">
        <v>503.08300000000003</v>
      </c>
      <c r="G222" s="179">
        <f t="shared" si="14"/>
        <v>1.3920551311818224E-2</v>
      </c>
      <c r="H222" s="178">
        <v>404.58300000000003</v>
      </c>
      <c r="I222" s="179">
        <f t="shared" si="15"/>
        <v>1.0861400120417345E-2</v>
      </c>
      <c r="J222" s="178">
        <v>480.29200000000003</v>
      </c>
      <c r="K222" s="178">
        <v>404.43600000000004</v>
      </c>
      <c r="L222" s="178"/>
      <c r="M222" s="155" t="s">
        <v>1106</v>
      </c>
    </row>
    <row r="223" spans="1:13" x14ac:dyDescent="0.3">
      <c r="A223" s="155" t="s">
        <v>909</v>
      </c>
      <c r="B223" s="178" t="s">
        <v>741</v>
      </c>
      <c r="C223" s="179" t="str">
        <f t="shared" si="12"/>
        <v>x</v>
      </c>
      <c r="D223" s="178" t="s">
        <v>741</v>
      </c>
      <c r="E223" s="179" t="str">
        <f t="shared" si="13"/>
        <v>x</v>
      </c>
      <c r="F223" s="178" t="s">
        <v>730</v>
      </c>
      <c r="G223" s="179" t="str">
        <f t="shared" si="14"/>
        <v>x</v>
      </c>
      <c r="H223" s="178" t="s">
        <v>741</v>
      </c>
      <c r="I223" s="179" t="str">
        <f t="shared" si="15"/>
        <v>x</v>
      </c>
      <c r="J223" s="178" t="s">
        <v>730</v>
      </c>
      <c r="K223" s="178" t="s">
        <v>741</v>
      </c>
      <c r="L223" s="178"/>
      <c r="M223" s="155" t="s">
        <v>1107</v>
      </c>
    </row>
    <row r="224" spans="1:13" x14ac:dyDescent="0.3">
      <c r="A224" s="155" t="s">
        <v>910</v>
      </c>
      <c r="B224" s="178">
        <v>3075.7150000000001</v>
      </c>
      <c r="C224" s="179">
        <f t="shared" si="12"/>
        <v>7.4362544527049157E-2</v>
      </c>
      <c r="D224" s="178">
        <v>7279.1729999999998</v>
      </c>
      <c r="E224" s="179">
        <f t="shared" si="13"/>
        <v>0.16406179680869562</v>
      </c>
      <c r="F224" s="178">
        <v>2863.6819999999998</v>
      </c>
      <c r="G224" s="179">
        <f t="shared" si="14"/>
        <v>7.9239473847715458E-2</v>
      </c>
      <c r="H224" s="178">
        <v>2840.54</v>
      </c>
      <c r="I224" s="179">
        <f t="shared" si="15"/>
        <v>7.6256890423103019E-2</v>
      </c>
      <c r="J224" s="178">
        <v>-212.03300000000036</v>
      </c>
      <c r="K224" s="178">
        <v>-4438.6329999999998</v>
      </c>
      <c r="L224" s="178"/>
      <c r="M224" s="155" t="s">
        <v>1108</v>
      </c>
    </row>
    <row r="225" spans="1:13" x14ac:dyDescent="0.3">
      <c r="A225" s="155" t="s">
        <v>911</v>
      </c>
      <c r="B225" s="178" t="s">
        <v>730</v>
      </c>
      <c r="C225" s="179" t="str">
        <f t="shared" si="12"/>
        <v>x</v>
      </c>
      <c r="D225" s="178" t="s">
        <v>730</v>
      </c>
      <c r="E225" s="179" t="str">
        <f t="shared" si="13"/>
        <v>x</v>
      </c>
      <c r="F225" s="178">
        <v>346.41300000000001</v>
      </c>
      <c r="G225" s="179">
        <f t="shared" si="14"/>
        <v>9.5854162068304567E-3</v>
      </c>
      <c r="H225" s="178">
        <v>81.195999999999998</v>
      </c>
      <c r="I225" s="179">
        <f t="shared" si="15"/>
        <v>2.1797807722455137E-3</v>
      </c>
      <c r="J225" s="178">
        <v>346.22</v>
      </c>
      <c r="K225" s="178">
        <v>80.915999999999997</v>
      </c>
      <c r="L225" s="178"/>
      <c r="M225" s="155" t="s">
        <v>1109</v>
      </c>
    </row>
    <row r="226" spans="1:13" x14ac:dyDescent="0.3">
      <c r="A226" s="155" t="s">
        <v>912</v>
      </c>
      <c r="B226" s="178">
        <v>741.70399999999995</v>
      </c>
      <c r="C226" s="179">
        <f t="shared" si="12"/>
        <v>1.793241465021644E-2</v>
      </c>
      <c r="D226" s="178">
        <v>798.31899999999996</v>
      </c>
      <c r="E226" s="179">
        <f t="shared" si="13"/>
        <v>1.7992929906532111E-2</v>
      </c>
      <c r="F226" s="178" t="s">
        <v>741</v>
      </c>
      <c r="G226" s="179" t="str">
        <f t="shared" si="14"/>
        <v>x</v>
      </c>
      <c r="H226" s="178">
        <v>41.88</v>
      </c>
      <c r="I226" s="179">
        <f t="shared" si="15"/>
        <v>1.1243068469092335E-3</v>
      </c>
      <c r="J226" s="178">
        <v>-741.70399999999995</v>
      </c>
      <c r="K226" s="178">
        <v>-756.43899999999996</v>
      </c>
      <c r="L226" s="178"/>
      <c r="M226" s="155" t="s">
        <v>1110</v>
      </c>
    </row>
    <row r="227" spans="1:13" x14ac:dyDescent="0.3">
      <c r="A227" s="155" t="s">
        <v>913</v>
      </c>
      <c r="B227" s="178" t="s">
        <v>741</v>
      </c>
      <c r="C227" s="179" t="str">
        <f t="shared" si="12"/>
        <v>x</v>
      </c>
      <c r="D227" s="178" t="s">
        <v>741</v>
      </c>
      <c r="E227" s="179" t="str">
        <f t="shared" si="13"/>
        <v>x</v>
      </c>
      <c r="F227" s="178">
        <v>97.84</v>
      </c>
      <c r="G227" s="179">
        <f t="shared" si="14"/>
        <v>2.7072803898130033E-3</v>
      </c>
      <c r="H227" s="178" t="s">
        <v>741</v>
      </c>
      <c r="I227" s="179" t="str">
        <f t="shared" si="15"/>
        <v>x</v>
      </c>
      <c r="J227" s="178">
        <v>97.84</v>
      </c>
      <c r="K227" s="178" t="s">
        <v>741</v>
      </c>
      <c r="L227" s="178"/>
      <c r="M227" s="155" t="s">
        <v>1111</v>
      </c>
    </row>
    <row r="228" spans="1:13" x14ac:dyDescent="0.3">
      <c r="A228" s="155" t="s">
        <v>914</v>
      </c>
      <c r="B228" s="178" t="s">
        <v>741</v>
      </c>
      <c r="C228" s="179" t="str">
        <f t="shared" si="12"/>
        <v>x</v>
      </c>
      <c r="D228" s="178" t="s">
        <v>741</v>
      </c>
      <c r="E228" s="179" t="str">
        <f t="shared" si="13"/>
        <v>x</v>
      </c>
      <c r="F228" s="178">
        <v>3.3769999999999998</v>
      </c>
      <c r="G228" s="179">
        <f t="shared" si="14"/>
        <v>9.3443232587883394E-5</v>
      </c>
      <c r="H228" s="178" t="s">
        <v>730</v>
      </c>
      <c r="I228" s="179" t="str">
        <f t="shared" si="15"/>
        <v>x</v>
      </c>
      <c r="J228" s="178">
        <v>3.3769999999999998</v>
      </c>
      <c r="K228" s="178" t="s">
        <v>730</v>
      </c>
      <c r="L228" s="178"/>
      <c r="M228" s="155" t="s">
        <v>1112</v>
      </c>
    </row>
    <row r="229" spans="1:13" x14ac:dyDescent="0.3">
      <c r="A229" s="155" t="s">
        <v>915</v>
      </c>
      <c r="B229" s="178" t="s">
        <v>741</v>
      </c>
      <c r="C229" s="179" t="str">
        <f t="shared" si="12"/>
        <v>x</v>
      </c>
      <c r="D229" s="178" t="s">
        <v>730</v>
      </c>
      <c r="E229" s="179" t="str">
        <f t="shared" si="13"/>
        <v>x</v>
      </c>
      <c r="F229" s="178" t="s">
        <v>741</v>
      </c>
      <c r="G229" s="179" t="str">
        <f t="shared" si="14"/>
        <v>x</v>
      </c>
      <c r="H229" s="178" t="s">
        <v>741</v>
      </c>
      <c r="I229" s="179" t="str">
        <f t="shared" si="15"/>
        <v>x</v>
      </c>
      <c r="J229" s="178" t="s">
        <v>741</v>
      </c>
      <c r="K229" s="178" t="s">
        <v>730</v>
      </c>
      <c r="L229" s="178"/>
      <c r="M229" s="155" t="s">
        <v>1113</v>
      </c>
    </row>
    <row r="230" spans="1:13" x14ac:dyDescent="0.3">
      <c r="A230" s="155" t="s">
        <v>916</v>
      </c>
      <c r="B230" s="178" t="s">
        <v>730</v>
      </c>
      <c r="C230" s="179" t="str">
        <f t="shared" si="12"/>
        <v>x</v>
      </c>
      <c r="D230" s="178" t="s">
        <v>741</v>
      </c>
      <c r="E230" s="179" t="str">
        <f t="shared" si="13"/>
        <v>x</v>
      </c>
      <c r="F230" s="178" t="s">
        <v>741</v>
      </c>
      <c r="G230" s="179" t="str">
        <f t="shared" si="14"/>
        <v>x</v>
      </c>
      <c r="H230" s="178" t="s">
        <v>741</v>
      </c>
      <c r="I230" s="179" t="str">
        <f t="shared" si="15"/>
        <v>x</v>
      </c>
      <c r="J230" s="178" t="s">
        <v>730</v>
      </c>
      <c r="K230" s="178" t="s">
        <v>741</v>
      </c>
      <c r="L230" s="178"/>
      <c r="M230" s="155" t="s">
        <v>1114</v>
      </c>
    </row>
    <row r="231" spans="1:13" x14ac:dyDescent="0.3">
      <c r="A231" s="155" t="s">
        <v>917</v>
      </c>
      <c r="B231" s="178" t="s">
        <v>741</v>
      </c>
      <c r="C231" s="179" t="str">
        <f t="shared" si="12"/>
        <v>x</v>
      </c>
      <c r="D231" s="178" t="s">
        <v>741</v>
      </c>
      <c r="E231" s="179" t="str">
        <f t="shared" si="13"/>
        <v>x</v>
      </c>
      <c r="F231" s="178" t="s">
        <v>730</v>
      </c>
      <c r="G231" s="179" t="str">
        <f t="shared" si="14"/>
        <v>x</v>
      </c>
      <c r="H231" s="178" t="s">
        <v>741</v>
      </c>
      <c r="I231" s="179" t="str">
        <f t="shared" si="15"/>
        <v>x</v>
      </c>
      <c r="J231" s="178" t="s">
        <v>730</v>
      </c>
      <c r="K231" s="178" t="s">
        <v>741</v>
      </c>
      <c r="L231" s="178"/>
      <c r="M231" s="155" t="s">
        <v>1115</v>
      </c>
    </row>
    <row r="232" spans="1:13" x14ac:dyDescent="0.3">
      <c r="A232" s="155" t="s">
        <v>918</v>
      </c>
      <c r="B232" s="178">
        <v>4000.913</v>
      </c>
      <c r="C232" s="179">
        <f t="shared" si="12"/>
        <v>9.6731352258369124E-2</v>
      </c>
      <c r="D232" s="178">
        <v>2195.067</v>
      </c>
      <c r="E232" s="179">
        <f t="shared" si="13"/>
        <v>4.9473564666683019E-2</v>
      </c>
      <c r="F232" s="178">
        <v>158840.44</v>
      </c>
      <c r="G232" s="179">
        <f t="shared" si="14"/>
        <v>4.3951922354994784</v>
      </c>
      <c r="H232" s="178">
        <v>206132.34</v>
      </c>
      <c r="I232" s="179">
        <f t="shared" si="15"/>
        <v>5.5338109176557317</v>
      </c>
      <c r="J232" s="178">
        <v>154839.527</v>
      </c>
      <c r="K232" s="178">
        <v>203937.27299999999</v>
      </c>
      <c r="L232" s="178"/>
      <c r="M232" s="155" t="s">
        <v>1116</v>
      </c>
    </row>
    <row r="233" spans="1:13" x14ac:dyDescent="0.3">
      <c r="A233" s="155" t="s">
        <v>919</v>
      </c>
      <c r="B233" s="178" t="s">
        <v>741</v>
      </c>
      <c r="C233" s="179" t="str">
        <f t="shared" si="12"/>
        <v>x</v>
      </c>
      <c r="D233" s="178" t="s">
        <v>741</v>
      </c>
      <c r="E233" s="179" t="str">
        <f t="shared" si="13"/>
        <v>x</v>
      </c>
      <c r="F233" s="178">
        <v>152228.245</v>
      </c>
      <c r="G233" s="179">
        <f t="shared" si="14"/>
        <v>4.2122295836482966</v>
      </c>
      <c r="H233" s="178">
        <v>197113.155</v>
      </c>
      <c r="I233" s="179">
        <f t="shared" si="15"/>
        <v>5.2916826595601965</v>
      </c>
      <c r="J233" s="178">
        <v>152228.245</v>
      </c>
      <c r="K233" s="178">
        <v>197113.155</v>
      </c>
      <c r="L233" s="178"/>
      <c r="M233" s="155" t="s">
        <v>1117</v>
      </c>
    </row>
    <row r="234" spans="1:13" x14ac:dyDescent="0.3">
      <c r="A234" s="155" t="s">
        <v>920</v>
      </c>
      <c r="B234" s="178">
        <v>4000.913</v>
      </c>
      <c r="C234" s="179">
        <f t="shared" si="12"/>
        <v>9.6731352258369124E-2</v>
      </c>
      <c r="D234" s="178">
        <v>2195.067</v>
      </c>
      <c r="E234" s="179">
        <f t="shared" si="13"/>
        <v>4.9473564666683019E-2</v>
      </c>
      <c r="F234" s="178">
        <v>6612.1949999999997</v>
      </c>
      <c r="G234" s="179">
        <f t="shared" si="14"/>
        <v>0.18296265185118143</v>
      </c>
      <c r="H234" s="178">
        <v>9019.1849999999995</v>
      </c>
      <c r="I234" s="179">
        <f t="shared" si="15"/>
        <v>0.24212825809553618</v>
      </c>
      <c r="J234" s="178">
        <v>2611.2819999999997</v>
      </c>
      <c r="K234" s="178">
        <v>6824.1179999999995</v>
      </c>
      <c r="L234" s="178"/>
      <c r="M234" s="155" t="s">
        <v>1118</v>
      </c>
    </row>
  </sheetData>
  <mergeCells count="11">
    <mergeCell ref="A2:M2"/>
    <mergeCell ref="H5:I5"/>
    <mergeCell ref="J6:K6"/>
    <mergeCell ref="F4:I4"/>
    <mergeCell ref="J4:K4"/>
    <mergeCell ref="M4:M6"/>
    <mergeCell ref="A4:A6"/>
    <mergeCell ref="B4:E4"/>
    <mergeCell ref="B5:C5"/>
    <mergeCell ref="D5:E5"/>
    <mergeCell ref="F5:G5"/>
  </mergeCells>
  <phoneticPr fontId="1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I195"/>
  <sheetViews>
    <sheetView showGridLines="0" topLeftCell="A2" workbookViewId="0">
      <selection activeCell="A2" sqref="A2:F2"/>
    </sheetView>
  </sheetViews>
  <sheetFormatPr defaultRowHeight="13.2" x14ac:dyDescent="0.25"/>
  <cols>
    <col min="1" max="1" width="5.6640625" customWidth="1"/>
    <col min="2" max="2" width="26.109375" customWidth="1"/>
    <col min="3" max="3" width="5.6640625" customWidth="1"/>
    <col min="4" max="4" width="26.109375" customWidth="1"/>
    <col min="5" max="5" width="5.6640625" customWidth="1"/>
    <col min="6" max="6" width="26.109375" customWidth="1"/>
  </cols>
  <sheetData>
    <row r="1" spans="1:9" ht="5.25" hidden="1" customHeight="1" x14ac:dyDescent="0.25"/>
    <row r="2" spans="1:9" ht="18" customHeight="1" thickBot="1" x14ac:dyDescent="0.3">
      <c r="A2" s="256" t="s">
        <v>1</v>
      </c>
      <c r="B2" s="257"/>
      <c r="C2" s="257"/>
      <c r="D2" s="257"/>
      <c r="E2" s="257"/>
      <c r="F2" s="258"/>
    </row>
    <row r="3" spans="1:9" ht="18" customHeight="1" thickBot="1" x14ac:dyDescent="0.3">
      <c r="A3" s="256" t="s">
        <v>2</v>
      </c>
      <c r="B3" s="258"/>
      <c r="C3" s="256" t="s">
        <v>2</v>
      </c>
      <c r="D3" s="258"/>
      <c r="E3" s="256" t="s">
        <v>2</v>
      </c>
      <c r="F3" s="258"/>
      <c r="H3" s="255" t="s">
        <v>189</v>
      </c>
      <c r="I3" s="255"/>
    </row>
    <row r="4" spans="1:9" ht="18" customHeight="1" thickBot="1" x14ac:dyDescent="0.3">
      <c r="A4" s="6" t="s">
        <v>3</v>
      </c>
      <c r="B4" s="6" t="s">
        <v>4</v>
      </c>
      <c r="C4" s="6" t="s">
        <v>3</v>
      </c>
      <c r="D4" s="6" t="s">
        <v>4</v>
      </c>
      <c r="E4" s="6" t="s">
        <v>3</v>
      </c>
      <c r="F4" s="6" t="s">
        <v>4</v>
      </c>
    </row>
    <row r="5" spans="1:9" ht="9.75" customHeight="1" x14ac:dyDescent="0.25">
      <c r="A5" s="1" t="s">
        <v>5</v>
      </c>
      <c r="B5" s="2" t="s">
        <v>6</v>
      </c>
      <c r="C5" s="1">
        <v>35</v>
      </c>
      <c r="D5" s="2" t="s">
        <v>312</v>
      </c>
      <c r="E5" s="1">
        <v>67</v>
      </c>
      <c r="F5" s="2" t="s">
        <v>7</v>
      </c>
    </row>
    <row r="6" spans="1:9" ht="9.75" customHeight="1" x14ac:dyDescent="0.25">
      <c r="A6" s="1" t="s">
        <v>8</v>
      </c>
      <c r="B6" s="3" t="s">
        <v>9</v>
      </c>
      <c r="C6" s="1"/>
      <c r="D6" s="2" t="s">
        <v>10</v>
      </c>
      <c r="E6" s="1"/>
      <c r="F6" s="2" t="s">
        <v>11</v>
      </c>
    </row>
    <row r="7" spans="1:9" ht="9.75" customHeight="1" x14ac:dyDescent="0.25">
      <c r="A7" s="1" t="s">
        <v>12</v>
      </c>
      <c r="B7" s="2" t="s">
        <v>13</v>
      </c>
      <c r="C7" s="1">
        <v>36</v>
      </c>
      <c r="D7" s="2" t="s">
        <v>14</v>
      </c>
      <c r="E7" s="1">
        <v>68</v>
      </c>
      <c r="F7" s="2" t="s">
        <v>15</v>
      </c>
    </row>
    <row r="8" spans="1:9" ht="9.75" customHeight="1" x14ac:dyDescent="0.25">
      <c r="A8" s="1" t="s">
        <v>16</v>
      </c>
      <c r="B8" s="3" t="s">
        <v>17</v>
      </c>
      <c r="C8" s="1"/>
      <c r="D8" s="2" t="s">
        <v>18</v>
      </c>
      <c r="E8" s="1"/>
      <c r="F8" s="2" t="s">
        <v>19</v>
      </c>
    </row>
    <row r="9" spans="1:9" ht="9.75" customHeight="1" x14ac:dyDescent="0.25">
      <c r="A9" s="1"/>
      <c r="B9" s="2" t="s">
        <v>20</v>
      </c>
      <c r="C9" s="1">
        <v>37</v>
      </c>
      <c r="D9" s="2" t="s">
        <v>21</v>
      </c>
      <c r="E9" s="1">
        <v>69</v>
      </c>
      <c r="F9" s="2" t="s">
        <v>22</v>
      </c>
    </row>
    <row r="10" spans="1:9" ht="9.75" customHeight="1" x14ac:dyDescent="0.25">
      <c r="A10" s="1" t="s">
        <v>23</v>
      </c>
      <c r="B10" s="3" t="s">
        <v>24</v>
      </c>
      <c r="C10" s="1"/>
      <c r="D10" s="2" t="s">
        <v>25</v>
      </c>
      <c r="E10" s="1">
        <v>70</v>
      </c>
      <c r="F10" s="2" t="s">
        <v>26</v>
      </c>
    </row>
    <row r="11" spans="1:9" ht="9.75" customHeight="1" x14ac:dyDescent="0.25">
      <c r="A11" s="1" t="s">
        <v>27</v>
      </c>
      <c r="B11" s="3" t="s">
        <v>28</v>
      </c>
      <c r="C11" s="1">
        <v>38</v>
      </c>
      <c r="D11" s="2" t="s">
        <v>29</v>
      </c>
      <c r="E11" s="1">
        <v>71</v>
      </c>
      <c r="F11" s="2" t="s">
        <v>30</v>
      </c>
    </row>
    <row r="12" spans="1:9" ht="9.75" customHeight="1" x14ac:dyDescent="0.25">
      <c r="A12" s="1"/>
      <c r="B12" s="3" t="s">
        <v>31</v>
      </c>
      <c r="C12" s="1">
        <v>39</v>
      </c>
      <c r="D12" s="2" t="s">
        <v>32</v>
      </c>
      <c r="E12" s="1"/>
      <c r="F12" s="2" t="s">
        <v>33</v>
      </c>
    </row>
    <row r="13" spans="1:9" ht="9.75" customHeight="1" x14ac:dyDescent="0.25">
      <c r="A13" s="1" t="s">
        <v>34</v>
      </c>
      <c r="B13" s="3" t="s">
        <v>35</v>
      </c>
      <c r="C13" s="1">
        <v>40</v>
      </c>
      <c r="D13" s="2" t="s">
        <v>36</v>
      </c>
      <c r="E13" s="1">
        <v>72</v>
      </c>
      <c r="F13" s="2" t="s">
        <v>37</v>
      </c>
    </row>
    <row r="14" spans="1:9" ht="9.75" customHeight="1" x14ac:dyDescent="0.25">
      <c r="A14" s="1"/>
      <c r="B14" s="3" t="s">
        <v>38</v>
      </c>
      <c r="C14" s="1">
        <v>41</v>
      </c>
      <c r="D14" s="2" t="s">
        <v>313</v>
      </c>
      <c r="E14" s="1">
        <v>73</v>
      </c>
      <c r="F14" s="2" t="s">
        <v>39</v>
      </c>
    </row>
    <row r="15" spans="1:9" ht="9.75" customHeight="1" x14ac:dyDescent="0.25">
      <c r="A15" s="1" t="s">
        <v>40</v>
      </c>
      <c r="B15" s="3" t="s">
        <v>41</v>
      </c>
      <c r="C15" s="1"/>
      <c r="D15" s="2" t="s">
        <v>42</v>
      </c>
      <c r="E15" s="1"/>
      <c r="F15" s="2" t="s">
        <v>43</v>
      </c>
    </row>
    <row r="16" spans="1:9" ht="9.75" customHeight="1" x14ac:dyDescent="0.25">
      <c r="A16" s="1"/>
      <c r="B16" s="3" t="s">
        <v>44</v>
      </c>
      <c r="C16" s="1">
        <v>42</v>
      </c>
      <c r="D16" s="2" t="s">
        <v>45</v>
      </c>
      <c r="E16" s="1">
        <v>74</v>
      </c>
      <c r="F16" s="2" t="s">
        <v>46</v>
      </c>
    </row>
    <row r="17" spans="1:6" ht="9.75" customHeight="1" x14ac:dyDescent="0.25">
      <c r="A17" s="1" t="s">
        <v>47</v>
      </c>
      <c r="B17" s="2" t="s">
        <v>48</v>
      </c>
      <c r="C17" s="1"/>
      <c r="D17" s="2" t="s">
        <v>49</v>
      </c>
      <c r="E17" s="1">
        <v>75</v>
      </c>
      <c r="F17" s="2" t="s">
        <v>50</v>
      </c>
    </row>
    <row r="18" spans="1:6" ht="9.75" customHeight="1" x14ac:dyDescent="0.25">
      <c r="A18" s="1">
        <v>10</v>
      </c>
      <c r="B18" s="2" t="s">
        <v>51</v>
      </c>
      <c r="C18" s="1">
        <v>43</v>
      </c>
      <c r="D18" s="2" t="s">
        <v>52</v>
      </c>
      <c r="E18" s="1">
        <v>76</v>
      </c>
      <c r="F18" s="2" t="s">
        <v>53</v>
      </c>
    </row>
    <row r="19" spans="1:6" ht="9.75" customHeight="1" x14ac:dyDescent="0.25">
      <c r="A19" s="1">
        <v>11</v>
      </c>
      <c r="B19" s="2" t="s">
        <v>54</v>
      </c>
      <c r="C19" s="1"/>
      <c r="D19" s="2" t="s">
        <v>55</v>
      </c>
      <c r="E19" s="1">
        <v>78</v>
      </c>
      <c r="F19" s="2" t="s">
        <v>56</v>
      </c>
    </row>
    <row r="20" spans="1:6" ht="9.75" customHeight="1" x14ac:dyDescent="0.25">
      <c r="A20" s="1"/>
      <c r="B20" s="2" t="s">
        <v>57</v>
      </c>
      <c r="C20" s="1">
        <v>44</v>
      </c>
      <c r="D20" s="2" t="s">
        <v>58</v>
      </c>
      <c r="E20" s="1">
        <v>79</v>
      </c>
      <c r="F20" s="2" t="s">
        <v>59</v>
      </c>
    </row>
    <row r="21" spans="1:6" ht="9.75" customHeight="1" x14ac:dyDescent="0.25">
      <c r="A21" s="1">
        <v>12</v>
      </c>
      <c r="B21" s="2" t="s">
        <v>60</v>
      </c>
      <c r="C21" s="1"/>
      <c r="D21" s="2" t="s">
        <v>61</v>
      </c>
      <c r="E21" s="1">
        <v>80</v>
      </c>
      <c r="F21" s="2" t="s">
        <v>62</v>
      </c>
    </row>
    <row r="22" spans="1:6" ht="9.75" customHeight="1" x14ac:dyDescent="0.25">
      <c r="A22" s="1"/>
      <c r="B22" s="2" t="s">
        <v>63</v>
      </c>
      <c r="C22" s="1">
        <v>45</v>
      </c>
      <c r="D22" s="2" t="s">
        <v>64</v>
      </c>
      <c r="E22" s="1">
        <v>81</v>
      </c>
      <c r="F22" s="2" t="s">
        <v>65</v>
      </c>
    </row>
    <row r="23" spans="1:6" ht="9.75" customHeight="1" x14ac:dyDescent="0.25">
      <c r="A23" s="1">
        <v>13</v>
      </c>
      <c r="B23" s="2" t="s">
        <v>66</v>
      </c>
      <c r="C23" s="1">
        <v>46</v>
      </c>
      <c r="D23" s="2" t="s">
        <v>67</v>
      </c>
      <c r="E23" s="1"/>
      <c r="F23" s="2" t="s">
        <v>68</v>
      </c>
    </row>
    <row r="24" spans="1:6" ht="9.75" customHeight="1" x14ac:dyDescent="0.25">
      <c r="A24" s="1"/>
      <c r="B24" s="2" t="s">
        <v>311</v>
      </c>
      <c r="C24" s="1">
        <v>47</v>
      </c>
      <c r="D24" s="2" t="s">
        <v>69</v>
      </c>
      <c r="E24" s="1">
        <v>82</v>
      </c>
      <c r="F24" s="2" t="s">
        <v>70</v>
      </c>
    </row>
    <row r="25" spans="1:6" ht="9.75" customHeight="1" x14ac:dyDescent="0.25">
      <c r="A25" s="1">
        <v>14</v>
      </c>
      <c r="B25" s="2" t="s">
        <v>71</v>
      </c>
      <c r="C25" s="1"/>
      <c r="D25" s="2" t="s">
        <v>72</v>
      </c>
      <c r="E25" s="1"/>
      <c r="F25" s="2" t="s">
        <v>73</v>
      </c>
    </row>
    <row r="26" spans="1:6" ht="9.75" customHeight="1" x14ac:dyDescent="0.25">
      <c r="A26" s="1"/>
      <c r="B26" s="2" t="s">
        <v>74</v>
      </c>
      <c r="C26" s="1">
        <v>48</v>
      </c>
      <c r="D26" s="2" t="s">
        <v>75</v>
      </c>
      <c r="E26" s="1">
        <v>83</v>
      </c>
      <c r="F26" s="2" t="s">
        <v>76</v>
      </c>
    </row>
    <row r="27" spans="1:6" ht="9.75" customHeight="1" x14ac:dyDescent="0.25">
      <c r="A27" s="1">
        <v>15</v>
      </c>
      <c r="B27" s="2" t="s">
        <v>77</v>
      </c>
      <c r="C27" s="1"/>
      <c r="D27" s="2" t="s">
        <v>78</v>
      </c>
      <c r="E27" s="1">
        <v>84</v>
      </c>
      <c r="F27" s="2" t="s">
        <v>315</v>
      </c>
    </row>
    <row r="28" spans="1:6" ht="9.75" customHeight="1" x14ac:dyDescent="0.25">
      <c r="A28" s="1"/>
      <c r="B28" s="2" t="s">
        <v>79</v>
      </c>
      <c r="C28" s="1">
        <v>49</v>
      </c>
      <c r="D28" s="2" t="s">
        <v>80</v>
      </c>
      <c r="E28" s="1"/>
      <c r="F28" s="2" t="s">
        <v>81</v>
      </c>
    </row>
    <row r="29" spans="1:6" ht="9.75" customHeight="1" x14ac:dyDescent="0.25">
      <c r="A29" s="1">
        <v>16</v>
      </c>
      <c r="B29" s="2" t="s">
        <v>82</v>
      </c>
      <c r="C29" s="1"/>
      <c r="D29" s="2" t="s">
        <v>83</v>
      </c>
      <c r="E29" s="1">
        <v>85</v>
      </c>
      <c r="F29" s="2" t="s">
        <v>84</v>
      </c>
    </row>
    <row r="30" spans="1:6" ht="9.75" customHeight="1" x14ac:dyDescent="0.25">
      <c r="A30" s="1"/>
      <c r="B30" s="2" t="s">
        <v>85</v>
      </c>
      <c r="C30" s="1">
        <v>50</v>
      </c>
      <c r="D30" s="2" t="s">
        <v>86</v>
      </c>
      <c r="E30" s="1"/>
      <c r="F30" s="2" t="s">
        <v>316</v>
      </c>
    </row>
    <row r="31" spans="1:6" ht="9.75" customHeight="1" x14ac:dyDescent="0.25">
      <c r="A31" s="1">
        <v>17</v>
      </c>
      <c r="B31" s="2" t="s">
        <v>87</v>
      </c>
      <c r="C31" s="1">
        <v>51</v>
      </c>
      <c r="D31" s="2" t="s">
        <v>88</v>
      </c>
      <c r="E31" s="1">
        <v>86</v>
      </c>
      <c r="F31" s="2" t="s">
        <v>89</v>
      </c>
    </row>
    <row r="32" spans="1:6" ht="9.75" customHeight="1" x14ac:dyDescent="0.25">
      <c r="A32" s="1">
        <v>18</v>
      </c>
      <c r="B32" s="2" t="s">
        <v>90</v>
      </c>
      <c r="C32" s="1"/>
      <c r="D32" s="2" t="s">
        <v>91</v>
      </c>
      <c r="E32" s="1"/>
      <c r="F32" s="2" t="s">
        <v>92</v>
      </c>
    </row>
    <row r="33" spans="1:6" ht="9.75" customHeight="1" x14ac:dyDescent="0.25">
      <c r="A33" s="1">
        <v>19</v>
      </c>
      <c r="B33" s="2" t="s">
        <v>93</v>
      </c>
      <c r="C33" s="1">
        <v>52</v>
      </c>
      <c r="D33" s="2" t="s">
        <v>94</v>
      </c>
      <c r="E33" s="1">
        <v>87</v>
      </c>
      <c r="F33" s="2" t="s">
        <v>317</v>
      </c>
    </row>
    <row r="34" spans="1:6" ht="9.75" customHeight="1" x14ac:dyDescent="0.25">
      <c r="A34" s="1"/>
      <c r="B34" s="2" t="s">
        <v>95</v>
      </c>
      <c r="C34" s="1">
        <v>53</v>
      </c>
      <c r="D34" s="2" t="s">
        <v>96</v>
      </c>
      <c r="E34" s="1"/>
      <c r="F34" s="2" t="s">
        <v>97</v>
      </c>
    </row>
    <row r="35" spans="1:6" ht="9.75" customHeight="1" x14ac:dyDescent="0.25">
      <c r="A35" s="1">
        <v>20</v>
      </c>
      <c r="B35" s="2" t="s">
        <v>98</v>
      </c>
      <c r="C35" s="1"/>
      <c r="D35" s="2" t="s">
        <v>99</v>
      </c>
      <c r="E35" s="1">
        <v>88</v>
      </c>
      <c r="F35" s="2" t="s">
        <v>100</v>
      </c>
    </row>
    <row r="36" spans="1:6" ht="9.75" customHeight="1" x14ac:dyDescent="0.25">
      <c r="A36" s="1"/>
      <c r="B36" s="2" t="s">
        <v>101</v>
      </c>
      <c r="C36" s="1">
        <v>54</v>
      </c>
      <c r="D36" s="2" t="s">
        <v>102</v>
      </c>
      <c r="E36" s="1"/>
      <c r="F36" s="2" t="s">
        <v>103</v>
      </c>
    </row>
    <row r="37" spans="1:6" ht="9.75" customHeight="1" x14ac:dyDescent="0.25">
      <c r="A37" s="1">
        <v>21</v>
      </c>
      <c r="B37" s="2" t="s">
        <v>104</v>
      </c>
      <c r="C37" s="1">
        <v>55</v>
      </c>
      <c r="D37" s="2" t="s">
        <v>105</v>
      </c>
      <c r="E37" s="1">
        <v>89</v>
      </c>
      <c r="F37" s="2" t="s">
        <v>106</v>
      </c>
    </row>
    <row r="38" spans="1:6" ht="9.75" customHeight="1" x14ac:dyDescent="0.25">
      <c r="A38" s="1">
        <v>22</v>
      </c>
      <c r="B38" s="2" t="s">
        <v>107</v>
      </c>
      <c r="C38" s="1"/>
      <c r="D38" s="2" t="s">
        <v>108</v>
      </c>
      <c r="E38" s="1">
        <v>90</v>
      </c>
      <c r="F38" s="2" t="s">
        <v>318</v>
      </c>
    </row>
    <row r="39" spans="1:6" ht="9.75" customHeight="1" x14ac:dyDescent="0.25">
      <c r="A39" s="1"/>
      <c r="B39" s="2" t="s">
        <v>109</v>
      </c>
      <c r="C39" s="1">
        <v>56</v>
      </c>
      <c r="D39" s="2" t="s">
        <v>110</v>
      </c>
      <c r="E39" s="1"/>
      <c r="F39" s="2" t="s">
        <v>111</v>
      </c>
    </row>
    <row r="40" spans="1:6" ht="9.75" customHeight="1" x14ac:dyDescent="0.25">
      <c r="A40" s="1">
        <v>23</v>
      </c>
      <c r="B40" s="2" t="s">
        <v>112</v>
      </c>
      <c r="C40" s="1"/>
      <c r="D40" s="2" t="s">
        <v>113</v>
      </c>
      <c r="E40" s="1">
        <v>91</v>
      </c>
      <c r="F40" s="2" t="s">
        <v>114</v>
      </c>
    </row>
    <row r="41" spans="1:6" ht="9.75" customHeight="1" x14ac:dyDescent="0.25">
      <c r="A41" s="1"/>
      <c r="B41" s="2" t="s">
        <v>115</v>
      </c>
      <c r="C41" s="1">
        <v>57</v>
      </c>
      <c r="D41" s="2" t="s">
        <v>116</v>
      </c>
      <c r="E41" s="1"/>
      <c r="F41" s="2" t="s">
        <v>117</v>
      </c>
    </row>
    <row r="42" spans="1:6" ht="9.75" customHeight="1" x14ac:dyDescent="0.25">
      <c r="A42" s="1">
        <v>24</v>
      </c>
      <c r="B42" s="2" t="s">
        <v>118</v>
      </c>
      <c r="C42" s="1"/>
      <c r="D42" s="2" t="s">
        <v>119</v>
      </c>
      <c r="E42" s="1">
        <v>92</v>
      </c>
      <c r="F42" s="2" t="s">
        <v>120</v>
      </c>
    </row>
    <row r="43" spans="1:6" ht="9.75" customHeight="1" x14ac:dyDescent="0.25">
      <c r="A43" s="1"/>
      <c r="B43" s="2" t="s">
        <v>314</v>
      </c>
      <c r="C43" s="1">
        <v>58</v>
      </c>
      <c r="D43" s="2" t="s">
        <v>121</v>
      </c>
      <c r="E43" s="1"/>
      <c r="F43" s="2" t="s">
        <v>122</v>
      </c>
    </row>
    <row r="44" spans="1:6" ht="9.75" customHeight="1" x14ac:dyDescent="0.25">
      <c r="A44" s="1">
        <v>25</v>
      </c>
      <c r="B44" s="2" t="s">
        <v>123</v>
      </c>
      <c r="C44" s="1"/>
      <c r="D44" s="2" t="s">
        <v>124</v>
      </c>
      <c r="E44" s="1">
        <v>93</v>
      </c>
      <c r="F44" s="2" t="s">
        <v>125</v>
      </c>
    </row>
    <row r="45" spans="1:6" ht="9.75" customHeight="1" x14ac:dyDescent="0.25">
      <c r="A45" s="1"/>
      <c r="B45" s="2" t="s">
        <v>126</v>
      </c>
      <c r="C45" s="1">
        <v>59</v>
      </c>
      <c r="D45" s="2" t="s">
        <v>127</v>
      </c>
      <c r="E45" s="1"/>
      <c r="F45" s="2" t="s">
        <v>128</v>
      </c>
    </row>
    <row r="46" spans="1:6" ht="9.75" customHeight="1" x14ac:dyDescent="0.25">
      <c r="A46" s="1">
        <v>26</v>
      </c>
      <c r="B46" s="2" t="s">
        <v>129</v>
      </c>
      <c r="C46" s="1"/>
      <c r="D46" s="2" t="s">
        <v>130</v>
      </c>
      <c r="E46" s="1">
        <v>94</v>
      </c>
      <c r="F46" s="2" t="s">
        <v>131</v>
      </c>
    </row>
    <row r="47" spans="1:6" ht="9.75" customHeight="1" x14ac:dyDescent="0.25">
      <c r="A47" s="1">
        <v>27</v>
      </c>
      <c r="B47" s="2" t="s">
        <v>132</v>
      </c>
      <c r="C47" s="1">
        <v>60</v>
      </c>
      <c r="D47" s="2" t="s">
        <v>133</v>
      </c>
      <c r="E47" s="1"/>
      <c r="F47" s="2" t="s">
        <v>134</v>
      </c>
    </row>
    <row r="48" spans="1:6" ht="9.75" customHeight="1" x14ac:dyDescent="0.25">
      <c r="A48" s="1"/>
      <c r="B48" s="2" t="s">
        <v>135</v>
      </c>
      <c r="C48" s="1">
        <v>61</v>
      </c>
      <c r="D48" s="2" t="s">
        <v>136</v>
      </c>
      <c r="E48" s="1">
        <v>95</v>
      </c>
      <c r="F48" s="2" t="s">
        <v>137</v>
      </c>
    </row>
    <row r="49" spans="1:6" ht="9.75" customHeight="1" x14ac:dyDescent="0.25">
      <c r="A49" s="1">
        <v>28</v>
      </c>
      <c r="B49" s="2" t="s">
        <v>138</v>
      </c>
      <c r="C49" s="1"/>
      <c r="D49" s="2" t="s">
        <v>139</v>
      </c>
      <c r="E49" s="1"/>
      <c r="F49" s="2" t="s">
        <v>140</v>
      </c>
    </row>
    <row r="50" spans="1:6" ht="9.75" customHeight="1" x14ac:dyDescent="0.25">
      <c r="A50" s="1">
        <v>29</v>
      </c>
      <c r="B50" s="2" t="s">
        <v>141</v>
      </c>
      <c r="C50" s="1">
        <v>62</v>
      </c>
      <c r="D50" s="2" t="s">
        <v>142</v>
      </c>
      <c r="E50" s="1">
        <v>96</v>
      </c>
      <c r="F50" s="2" t="s">
        <v>143</v>
      </c>
    </row>
    <row r="51" spans="1:6" ht="9.75" customHeight="1" x14ac:dyDescent="0.25">
      <c r="A51" s="1">
        <v>30</v>
      </c>
      <c r="B51" s="2" t="s">
        <v>144</v>
      </c>
      <c r="C51" s="1"/>
      <c r="D51" s="2" t="s">
        <v>319</v>
      </c>
      <c r="E51" s="1">
        <v>97</v>
      </c>
      <c r="F51" s="2" t="s">
        <v>321</v>
      </c>
    </row>
    <row r="52" spans="1:6" ht="9.75" customHeight="1" x14ac:dyDescent="0.25">
      <c r="A52" s="1">
        <v>31</v>
      </c>
      <c r="B52" s="2" t="s">
        <v>145</v>
      </c>
      <c r="C52" s="1">
        <v>63</v>
      </c>
      <c r="D52" s="2" t="s">
        <v>146</v>
      </c>
      <c r="E52" s="1"/>
      <c r="F52" s="2" t="s">
        <v>147</v>
      </c>
    </row>
    <row r="53" spans="1:6" ht="9.75" customHeight="1" x14ac:dyDescent="0.25">
      <c r="A53" s="1">
        <v>32</v>
      </c>
      <c r="B53" s="2" t="s">
        <v>320</v>
      </c>
      <c r="C53" s="1"/>
      <c r="D53" s="2" t="s">
        <v>148</v>
      </c>
      <c r="E53" s="1">
        <v>98</v>
      </c>
      <c r="F53" s="2" t="s">
        <v>149</v>
      </c>
    </row>
    <row r="54" spans="1:6" ht="9.75" customHeight="1" x14ac:dyDescent="0.25">
      <c r="A54" s="1"/>
      <c r="B54" s="2" t="s">
        <v>150</v>
      </c>
      <c r="C54" s="1">
        <v>64</v>
      </c>
      <c r="D54" s="2" t="s">
        <v>151</v>
      </c>
      <c r="E54" s="1"/>
      <c r="F54" s="2" t="s">
        <v>152</v>
      </c>
    </row>
    <row r="55" spans="1:6" ht="9.75" customHeight="1" x14ac:dyDescent="0.25">
      <c r="A55" s="1">
        <v>33</v>
      </c>
      <c r="B55" s="2" t="s">
        <v>153</v>
      </c>
      <c r="C55" s="1">
        <v>65</v>
      </c>
      <c r="D55" s="2" t="s">
        <v>154</v>
      </c>
      <c r="E55" s="1">
        <v>99</v>
      </c>
      <c r="F55" s="2" t="s">
        <v>155</v>
      </c>
    </row>
    <row r="56" spans="1:6" ht="9.75" customHeight="1" x14ac:dyDescent="0.25">
      <c r="A56" s="1"/>
      <c r="B56" s="2" t="s">
        <v>156</v>
      </c>
      <c r="C56" s="1"/>
      <c r="D56" s="2" t="s">
        <v>157</v>
      </c>
      <c r="E56" s="4"/>
      <c r="F56" s="4"/>
    </row>
    <row r="57" spans="1:6" ht="9.75" customHeight="1" x14ac:dyDescent="0.25">
      <c r="A57" s="1">
        <v>34</v>
      </c>
      <c r="B57" s="2" t="s">
        <v>158</v>
      </c>
      <c r="C57" s="1">
        <v>66</v>
      </c>
      <c r="D57" s="2" t="s">
        <v>159</v>
      </c>
      <c r="E57" s="4"/>
      <c r="F57" s="4"/>
    </row>
    <row r="58" spans="1:6" ht="9.75" customHeight="1" x14ac:dyDescent="0.25">
      <c r="A58" s="1"/>
      <c r="B58" s="2" t="s">
        <v>160</v>
      </c>
      <c r="C58" s="1"/>
      <c r="D58" s="2" t="s">
        <v>161</v>
      </c>
      <c r="E58" s="4"/>
      <c r="F58" s="4"/>
    </row>
    <row r="59" spans="1:6" x14ac:dyDescent="0.25">
      <c r="A59" s="1"/>
      <c r="B59" s="2"/>
      <c r="C59" s="1"/>
      <c r="D59" s="2"/>
      <c r="E59" s="4"/>
      <c r="F59" s="4"/>
    </row>
    <row r="60" spans="1:6" x14ac:dyDescent="0.25">
      <c r="A60" s="1"/>
      <c r="B60" s="2"/>
      <c r="C60" s="1"/>
      <c r="D60" s="2"/>
      <c r="E60" s="4"/>
      <c r="F60" s="4"/>
    </row>
    <row r="61" spans="1:6" x14ac:dyDescent="0.25">
      <c r="A61" s="1"/>
      <c r="B61" s="2"/>
      <c r="C61" s="1"/>
      <c r="D61" s="2"/>
      <c r="E61" s="4"/>
      <c r="F61" s="4"/>
    </row>
    <row r="62" spans="1:6" x14ac:dyDescent="0.25">
      <c r="A62" s="1"/>
      <c r="B62" s="2"/>
      <c r="C62" s="1"/>
      <c r="D62" s="2"/>
      <c r="E62" s="4"/>
      <c r="F62" s="4"/>
    </row>
    <row r="63" spans="1:6" x14ac:dyDescent="0.25">
      <c r="A63" s="1"/>
      <c r="B63" s="2"/>
      <c r="C63" s="1"/>
      <c r="D63" s="2"/>
      <c r="E63" s="4"/>
      <c r="F63" s="4"/>
    </row>
    <row r="64" spans="1:6" x14ac:dyDescent="0.25">
      <c r="A64" s="1"/>
      <c r="B64" s="2"/>
      <c r="C64" s="1"/>
      <c r="D64" s="2"/>
      <c r="E64" s="4"/>
      <c r="F64" s="4"/>
    </row>
    <row r="65" spans="1:6" x14ac:dyDescent="0.25">
      <c r="A65" s="1"/>
      <c r="B65" s="2"/>
      <c r="C65" s="1"/>
      <c r="D65" s="2"/>
      <c r="E65" s="4"/>
      <c r="F65" s="4"/>
    </row>
    <row r="66" spans="1:6" x14ac:dyDescent="0.25">
      <c r="A66" s="1"/>
      <c r="B66" s="2"/>
      <c r="C66" s="1"/>
      <c r="D66" s="2"/>
      <c r="E66" s="4"/>
      <c r="F66" s="4"/>
    </row>
    <row r="67" spans="1:6" x14ac:dyDescent="0.25">
      <c r="A67" s="1"/>
      <c r="B67" s="2"/>
      <c r="C67" s="1"/>
      <c r="D67" s="2"/>
      <c r="E67" s="4"/>
      <c r="F67" s="4"/>
    </row>
    <row r="68" spans="1:6" x14ac:dyDescent="0.25">
      <c r="A68" s="1"/>
      <c r="B68" s="2"/>
      <c r="C68" s="1"/>
      <c r="D68" s="2"/>
      <c r="E68" s="4"/>
      <c r="F68" s="4"/>
    </row>
    <row r="69" spans="1:6" x14ac:dyDescent="0.25">
      <c r="A69" s="1"/>
      <c r="B69" s="2"/>
      <c r="C69" s="1"/>
      <c r="D69" s="2"/>
      <c r="E69" s="4"/>
      <c r="F69" s="4"/>
    </row>
    <row r="70" spans="1:6" x14ac:dyDescent="0.25">
      <c r="A70" s="1"/>
      <c r="B70" s="2"/>
      <c r="C70" s="1"/>
      <c r="D70" s="2"/>
      <c r="E70" s="4"/>
      <c r="F70" s="4"/>
    </row>
    <row r="71" spans="1:6" x14ac:dyDescent="0.25">
      <c r="A71" s="1"/>
      <c r="B71" s="2"/>
      <c r="C71" s="1"/>
      <c r="D71" s="2"/>
      <c r="E71" s="4"/>
      <c r="F71" s="4"/>
    </row>
    <row r="72" spans="1:6" x14ac:dyDescent="0.25">
      <c r="A72" s="1"/>
      <c r="B72" s="2"/>
      <c r="C72" s="1"/>
      <c r="D72" s="2"/>
      <c r="E72" s="4"/>
      <c r="F72" s="4"/>
    </row>
    <row r="73" spans="1:6" x14ac:dyDescent="0.25">
      <c r="A73" s="1"/>
      <c r="B73" s="2"/>
      <c r="C73" s="1"/>
      <c r="D73" s="2"/>
      <c r="E73" s="4"/>
      <c r="F73" s="4"/>
    </row>
    <row r="74" spans="1:6" x14ac:dyDescent="0.25">
      <c r="A74" s="1"/>
      <c r="B74" s="2"/>
      <c r="C74" s="1"/>
      <c r="D74" s="2"/>
      <c r="E74" s="4"/>
      <c r="F74" s="4"/>
    </row>
    <row r="75" spans="1:6" x14ac:dyDescent="0.25">
      <c r="A75" s="1"/>
      <c r="B75" s="2"/>
      <c r="C75" s="1"/>
      <c r="D75" s="2"/>
      <c r="E75" s="4"/>
      <c r="F75" s="4"/>
    </row>
    <row r="76" spans="1:6" x14ac:dyDescent="0.25">
      <c r="A76" s="1"/>
      <c r="B76" s="2"/>
      <c r="C76" s="1"/>
      <c r="D76" s="2"/>
      <c r="E76" s="4"/>
      <c r="F76" s="4"/>
    </row>
    <row r="77" spans="1:6" x14ac:dyDescent="0.25">
      <c r="A77" s="1"/>
      <c r="B77" s="2"/>
      <c r="C77" s="1"/>
      <c r="D77" s="2"/>
      <c r="E77" s="4"/>
      <c r="F77" s="4"/>
    </row>
    <row r="78" spans="1:6" x14ac:dyDescent="0.25">
      <c r="A78" s="1"/>
      <c r="B78" s="2"/>
      <c r="C78" s="1"/>
      <c r="D78" s="2"/>
      <c r="E78" s="4"/>
      <c r="F78" s="4"/>
    </row>
    <row r="79" spans="1:6" x14ac:dyDescent="0.25">
      <c r="A79" s="1"/>
      <c r="B79" s="2"/>
      <c r="C79" s="1"/>
      <c r="D79" s="2"/>
      <c r="E79" s="4"/>
      <c r="F79" s="4"/>
    </row>
    <row r="80" spans="1:6" x14ac:dyDescent="0.25">
      <c r="A80" s="1"/>
      <c r="B80" s="2"/>
      <c r="C80" s="1"/>
      <c r="D80" s="2"/>
      <c r="E80" s="4"/>
      <c r="F80" s="4"/>
    </row>
    <row r="81" spans="1:6" x14ac:dyDescent="0.25">
      <c r="A81" s="1"/>
      <c r="B81" s="2"/>
      <c r="C81" s="1"/>
      <c r="D81" s="2"/>
      <c r="E81" s="4"/>
      <c r="F81" s="4"/>
    </row>
    <row r="82" spans="1:6" x14ac:dyDescent="0.25">
      <c r="A82" s="1"/>
      <c r="B82" s="2"/>
      <c r="C82" s="1"/>
      <c r="D82" s="2"/>
      <c r="E82" s="4"/>
      <c r="F82" s="4"/>
    </row>
    <row r="83" spans="1:6" x14ac:dyDescent="0.25">
      <c r="A83" s="1"/>
      <c r="B83" s="2"/>
      <c r="C83" s="1"/>
      <c r="D83" s="2"/>
      <c r="E83" s="4"/>
      <c r="F83" s="4"/>
    </row>
    <row r="84" spans="1:6" x14ac:dyDescent="0.25">
      <c r="A84" s="1"/>
      <c r="B84" s="2"/>
      <c r="C84" s="1"/>
      <c r="D84" s="2"/>
      <c r="E84" s="4"/>
      <c r="F84" s="4"/>
    </row>
    <row r="85" spans="1:6" x14ac:dyDescent="0.25">
      <c r="A85" s="1"/>
      <c r="B85" s="2"/>
      <c r="C85" s="1"/>
      <c r="D85" s="2"/>
      <c r="E85" s="4"/>
      <c r="F85" s="4"/>
    </row>
    <row r="86" spans="1:6" x14ac:dyDescent="0.25">
      <c r="A86" s="1"/>
      <c r="B86" s="2"/>
      <c r="C86" s="1"/>
      <c r="D86" s="2"/>
      <c r="E86" s="4"/>
      <c r="F86" s="4"/>
    </row>
    <row r="87" spans="1:6" x14ac:dyDescent="0.25">
      <c r="A87" s="1"/>
      <c r="B87" s="2"/>
      <c r="C87" s="1"/>
      <c r="D87" s="2"/>
    </row>
    <row r="88" spans="1:6" x14ac:dyDescent="0.25">
      <c r="A88" s="1"/>
      <c r="B88" s="2"/>
      <c r="C88" s="1"/>
      <c r="D88" s="2"/>
    </row>
    <row r="89" spans="1:6" x14ac:dyDescent="0.25">
      <c r="A89" s="1"/>
      <c r="B89" s="2"/>
      <c r="C89" s="1"/>
      <c r="D89" s="2"/>
    </row>
    <row r="90" spans="1:6" x14ac:dyDescent="0.25">
      <c r="A90" s="1"/>
      <c r="B90" s="2"/>
      <c r="C90" s="1"/>
      <c r="D90" s="2"/>
    </row>
    <row r="91" spans="1:6" x14ac:dyDescent="0.25">
      <c r="A91" s="1"/>
      <c r="B91" s="2"/>
      <c r="C91" s="1"/>
      <c r="D91" s="2"/>
    </row>
    <row r="92" spans="1:6" x14ac:dyDescent="0.25">
      <c r="A92" s="1"/>
      <c r="B92" s="2"/>
      <c r="C92" s="1"/>
      <c r="D92" s="2"/>
    </row>
    <row r="93" spans="1:6" x14ac:dyDescent="0.25">
      <c r="A93" s="1"/>
      <c r="B93" s="2"/>
      <c r="C93" s="1"/>
      <c r="D93" s="2"/>
    </row>
    <row r="94" spans="1:6" x14ac:dyDescent="0.25">
      <c r="A94" s="1"/>
      <c r="B94" s="2"/>
      <c r="C94" s="1"/>
      <c r="D94" s="2"/>
    </row>
    <row r="95" spans="1:6" x14ac:dyDescent="0.25">
      <c r="A95" s="1"/>
      <c r="B95" s="2"/>
      <c r="C95" s="1"/>
      <c r="D95" s="2"/>
    </row>
    <row r="96" spans="1:6" x14ac:dyDescent="0.25">
      <c r="A96" s="1"/>
      <c r="B96" s="2"/>
      <c r="C96" s="1"/>
      <c r="D96" s="2"/>
    </row>
    <row r="97" spans="1:4" x14ac:dyDescent="0.25">
      <c r="A97" s="1"/>
      <c r="B97" s="2"/>
      <c r="C97" s="1"/>
      <c r="D97" s="2"/>
    </row>
    <row r="98" spans="1:4" x14ac:dyDescent="0.25">
      <c r="A98" s="1"/>
      <c r="B98" s="2"/>
      <c r="C98" s="1"/>
      <c r="D98" s="2"/>
    </row>
    <row r="99" spans="1:4" x14ac:dyDescent="0.25">
      <c r="A99" s="1"/>
      <c r="B99" s="2"/>
      <c r="C99" s="1"/>
      <c r="D99" s="2"/>
    </row>
    <row r="100" spans="1:4" x14ac:dyDescent="0.25">
      <c r="A100" s="1"/>
      <c r="B100" s="2"/>
      <c r="C100" s="1"/>
      <c r="D100" s="2"/>
    </row>
    <row r="101" spans="1:4" x14ac:dyDescent="0.25">
      <c r="A101" s="1"/>
      <c r="B101" s="2"/>
      <c r="C101" s="1"/>
      <c r="D101" s="2"/>
    </row>
    <row r="102" spans="1:4" x14ac:dyDescent="0.25">
      <c r="A102" s="1"/>
      <c r="B102" s="2"/>
      <c r="C102" s="1"/>
      <c r="D102" s="2"/>
    </row>
    <row r="103" spans="1:4" x14ac:dyDescent="0.25">
      <c r="A103" s="1"/>
      <c r="B103" s="2"/>
      <c r="C103" s="1"/>
      <c r="D103" s="2"/>
    </row>
    <row r="104" spans="1:4" x14ac:dyDescent="0.25">
      <c r="A104" s="1"/>
      <c r="B104" s="2"/>
      <c r="C104" s="1"/>
      <c r="D104" s="2"/>
    </row>
    <row r="105" spans="1:4" x14ac:dyDescent="0.25">
      <c r="A105" s="1"/>
      <c r="B105" s="2"/>
      <c r="C105" s="1"/>
      <c r="D105" s="2"/>
    </row>
    <row r="106" spans="1:4" x14ac:dyDescent="0.25">
      <c r="A106" s="1"/>
      <c r="B106" s="2"/>
      <c r="C106" s="1"/>
      <c r="D106" s="2"/>
    </row>
    <row r="107" spans="1:4" x14ac:dyDescent="0.25">
      <c r="A107" s="1"/>
      <c r="B107" s="2"/>
      <c r="C107" s="1"/>
      <c r="D107" s="2"/>
    </row>
    <row r="108" spans="1:4" x14ac:dyDescent="0.25">
      <c r="A108" s="1"/>
      <c r="B108" s="2"/>
      <c r="C108" s="1"/>
      <c r="D108" s="2"/>
    </row>
    <row r="109" spans="1:4" x14ac:dyDescent="0.25">
      <c r="A109" s="1"/>
      <c r="B109" s="2"/>
      <c r="C109" s="1"/>
      <c r="D109" s="2"/>
    </row>
    <row r="110" spans="1:4" x14ac:dyDescent="0.25">
      <c r="A110" s="1"/>
      <c r="B110" s="2"/>
      <c r="C110" s="1"/>
      <c r="D110" s="2"/>
    </row>
    <row r="111" spans="1:4" x14ac:dyDescent="0.25">
      <c r="A111" s="1"/>
      <c r="B111" s="2"/>
      <c r="C111" s="4"/>
      <c r="D111" s="4"/>
    </row>
    <row r="112" spans="1:4" x14ac:dyDescent="0.25">
      <c r="A112" s="1"/>
      <c r="B112" s="2"/>
      <c r="C112" s="4"/>
      <c r="D112" s="4"/>
    </row>
    <row r="113" spans="1:4" x14ac:dyDescent="0.25">
      <c r="A113" s="1"/>
      <c r="B113" s="2"/>
      <c r="C113" s="4"/>
      <c r="D113" s="4"/>
    </row>
    <row r="114" spans="1:4" x14ac:dyDescent="0.25">
      <c r="A114" s="1"/>
      <c r="B114" s="2"/>
      <c r="C114" s="4"/>
      <c r="D114" s="4"/>
    </row>
    <row r="115" spans="1:4" x14ac:dyDescent="0.25">
      <c r="A115" s="1"/>
      <c r="B115" s="2"/>
      <c r="C115" s="4"/>
      <c r="D115" s="4"/>
    </row>
    <row r="116" spans="1:4" x14ac:dyDescent="0.25">
      <c r="A116" s="1"/>
      <c r="B116" s="2"/>
      <c r="C116" s="4"/>
      <c r="D116" s="4"/>
    </row>
    <row r="117" spans="1:4" x14ac:dyDescent="0.25">
      <c r="A117" s="1"/>
      <c r="B117" s="2"/>
      <c r="C117" s="4"/>
      <c r="D117" s="4"/>
    </row>
    <row r="118" spans="1:4" x14ac:dyDescent="0.25">
      <c r="A118" s="1"/>
      <c r="B118" s="2"/>
      <c r="C118" s="4"/>
      <c r="D118" s="4"/>
    </row>
    <row r="119" spans="1:4" x14ac:dyDescent="0.25">
      <c r="A119" s="1"/>
      <c r="B119" s="2"/>
      <c r="C119" s="4"/>
      <c r="D119" s="4"/>
    </row>
    <row r="120" spans="1:4" x14ac:dyDescent="0.25">
      <c r="A120" s="1"/>
      <c r="B120" s="2"/>
      <c r="C120" s="4"/>
      <c r="D120" s="4"/>
    </row>
    <row r="121" spans="1:4" x14ac:dyDescent="0.25">
      <c r="A121" s="1"/>
      <c r="B121" s="2"/>
      <c r="C121" s="4"/>
      <c r="D121" s="4"/>
    </row>
    <row r="122" spans="1:4" x14ac:dyDescent="0.25">
      <c r="A122" s="1"/>
      <c r="B122" s="2"/>
      <c r="C122" s="4"/>
      <c r="D122" s="4"/>
    </row>
    <row r="123" spans="1:4" x14ac:dyDescent="0.25">
      <c r="A123" s="1"/>
      <c r="B123" s="2"/>
      <c r="C123" s="4"/>
      <c r="D123" s="4"/>
    </row>
    <row r="124" spans="1:4" x14ac:dyDescent="0.25">
      <c r="A124" s="1"/>
      <c r="B124" s="2"/>
      <c r="C124" s="4"/>
      <c r="D124" s="4"/>
    </row>
    <row r="125" spans="1:4" x14ac:dyDescent="0.25">
      <c r="A125" s="1"/>
      <c r="B125" s="2"/>
      <c r="C125" s="4"/>
      <c r="D125" s="4"/>
    </row>
    <row r="126" spans="1:4" x14ac:dyDescent="0.25">
      <c r="A126" s="1"/>
      <c r="B126" s="2"/>
      <c r="C126" s="4"/>
      <c r="D126" s="4"/>
    </row>
    <row r="127" spans="1:4" x14ac:dyDescent="0.25">
      <c r="A127" s="1"/>
      <c r="B127" s="2"/>
      <c r="C127" s="4"/>
      <c r="D127" s="4"/>
    </row>
    <row r="128" spans="1:4" x14ac:dyDescent="0.25">
      <c r="A128" s="1"/>
      <c r="B128" s="2"/>
      <c r="C128" s="4"/>
      <c r="D128" s="4"/>
    </row>
    <row r="129" spans="1:4" x14ac:dyDescent="0.25">
      <c r="A129" s="1"/>
      <c r="B129" s="2"/>
      <c r="C129" s="4"/>
      <c r="D129" s="4"/>
    </row>
    <row r="130" spans="1:4" x14ac:dyDescent="0.25">
      <c r="A130" s="1"/>
      <c r="B130" s="2"/>
      <c r="C130" s="4"/>
      <c r="D130" s="4"/>
    </row>
    <row r="131" spans="1:4" x14ac:dyDescent="0.25">
      <c r="A131" s="1"/>
      <c r="B131" s="2"/>
      <c r="C131" s="4"/>
      <c r="D131" s="4"/>
    </row>
    <row r="132" spans="1:4" x14ac:dyDescent="0.25">
      <c r="A132" s="1"/>
      <c r="B132" s="2"/>
      <c r="C132" s="4"/>
      <c r="D132" s="4"/>
    </row>
    <row r="133" spans="1:4" x14ac:dyDescent="0.25">
      <c r="A133" s="1"/>
      <c r="B133" s="2"/>
      <c r="C133" s="4"/>
      <c r="D133" s="4"/>
    </row>
    <row r="134" spans="1:4" x14ac:dyDescent="0.25">
      <c r="A134" s="1"/>
      <c r="B134" s="2"/>
      <c r="C134" s="4"/>
      <c r="D134" s="4"/>
    </row>
    <row r="135" spans="1:4" x14ac:dyDescent="0.25">
      <c r="A135" s="1"/>
      <c r="B135" s="2"/>
      <c r="C135" s="4"/>
      <c r="D135" s="4"/>
    </row>
    <row r="136" spans="1:4" x14ac:dyDescent="0.25">
      <c r="A136" s="1"/>
      <c r="B136" s="2"/>
      <c r="C136" s="4"/>
      <c r="D136" s="4"/>
    </row>
    <row r="137" spans="1:4" x14ac:dyDescent="0.25">
      <c r="A137" s="1"/>
      <c r="B137" s="2"/>
      <c r="C137" s="4"/>
      <c r="D137" s="4"/>
    </row>
    <row r="138" spans="1:4" x14ac:dyDescent="0.25">
      <c r="A138" s="1"/>
      <c r="B138" s="2"/>
      <c r="C138" s="4"/>
      <c r="D138" s="4"/>
    </row>
    <row r="139" spans="1:4" x14ac:dyDescent="0.25">
      <c r="A139" s="1"/>
      <c r="B139" s="2"/>
      <c r="C139" s="4"/>
      <c r="D139" s="4"/>
    </row>
    <row r="140" spans="1:4" x14ac:dyDescent="0.25">
      <c r="A140" s="1"/>
      <c r="B140" s="2"/>
      <c r="C140" s="4"/>
      <c r="D140" s="4"/>
    </row>
    <row r="141" spans="1:4" x14ac:dyDescent="0.25">
      <c r="A141" s="1"/>
      <c r="B141" s="2"/>
      <c r="C141" s="4"/>
      <c r="D141" s="4"/>
    </row>
    <row r="142" spans="1:4" x14ac:dyDescent="0.25">
      <c r="A142" s="1"/>
      <c r="B142" s="2"/>
    </row>
    <row r="143" spans="1:4" x14ac:dyDescent="0.25">
      <c r="A143" s="1"/>
      <c r="B143" s="2"/>
    </row>
    <row r="144" spans="1:4" x14ac:dyDescent="0.25">
      <c r="A144" s="1"/>
      <c r="B144" s="2"/>
    </row>
    <row r="145" spans="1:2" x14ac:dyDescent="0.25">
      <c r="A145" s="1"/>
      <c r="B145" s="2"/>
    </row>
    <row r="146" spans="1:2" x14ac:dyDescent="0.25">
      <c r="A146" s="1"/>
      <c r="B146" s="2"/>
    </row>
    <row r="147" spans="1:2" x14ac:dyDescent="0.25">
      <c r="A147" s="1"/>
      <c r="B147" s="2"/>
    </row>
    <row r="148" spans="1:2" x14ac:dyDescent="0.25">
      <c r="A148" s="1"/>
      <c r="B148" s="2"/>
    </row>
    <row r="149" spans="1:2" x14ac:dyDescent="0.25">
      <c r="A149" s="1"/>
      <c r="B149" s="2"/>
    </row>
    <row r="150" spans="1:2" x14ac:dyDescent="0.25">
      <c r="A150" s="1"/>
      <c r="B150" s="2"/>
    </row>
    <row r="151" spans="1:2" x14ac:dyDescent="0.25">
      <c r="A151" s="1"/>
      <c r="B151" s="2"/>
    </row>
    <row r="152" spans="1:2" x14ac:dyDescent="0.25">
      <c r="A152" s="1"/>
      <c r="B152" s="2"/>
    </row>
    <row r="153" spans="1:2" x14ac:dyDescent="0.25">
      <c r="A153" s="1"/>
      <c r="B153" s="2"/>
    </row>
    <row r="154" spans="1:2" x14ac:dyDescent="0.25">
      <c r="A154" s="1"/>
      <c r="B154" s="2"/>
    </row>
    <row r="155" spans="1:2" x14ac:dyDescent="0.25">
      <c r="A155" s="1"/>
      <c r="B155" s="2"/>
    </row>
    <row r="156" spans="1:2" x14ac:dyDescent="0.25">
      <c r="A156" s="1"/>
      <c r="B156" s="2"/>
    </row>
    <row r="157" spans="1:2" x14ac:dyDescent="0.25">
      <c r="A157" s="1"/>
      <c r="B157" s="2"/>
    </row>
    <row r="158" spans="1:2" x14ac:dyDescent="0.25">
      <c r="A158" s="1"/>
      <c r="B158" s="2"/>
    </row>
    <row r="159" spans="1:2" x14ac:dyDescent="0.25">
      <c r="A159" s="1"/>
      <c r="B159" s="2"/>
    </row>
    <row r="160" spans="1:2" x14ac:dyDescent="0.25">
      <c r="A160" s="1"/>
      <c r="B160" s="2"/>
    </row>
    <row r="161" spans="1:2" x14ac:dyDescent="0.25">
      <c r="A161" s="1"/>
      <c r="B161" s="2"/>
    </row>
    <row r="162" spans="1:2" x14ac:dyDescent="0.25">
      <c r="A162" s="1"/>
      <c r="B162" s="2"/>
    </row>
    <row r="163" spans="1:2" x14ac:dyDescent="0.25">
      <c r="A163" s="1"/>
      <c r="B163" s="2"/>
    </row>
    <row r="164" spans="1:2" x14ac:dyDescent="0.25">
      <c r="A164" s="1"/>
      <c r="B164" s="2"/>
    </row>
    <row r="165" spans="1:2" x14ac:dyDescent="0.25">
      <c r="A165" s="4"/>
      <c r="B165" s="4"/>
    </row>
    <row r="166" spans="1:2" x14ac:dyDescent="0.25">
      <c r="A166" s="4"/>
      <c r="B166" s="4"/>
    </row>
    <row r="167" spans="1:2" x14ac:dyDescent="0.25">
      <c r="A167" s="4"/>
      <c r="B167" s="4"/>
    </row>
    <row r="168" spans="1:2" x14ac:dyDescent="0.25">
      <c r="A168" s="4"/>
      <c r="B168" s="4"/>
    </row>
    <row r="169" spans="1:2" x14ac:dyDescent="0.25">
      <c r="A169" s="4"/>
      <c r="B169" s="4"/>
    </row>
    <row r="170" spans="1:2" x14ac:dyDescent="0.25">
      <c r="A170" s="4"/>
      <c r="B170" s="4"/>
    </row>
    <row r="171" spans="1:2" x14ac:dyDescent="0.25">
      <c r="A171" s="4"/>
      <c r="B171" s="4"/>
    </row>
    <row r="172" spans="1:2" x14ac:dyDescent="0.25">
      <c r="A172" s="4"/>
      <c r="B172" s="4"/>
    </row>
    <row r="173" spans="1:2" x14ac:dyDescent="0.25">
      <c r="A173" s="4"/>
      <c r="B173" s="4"/>
    </row>
    <row r="174" spans="1:2" x14ac:dyDescent="0.25">
      <c r="A174" s="4"/>
      <c r="B174" s="4"/>
    </row>
    <row r="175" spans="1:2" x14ac:dyDescent="0.25">
      <c r="A175" s="4"/>
      <c r="B175" s="4"/>
    </row>
    <row r="176" spans="1:2" x14ac:dyDescent="0.25">
      <c r="A176" s="4"/>
      <c r="B176" s="4"/>
    </row>
    <row r="177" spans="1:2" x14ac:dyDescent="0.25">
      <c r="A177" s="4"/>
      <c r="B177" s="4"/>
    </row>
    <row r="178" spans="1:2" x14ac:dyDescent="0.25">
      <c r="A178" s="4"/>
      <c r="B178" s="4"/>
    </row>
    <row r="179" spans="1:2" x14ac:dyDescent="0.25">
      <c r="A179" s="4"/>
      <c r="B179" s="4"/>
    </row>
    <row r="180" spans="1:2" x14ac:dyDescent="0.25">
      <c r="A180" s="4"/>
      <c r="B180" s="4"/>
    </row>
    <row r="181" spans="1:2" x14ac:dyDescent="0.25">
      <c r="A181" s="4"/>
      <c r="B181" s="4"/>
    </row>
    <row r="182" spans="1:2" x14ac:dyDescent="0.25">
      <c r="A182" s="4"/>
      <c r="B182" s="4"/>
    </row>
    <row r="183" spans="1:2" x14ac:dyDescent="0.25">
      <c r="A183" s="4"/>
      <c r="B183" s="4"/>
    </row>
    <row r="184" spans="1:2" x14ac:dyDescent="0.25">
      <c r="A184" s="4"/>
      <c r="B184" s="4"/>
    </row>
    <row r="185" spans="1:2" x14ac:dyDescent="0.25">
      <c r="A185" s="4"/>
      <c r="B185" s="4"/>
    </row>
    <row r="186" spans="1:2" x14ac:dyDescent="0.25">
      <c r="A186" s="4"/>
      <c r="B186" s="4"/>
    </row>
    <row r="187" spans="1:2" x14ac:dyDescent="0.25">
      <c r="A187" s="4"/>
      <c r="B187" s="4"/>
    </row>
    <row r="188" spans="1:2" x14ac:dyDescent="0.25">
      <c r="A188" s="4"/>
      <c r="B188" s="4"/>
    </row>
    <row r="189" spans="1:2" x14ac:dyDescent="0.25">
      <c r="A189" s="4"/>
      <c r="B189" s="4"/>
    </row>
    <row r="190" spans="1:2" x14ac:dyDescent="0.25">
      <c r="A190" s="4"/>
      <c r="B190" s="4"/>
    </row>
    <row r="191" spans="1:2" x14ac:dyDescent="0.25">
      <c r="A191" s="4"/>
      <c r="B191" s="4"/>
    </row>
    <row r="192" spans="1:2" x14ac:dyDescent="0.25">
      <c r="A192" s="4"/>
      <c r="B192" s="4"/>
    </row>
    <row r="193" spans="1:2" x14ac:dyDescent="0.25">
      <c r="A193" s="4"/>
      <c r="B193" s="4"/>
    </row>
    <row r="194" spans="1:2" x14ac:dyDescent="0.25">
      <c r="A194" s="4"/>
      <c r="B194" s="4"/>
    </row>
    <row r="195" spans="1:2" x14ac:dyDescent="0.25">
      <c r="A195" s="4"/>
      <c r="B195" s="4"/>
    </row>
  </sheetData>
  <mergeCells count="5">
    <mergeCell ref="H3:I3"/>
    <mergeCell ref="A2:F2"/>
    <mergeCell ref="A3:B3"/>
    <mergeCell ref="C3:D3"/>
    <mergeCell ref="E3:F3"/>
  </mergeCells>
  <phoneticPr fontId="1" type="noConversion"/>
  <hyperlinks>
    <hyperlink ref="H3:I3" location="Indice!A1" display="Voltar ao Indice" xr:uid="{00000000-0004-0000-1200-000000000000}"/>
  </hyperlinks>
  <pageMargins left="0.75" right="0.75" top="1" bottom="1" header="0.5" footer="0.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B24"/>
  <sheetViews>
    <sheetView showGridLines="0" showRowColHeaders="0" zoomScaleNormal="100" workbookViewId="0">
      <selection activeCell="B1" sqref="B1"/>
    </sheetView>
  </sheetViews>
  <sheetFormatPr defaultColWidth="9.109375" defaultRowHeight="14.4" x14ac:dyDescent="0.3"/>
  <cols>
    <col min="1" max="1" width="2.5546875" style="10" customWidth="1"/>
    <col min="2" max="2" width="104.44140625" style="10" bestFit="1" customWidth="1"/>
    <col min="3" max="16384" width="9.109375" style="10"/>
  </cols>
  <sheetData>
    <row r="1" spans="2:2" ht="27" customHeight="1" x14ac:dyDescent="0.3">
      <c r="B1" s="9" t="s">
        <v>392</v>
      </c>
    </row>
    <row r="2" spans="2:2" ht="3.75" customHeight="1" x14ac:dyDescent="0.3">
      <c r="B2" s="11"/>
    </row>
    <row r="3" spans="2:2" x14ac:dyDescent="0.3">
      <c r="B3" s="12"/>
    </row>
    <row r="4" spans="2:2" s="14" customFormat="1" ht="14.25" customHeight="1" x14ac:dyDescent="0.3">
      <c r="B4" s="13" t="s">
        <v>393</v>
      </c>
    </row>
    <row r="5" spans="2:2" s="14" customFormat="1" ht="3.75" customHeight="1" x14ac:dyDescent="0.3">
      <c r="B5" s="15"/>
    </row>
    <row r="6" spans="2:2" s="14" customFormat="1" ht="18" customHeight="1" x14ac:dyDescent="0.25">
      <c r="B6" s="16"/>
    </row>
    <row r="7" spans="2:2" s="14" customFormat="1" ht="18" customHeight="1" x14ac:dyDescent="0.25">
      <c r="B7" s="17" t="s">
        <v>394</v>
      </c>
    </row>
    <row r="8" spans="2:2" s="14" customFormat="1" ht="18" customHeight="1" x14ac:dyDescent="0.25">
      <c r="B8" s="17" t="s">
        <v>395</v>
      </c>
    </row>
    <row r="9" spans="2:2" s="14" customFormat="1" ht="18" customHeight="1" x14ac:dyDescent="0.25">
      <c r="B9" s="17" t="s">
        <v>396</v>
      </c>
    </row>
    <row r="10" spans="2:2" s="14" customFormat="1" ht="18" customHeight="1" x14ac:dyDescent="0.25">
      <c r="B10" s="17" t="s">
        <v>397</v>
      </c>
    </row>
    <row r="11" spans="2:2" s="14" customFormat="1" ht="18" customHeight="1" x14ac:dyDescent="0.25">
      <c r="B11" s="17" t="s">
        <v>398</v>
      </c>
    </row>
    <row r="12" spans="2:2" s="14" customFormat="1" ht="18" customHeight="1" x14ac:dyDescent="0.25">
      <c r="B12" s="17" t="s">
        <v>399</v>
      </c>
    </row>
    <row r="13" spans="2:2" s="14" customFormat="1" ht="18" customHeight="1" x14ac:dyDescent="0.25">
      <c r="B13" s="17" t="s">
        <v>400</v>
      </c>
    </row>
    <row r="14" spans="2:2" s="14" customFormat="1" ht="18" customHeight="1" x14ac:dyDescent="0.25">
      <c r="B14" s="17" t="s">
        <v>401</v>
      </c>
    </row>
    <row r="15" spans="2:2" s="14" customFormat="1" ht="18" customHeight="1" x14ac:dyDescent="0.25">
      <c r="B15" s="17" t="s">
        <v>402</v>
      </c>
    </row>
    <row r="16" spans="2:2" s="14" customFormat="1" ht="18" customHeight="1" x14ac:dyDescent="0.25">
      <c r="B16" s="17" t="s">
        <v>403</v>
      </c>
    </row>
    <row r="17" spans="2:2" s="14" customFormat="1" ht="18" customHeight="1" x14ac:dyDescent="0.25">
      <c r="B17" s="17" t="s">
        <v>404</v>
      </c>
    </row>
    <row r="18" spans="2:2" s="14" customFormat="1" ht="18" customHeight="1" x14ac:dyDescent="0.25">
      <c r="B18" s="17" t="s">
        <v>405</v>
      </c>
    </row>
    <row r="19" spans="2:2" ht="18" customHeight="1" x14ac:dyDescent="0.3">
      <c r="B19" s="17" t="s">
        <v>406</v>
      </c>
    </row>
    <row r="20" spans="2:2" ht="18" customHeight="1" x14ac:dyDescent="0.3">
      <c r="B20" s="17" t="s">
        <v>407</v>
      </c>
    </row>
    <row r="21" spans="2:2" ht="18" customHeight="1" x14ac:dyDescent="0.3">
      <c r="B21" s="17" t="s">
        <v>408</v>
      </c>
    </row>
    <row r="22" spans="2:2" ht="18" customHeight="1" x14ac:dyDescent="0.3">
      <c r="B22" s="17" t="s">
        <v>409</v>
      </c>
    </row>
    <row r="23" spans="2:2" ht="18" customHeight="1" x14ac:dyDescent="0.3"/>
    <row r="24" spans="2:2" ht="18" customHeight="1" x14ac:dyDescent="0.3">
      <c r="B24" s="17" t="s">
        <v>410</v>
      </c>
    </row>
  </sheetData>
  <hyperlinks>
    <hyperlink ref="B13" location="'Q007'!A1" display="Q007_IMP_COUNTRY - IMPORTS INTERNATIONAL TRADE BY COUNTRIES" xr:uid="{00000000-0004-0000-0100-000000000000}"/>
    <hyperlink ref="B15" location="'Q009'!A1" display="Q009_EXP_COUNTRY - EXPORTS INTERNATIONAL TRADE BY COUNTRIES" xr:uid="{00000000-0004-0000-0100-000001000000}"/>
    <hyperlink ref="B17" location="'Q011'!A1" display="Q011_IMP_BEC - IMPORTS - INTERNATIONAL TRADE BY BEC" xr:uid="{00000000-0004-0000-0100-000002000000}"/>
    <hyperlink ref="B18" location="'Q012'!A1" display="Q012_EXP_BEC - EXPORTS - INTERNATIONAL TRADE BY BEC" xr:uid="{00000000-0004-0000-0100-000003000000}"/>
    <hyperlink ref="B19" location="'Q013'!A1" display="Q013_IMP_CHAP - IMPORTS - INTERNATIONAL TRADE BY CHAPTERS OF CN" xr:uid="{00000000-0004-0000-0100-000004000000}"/>
    <hyperlink ref="B20" location="'Q014'!A1" display="Q014_EXP_CHAP - EXPORTS - INTERNATIONAL TRADE BY CHAPTERS OF CN" xr:uid="{00000000-0004-0000-0100-000005000000}"/>
    <hyperlink ref="B21" location="'Q015'!A1" display="Q015_IMP_EXP_GRP_PROD - IMPORTS AND EXPORTS OF INTERNATIONAL TRADE BY PRODUCT GROUPS" xr:uid="{00000000-0004-0000-0100-000006000000}"/>
    <hyperlink ref="B22" location="'Q016'!A1" display="Q016_ZN_ECON - BREAKDOWN BY ECONOMIC ZONES AND COUNTRIES OF INTERNATIONAL TRADE - TOTAL COUNTRY" xr:uid="{00000000-0004-0000-0100-000007000000}"/>
    <hyperlink ref="B7" location="'Q001'!A1" display="Q001_GLOBAL_DATA - GLOBAL DATA" xr:uid="{00000000-0004-0000-0100-000008000000}"/>
    <hyperlink ref="B8" location="'Q002'!A1" display="Q002_IMP_MONTH - IMPORTS INTERNATIONAL DATA BY MONTHS" xr:uid="{00000000-0004-0000-0100-000009000000}"/>
    <hyperlink ref="B10" location="'Q004'!A1" display="Q004_EXP_MONTH - EXPORTS INTERNATIONAL DATA BY MONTHS" xr:uid="{00000000-0004-0000-0100-00000A000000}"/>
    <hyperlink ref="B9" location="'Q003'!A1" display="Q003_IMP_MONTH_DATA - IMPORTS INTERNATIONAL DATA BY MONTHS WITH AND WITHOUT FUELS AND LUBRICANTS" xr:uid="{00000000-0004-0000-0100-00000B000000}"/>
    <hyperlink ref="B11" location="'Q005'!A1" display="Q005_EXP_MONTH_DATA - EXPORTS INTERNATIONAL DATA BY MONTHS WITH AND WITHOUT FUELS AND LUBRICANTS" xr:uid="{00000000-0004-0000-0100-00000C000000}"/>
    <hyperlink ref="B12" location="'Q006'!A1" display="Q006_TRADE_BALANCE - TRADE BALANCE WITH AND WITHOUT FUELS AND LUBRICANTS" xr:uid="{00000000-0004-0000-0100-00000D000000}"/>
    <hyperlink ref="B14" location="'Q008'!A1" display="Q008_IMP_MAIN_PARTNERS - IMPORTS INTERNATIONAL TRADE BY MAIN COUNTRIES AND ECONOMIC ZONES" xr:uid="{00000000-0004-0000-0100-00000E000000}"/>
    <hyperlink ref="B16" location="'Q010'!A1" display="Q010_EXP_MAIN_PARTNERS - EXPORTS INTERNATIONAL TRADE BY MAIN COUNTRIES AND ECONOMIC ZONES" xr:uid="{00000000-0004-0000-0100-00000F000000}"/>
    <hyperlink ref="B24" location="'Combined Nomenclature'!A2" display="Combined Nomenclature - CN Chapter descriptive" xr:uid="{00000000-0004-0000-0100-000010000000}"/>
  </hyperlinks>
  <pageMargins left="0.75" right="0.75" top="1" bottom="1" header="0.5" footer="0.5"/>
  <pageSetup paperSize="9" orientation="portrait" verticalDpi="300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I166"/>
  <sheetViews>
    <sheetView showGridLines="0" topLeftCell="A2" workbookViewId="0">
      <selection activeCell="A2" sqref="A2:F2"/>
    </sheetView>
  </sheetViews>
  <sheetFormatPr defaultRowHeight="13.2" x14ac:dyDescent="0.25"/>
  <cols>
    <col min="1" max="1" width="5.6640625" customWidth="1"/>
    <col min="2" max="2" width="26.109375" customWidth="1"/>
    <col min="3" max="3" width="5.6640625" customWidth="1"/>
    <col min="4" max="4" width="26.109375" customWidth="1"/>
    <col min="5" max="5" width="5.6640625" customWidth="1"/>
    <col min="6" max="6" width="26.109375" customWidth="1"/>
  </cols>
  <sheetData>
    <row r="1" spans="1:9" ht="5.25" hidden="1" customHeight="1" x14ac:dyDescent="0.25"/>
    <row r="2" spans="1:9" ht="18" customHeight="1" thickBot="1" x14ac:dyDescent="0.3">
      <c r="A2" s="259" t="s">
        <v>411</v>
      </c>
      <c r="B2" s="260"/>
      <c r="C2" s="260"/>
      <c r="D2" s="260"/>
      <c r="E2" s="260"/>
      <c r="F2" s="261"/>
    </row>
    <row r="3" spans="1:9" ht="18" customHeight="1" thickBot="1" x14ac:dyDescent="0.3">
      <c r="A3" s="256" t="s">
        <v>412</v>
      </c>
      <c r="B3" s="258"/>
      <c r="C3" s="256" t="s">
        <v>412</v>
      </c>
      <c r="D3" s="258"/>
      <c r="E3" s="256" t="s">
        <v>412</v>
      </c>
      <c r="F3" s="258"/>
      <c r="H3" s="255" t="s">
        <v>512</v>
      </c>
      <c r="I3" s="255"/>
    </row>
    <row r="4" spans="1:9" ht="18" customHeight="1" thickBot="1" x14ac:dyDescent="0.3">
      <c r="A4" s="6" t="s">
        <v>413</v>
      </c>
      <c r="B4" s="6" t="s">
        <v>414</v>
      </c>
      <c r="C4" s="6" t="s">
        <v>413</v>
      </c>
      <c r="D4" s="6" t="s">
        <v>414</v>
      </c>
      <c r="E4" s="6" t="s">
        <v>413</v>
      </c>
      <c r="F4" s="6" t="s">
        <v>414</v>
      </c>
    </row>
    <row r="5" spans="1:9" ht="9.75" customHeight="1" x14ac:dyDescent="0.25">
      <c r="A5" s="1" t="s">
        <v>5</v>
      </c>
      <c r="B5" s="2" t="s">
        <v>415</v>
      </c>
      <c r="C5" s="1" t="s">
        <v>242</v>
      </c>
      <c r="D5" s="2" t="s">
        <v>416</v>
      </c>
      <c r="E5" s="1" t="s">
        <v>268</v>
      </c>
      <c r="F5" s="2" t="s">
        <v>417</v>
      </c>
    </row>
    <row r="6" spans="1:9" ht="9.75" customHeight="1" x14ac:dyDescent="0.25">
      <c r="A6" s="1" t="s">
        <v>8</v>
      </c>
      <c r="B6" s="3" t="s">
        <v>418</v>
      </c>
      <c r="C6" s="1" t="s">
        <v>243</v>
      </c>
      <c r="D6" s="2" t="s">
        <v>419</v>
      </c>
      <c r="E6" s="1" t="s">
        <v>269</v>
      </c>
      <c r="F6" s="2" t="s">
        <v>420</v>
      </c>
    </row>
    <row r="7" spans="1:9" ht="9.75" customHeight="1" x14ac:dyDescent="0.25">
      <c r="A7" s="1" t="s">
        <v>12</v>
      </c>
      <c r="B7" s="2" t="s">
        <v>421</v>
      </c>
      <c r="C7" s="1" t="s">
        <v>244</v>
      </c>
      <c r="D7" s="2" t="s">
        <v>422</v>
      </c>
      <c r="E7" s="1" t="s">
        <v>270</v>
      </c>
      <c r="F7" s="2" t="s">
        <v>423</v>
      </c>
      <c r="G7" s="5" t="s">
        <v>424</v>
      </c>
    </row>
    <row r="8" spans="1:9" ht="9.75" customHeight="1" x14ac:dyDescent="0.25">
      <c r="A8" s="1" t="s">
        <v>16</v>
      </c>
      <c r="B8" s="3" t="s">
        <v>425</v>
      </c>
      <c r="C8" s="1" t="s">
        <v>245</v>
      </c>
      <c r="D8" s="2" t="s">
        <v>426</v>
      </c>
      <c r="E8" s="1" t="s">
        <v>271</v>
      </c>
      <c r="F8" s="2" t="s">
        <v>427</v>
      </c>
    </row>
    <row r="9" spans="1:9" ht="9.75" customHeight="1" x14ac:dyDescent="0.25">
      <c r="A9" s="1" t="s">
        <v>23</v>
      </c>
      <c r="B9" s="2" t="s">
        <v>428</v>
      </c>
      <c r="C9" s="1" t="s">
        <v>246</v>
      </c>
      <c r="D9" s="2" t="s">
        <v>429</v>
      </c>
      <c r="E9" s="1" t="s">
        <v>272</v>
      </c>
      <c r="F9" s="2" t="s">
        <v>430</v>
      </c>
    </row>
    <row r="10" spans="1:9" ht="9.75" customHeight="1" x14ac:dyDescent="0.25">
      <c r="A10" s="1" t="s">
        <v>27</v>
      </c>
      <c r="B10" s="3" t="s">
        <v>431</v>
      </c>
      <c r="C10" s="1" t="s">
        <v>247</v>
      </c>
      <c r="D10" s="2" t="s">
        <v>432</v>
      </c>
      <c r="E10" s="1" t="s">
        <v>273</v>
      </c>
      <c r="F10" s="2" t="s">
        <v>433</v>
      </c>
    </row>
    <row r="11" spans="1:9" ht="9.75" customHeight="1" x14ac:dyDescent="0.25">
      <c r="A11" s="1" t="s">
        <v>34</v>
      </c>
      <c r="B11" s="3" t="s">
        <v>434</v>
      </c>
      <c r="C11" s="1" t="s">
        <v>193</v>
      </c>
      <c r="D11" s="2" t="s">
        <v>435</v>
      </c>
      <c r="E11" s="1" t="s">
        <v>274</v>
      </c>
      <c r="F11" s="2" t="s">
        <v>436</v>
      </c>
    </row>
    <row r="12" spans="1:9" ht="9.75" customHeight="1" x14ac:dyDescent="0.25">
      <c r="A12" s="1" t="s">
        <v>40</v>
      </c>
      <c r="B12" s="3" t="s">
        <v>437</v>
      </c>
      <c r="C12" s="1" t="s">
        <v>194</v>
      </c>
      <c r="D12" s="2" t="s">
        <v>438</v>
      </c>
      <c r="E12" s="1" t="s">
        <v>275</v>
      </c>
      <c r="F12" s="2" t="s">
        <v>439</v>
      </c>
    </row>
    <row r="13" spans="1:9" ht="9.75" customHeight="1" x14ac:dyDescent="0.25">
      <c r="A13" s="1" t="s">
        <v>47</v>
      </c>
      <c r="B13" s="3" t="s">
        <v>440</v>
      </c>
      <c r="C13" s="1" t="s">
        <v>248</v>
      </c>
      <c r="D13" s="2" t="s">
        <v>441</v>
      </c>
      <c r="E13" s="1" t="s">
        <v>276</v>
      </c>
      <c r="F13" s="2" t="s">
        <v>442</v>
      </c>
    </row>
    <row r="14" spans="1:9" ht="9.75" customHeight="1" x14ac:dyDescent="0.25">
      <c r="A14" s="1" t="s">
        <v>223</v>
      </c>
      <c r="B14" s="3" t="s">
        <v>443</v>
      </c>
      <c r="C14" s="1" t="s">
        <v>249</v>
      </c>
      <c r="D14" s="2" t="s">
        <v>444</v>
      </c>
      <c r="E14" s="1" t="s">
        <v>277</v>
      </c>
      <c r="F14" s="2" t="s">
        <v>445</v>
      </c>
    </row>
    <row r="15" spans="1:9" ht="9.75" customHeight="1" x14ac:dyDescent="0.25">
      <c r="A15" s="1" t="s">
        <v>202</v>
      </c>
      <c r="B15" s="3" t="s">
        <v>446</v>
      </c>
      <c r="C15" s="1" t="s">
        <v>250</v>
      </c>
      <c r="D15" s="2" t="s">
        <v>447</v>
      </c>
      <c r="E15" s="1" t="s">
        <v>278</v>
      </c>
      <c r="F15" s="2" t="s">
        <v>448</v>
      </c>
    </row>
    <row r="16" spans="1:9" ht="9.75" customHeight="1" x14ac:dyDescent="0.25">
      <c r="A16" s="1" t="s">
        <v>207</v>
      </c>
      <c r="B16" s="3" t="s">
        <v>449</v>
      </c>
      <c r="C16" s="1" t="s">
        <v>251</v>
      </c>
      <c r="D16" s="2" t="s">
        <v>450</v>
      </c>
      <c r="E16" s="1" t="s">
        <v>279</v>
      </c>
      <c r="F16" s="2" t="s">
        <v>451</v>
      </c>
      <c r="G16" s="5" t="s">
        <v>424</v>
      </c>
    </row>
    <row r="17" spans="1:7" x14ac:dyDescent="0.25">
      <c r="A17" s="1" t="s">
        <v>224</v>
      </c>
      <c r="B17" s="2" t="s">
        <v>452</v>
      </c>
      <c r="C17" s="1" t="s">
        <v>252</v>
      </c>
      <c r="D17" s="2" t="s">
        <v>453</v>
      </c>
      <c r="E17" s="1" t="s">
        <v>280</v>
      </c>
      <c r="F17" s="2" t="s">
        <v>454</v>
      </c>
      <c r="G17" s="5" t="s">
        <v>424</v>
      </c>
    </row>
    <row r="18" spans="1:7" x14ac:dyDescent="0.25">
      <c r="A18" s="1" t="s">
        <v>225</v>
      </c>
      <c r="B18" s="2" t="s">
        <v>455</v>
      </c>
      <c r="C18" s="1" t="s">
        <v>253</v>
      </c>
      <c r="D18" s="2" t="s">
        <v>456</v>
      </c>
      <c r="E18" s="1" t="s">
        <v>281</v>
      </c>
      <c r="F18" s="2" t="s">
        <v>457</v>
      </c>
    </row>
    <row r="19" spans="1:7" x14ac:dyDescent="0.25">
      <c r="A19" s="1" t="s">
        <v>226</v>
      </c>
      <c r="B19" s="2" t="s">
        <v>458</v>
      </c>
      <c r="C19" s="1" t="s">
        <v>254</v>
      </c>
      <c r="D19" s="2" t="s">
        <v>459</v>
      </c>
      <c r="E19" s="1" t="s">
        <v>282</v>
      </c>
      <c r="F19" s="2" t="s">
        <v>460</v>
      </c>
      <c r="G19" s="5" t="s">
        <v>424</v>
      </c>
    </row>
    <row r="20" spans="1:7" x14ac:dyDescent="0.25">
      <c r="A20" s="1" t="s">
        <v>227</v>
      </c>
      <c r="B20" s="2" t="s">
        <v>461</v>
      </c>
      <c r="C20" s="1" t="s">
        <v>255</v>
      </c>
      <c r="D20" s="2" t="s">
        <v>462</v>
      </c>
      <c r="E20" s="1" t="s">
        <v>283</v>
      </c>
      <c r="F20" s="2" t="s">
        <v>463</v>
      </c>
      <c r="G20" s="5" t="s">
        <v>424</v>
      </c>
    </row>
    <row r="21" spans="1:7" x14ac:dyDescent="0.25">
      <c r="A21" s="1" t="s">
        <v>228</v>
      </c>
      <c r="B21" s="2" t="s">
        <v>464</v>
      </c>
      <c r="C21" s="1" t="s">
        <v>195</v>
      </c>
      <c r="D21" s="2" t="s">
        <v>465</v>
      </c>
      <c r="E21" s="1" t="s">
        <v>284</v>
      </c>
      <c r="F21" s="2" t="s">
        <v>466</v>
      </c>
      <c r="G21" s="5" t="s">
        <v>424</v>
      </c>
    </row>
    <row r="22" spans="1:7" x14ac:dyDescent="0.25">
      <c r="A22" s="1" t="s">
        <v>229</v>
      </c>
      <c r="B22" s="2" t="s">
        <v>467</v>
      </c>
      <c r="C22" s="1" t="s">
        <v>210</v>
      </c>
      <c r="D22" s="2" t="s">
        <v>468</v>
      </c>
      <c r="E22" s="1" t="s">
        <v>285</v>
      </c>
      <c r="F22" s="2" t="s">
        <v>469</v>
      </c>
      <c r="G22" s="5" t="s">
        <v>424</v>
      </c>
    </row>
    <row r="23" spans="1:7" x14ac:dyDescent="0.25">
      <c r="A23" s="1" t="s">
        <v>230</v>
      </c>
      <c r="B23" s="2" t="s">
        <v>470</v>
      </c>
      <c r="C23" s="1" t="s">
        <v>196</v>
      </c>
      <c r="D23" s="2" t="s">
        <v>471</v>
      </c>
      <c r="E23" s="1" t="s">
        <v>286</v>
      </c>
      <c r="F23" s="2" t="s">
        <v>472</v>
      </c>
      <c r="G23" s="5" t="s">
        <v>424</v>
      </c>
    </row>
    <row r="24" spans="1:7" x14ac:dyDescent="0.25">
      <c r="A24" s="1" t="s">
        <v>231</v>
      </c>
      <c r="B24" s="2" t="s">
        <v>473</v>
      </c>
      <c r="C24" s="1" t="s">
        <v>256</v>
      </c>
      <c r="D24" s="2" t="s">
        <v>474</v>
      </c>
      <c r="E24" s="1" t="s">
        <v>287</v>
      </c>
      <c r="F24" s="2" t="s">
        <v>475</v>
      </c>
    </row>
    <row r="25" spans="1:7" x14ac:dyDescent="0.25">
      <c r="A25" s="1" t="s">
        <v>190</v>
      </c>
      <c r="B25" s="2" t="s">
        <v>476</v>
      </c>
      <c r="C25" s="1" t="s">
        <v>257</v>
      </c>
      <c r="D25" s="2" t="s">
        <v>477</v>
      </c>
      <c r="E25" s="1" t="s">
        <v>288</v>
      </c>
      <c r="F25" s="2" t="s">
        <v>478</v>
      </c>
      <c r="G25" s="5" t="s">
        <v>424</v>
      </c>
    </row>
    <row r="26" spans="1:7" x14ac:dyDescent="0.25">
      <c r="A26" s="1" t="s">
        <v>191</v>
      </c>
      <c r="B26" s="2" t="s">
        <v>479</v>
      </c>
      <c r="C26" s="1" t="s">
        <v>258</v>
      </c>
      <c r="D26" s="2" t="s">
        <v>480</v>
      </c>
      <c r="E26" s="1" t="s">
        <v>289</v>
      </c>
      <c r="F26" s="2" t="s">
        <v>481</v>
      </c>
    </row>
    <row r="27" spans="1:7" x14ac:dyDescent="0.25">
      <c r="A27" s="1" t="s">
        <v>232</v>
      </c>
      <c r="B27" s="2" t="s">
        <v>482</v>
      </c>
      <c r="C27" s="1" t="s">
        <v>259</v>
      </c>
      <c r="D27" s="2" t="s">
        <v>483</v>
      </c>
      <c r="E27" s="1" t="s">
        <v>290</v>
      </c>
      <c r="F27" s="2" t="s">
        <v>484</v>
      </c>
      <c r="G27" s="5" t="s">
        <v>424</v>
      </c>
    </row>
    <row r="28" spans="1:7" x14ac:dyDescent="0.25">
      <c r="A28" s="1" t="s">
        <v>233</v>
      </c>
      <c r="B28" s="2" t="s">
        <v>485</v>
      </c>
      <c r="C28" s="1" t="s">
        <v>260</v>
      </c>
      <c r="D28" s="2" t="s">
        <v>486</v>
      </c>
      <c r="E28" s="1" t="s">
        <v>291</v>
      </c>
      <c r="F28" s="2" t="s">
        <v>487</v>
      </c>
      <c r="G28" s="5" t="s">
        <v>424</v>
      </c>
    </row>
    <row r="29" spans="1:7" x14ac:dyDescent="0.25">
      <c r="A29" s="1" t="s">
        <v>234</v>
      </c>
      <c r="B29" s="2" t="s">
        <v>488</v>
      </c>
      <c r="C29" s="1" t="s">
        <v>261</v>
      </c>
      <c r="D29" s="2" t="s">
        <v>489</v>
      </c>
      <c r="E29" s="1" t="s">
        <v>292</v>
      </c>
      <c r="F29" s="2" t="s">
        <v>490</v>
      </c>
      <c r="G29" s="5" t="s">
        <v>424</v>
      </c>
    </row>
    <row r="30" spans="1:7" x14ac:dyDescent="0.25">
      <c r="A30" s="1" t="s">
        <v>235</v>
      </c>
      <c r="B30" s="2" t="s">
        <v>491</v>
      </c>
      <c r="C30" s="1" t="s">
        <v>262</v>
      </c>
      <c r="D30" s="2" t="s">
        <v>492</v>
      </c>
      <c r="E30" s="1" t="s">
        <v>293</v>
      </c>
      <c r="F30" s="2" t="s">
        <v>493</v>
      </c>
      <c r="G30" s="5" t="s">
        <v>424</v>
      </c>
    </row>
    <row r="31" spans="1:7" x14ac:dyDescent="0.25">
      <c r="A31" s="1" t="s">
        <v>236</v>
      </c>
      <c r="B31" s="2" t="s">
        <v>494</v>
      </c>
      <c r="C31" s="1" t="s">
        <v>197</v>
      </c>
      <c r="D31" s="2" t="s">
        <v>495</v>
      </c>
      <c r="E31" s="1" t="s">
        <v>294</v>
      </c>
      <c r="F31" s="2" t="s">
        <v>496</v>
      </c>
    </row>
    <row r="32" spans="1:7" x14ac:dyDescent="0.25">
      <c r="A32" s="1" t="s">
        <v>237</v>
      </c>
      <c r="B32" s="2" t="s">
        <v>497</v>
      </c>
      <c r="C32" s="1" t="s">
        <v>198</v>
      </c>
      <c r="D32" s="2" t="s">
        <v>498</v>
      </c>
      <c r="E32" s="1">
        <v>97</v>
      </c>
      <c r="F32" s="2" t="s">
        <v>499</v>
      </c>
    </row>
    <row r="33" spans="1:6" x14ac:dyDescent="0.25">
      <c r="A33" s="1" t="s">
        <v>238</v>
      </c>
      <c r="B33" s="2" t="s">
        <v>500</v>
      </c>
      <c r="C33" s="1" t="s">
        <v>199</v>
      </c>
      <c r="D33" s="2" t="s">
        <v>501</v>
      </c>
      <c r="E33" s="1">
        <v>98</v>
      </c>
      <c r="F33" s="2" t="s">
        <v>502</v>
      </c>
    </row>
    <row r="34" spans="1:6" x14ac:dyDescent="0.25">
      <c r="A34" s="1" t="s">
        <v>239</v>
      </c>
      <c r="B34" s="2" t="s">
        <v>503</v>
      </c>
      <c r="C34" s="1" t="s">
        <v>263</v>
      </c>
      <c r="D34" s="2" t="s">
        <v>504</v>
      </c>
      <c r="E34" s="1" t="s">
        <v>424</v>
      </c>
      <c r="F34" s="2"/>
    </row>
    <row r="35" spans="1:6" x14ac:dyDescent="0.25">
      <c r="A35" s="1" t="s">
        <v>192</v>
      </c>
      <c r="B35" s="2" t="s">
        <v>505</v>
      </c>
      <c r="C35" s="1" t="s">
        <v>264</v>
      </c>
      <c r="D35" s="2" t="s">
        <v>506</v>
      </c>
      <c r="E35" s="1" t="s">
        <v>424</v>
      </c>
      <c r="F35" s="2"/>
    </row>
    <row r="36" spans="1:6" x14ac:dyDescent="0.25">
      <c r="A36" s="1" t="s">
        <v>218</v>
      </c>
      <c r="B36" s="2" t="s">
        <v>507</v>
      </c>
      <c r="C36" s="1" t="s">
        <v>265</v>
      </c>
      <c r="D36" s="2" t="s">
        <v>508</v>
      </c>
      <c r="E36" s="1" t="s">
        <v>424</v>
      </c>
      <c r="F36" s="2"/>
    </row>
    <row r="37" spans="1:6" x14ac:dyDescent="0.25">
      <c r="A37" s="1" t="s">
        <v>240</v>
      </c>
      <c r="B37" s="2" t="s">
        <v>509</v>
      </c>
      <c r="C37" s="1" t="s">
        <v>266</v>
      </c>
      <c r="D37" s="2" t="s">
        <v>510</v>
      </c>
      <c r="E37" s="1" t="s">
        <v>424</v>
      </c>
      <c r="F37" s="2"/>
    </row>
    <row r="38" spans="1:6" x14ac:dyDescent="0.25">
      <c r="A38" s="1" t="s">
        <v>241</v>
      </c>
      <c r="B38" s="2" t="s">
        <v>712</v>
      </c>
      <c r="C38" s="1" t="s">
        <v>267</v>
      </c>
      <c r="D38" s="2" t="s">
        <v>511</v>
      </c>
      <c r="E38" s="1" t="s">
        <v>424</v>
      </c>
      <c r="F38" s="2"/>
    </row>
    <row r="39" spans="1:6" x14ac:dyDescent="0.25">
      <c r="A39" s="1"/>
      <c r="B39" s="2"/>
      <c r="C39" s="1"/>
      <c r="D39" s="2"/>
      <c r="E39" s="4"/>
      <c r="F39" s="4"/>
    </row>
    <row r="40" spans="1:6" x14ac:dyDescent="0.25">
      <c r="A40" s="1"/>
      <c r="B40" s="2"/>
      <c r="C40" s="1"/>
      <c r="D40" s="2"/>
      <c r="E40" s="4"/>
      <c r="F40" s="4"/>
    </row>
    <row r="41" spans="1:6" x14ac:dyDescent="0.25">
      <c r="A41" s="1"/>
      <c r="B41" s="2"/>
      <c r="C41" s="1"/>
      <c r="D41" s="2"/>
      <c r="E41" s="4"/>
      <c r="F41" s="4"/>
    </row>
    <row r="42" spans="1:6" x14ac:dyDescent="0.25">
      <c r="A42" s="1"/>
      <c r="B42" s="2"/>
      <c r="C42" s="1"/>
      <c r="D42" s="2"/>
      <c r="E42" s="4"/>
      <c r="F42" s="4"/>
    </row>
    <row r="43" spans="1:6" x14ac:dyDescent="0.25">
      <c r="A43" s="1"/>
      <c r="B43" s="2"/>
      <c r="C43" s="1"/>
      <c r="D43" s="2"/>
      <c r="E43" s="4"/>
      <c r="F43" s="4"/>
    </row>
    <row r="44" spans="1:6" x14ac:dyDescent="0.25">
      <c r="A44" s="1"/>
      <c r="B44" s="2"/>
      <c r="C44" s="1"/>
      <c r="D44" s="2"/>
      <c r="E44" s="4"/>
      <c r="F44" s="4"/>
    </row>
    <row r="45" spans="1:6" x14ac:dyDescent="0.25">
      <c r="A45" s="1"/>
      <c r="B45" s="2"/>
      <c r="C45" s="1"/>
      <c r="D45" s="2"/>
      <c r="E45" s="4"/>
      <c r="F45" s="4"/>
    </row>
    <row r="46" spans="1:6" x14ac:dyDescent="0.25">
      <c r="A46" s="1"/>
      <c r="B46" s="2"/>
      <c r="C46" s="1"/>
      <c r="D46" s="2"/>
      <c r="E46" s="4"/>
      <c r="F46" s="4"/>
    </row>
    <row r="47" spans="1:6" x14ac:dyDescent="0.25">
      <c r="A47" s="1"/>
      <c r="B47" s="2"/>
      <c r="C47" s="1"/>
      <c r="D47" s="2"/>
      <c r="E47" s="4"/>
      <c r="F47" s="4"/>
    </row>
    <row r="48" spans="1:6" x14ac:dyDescent="0.25">
      <c r="A48" s="1"/>
      <c r="B48" s="2"/>
      <c r="C48" s="1"/>
      <c r="D48" s="2"/>
      <c r="E48" s="4"/>
      <c r="F48" s="4"/>
    </row>
    <row r="49" spans="1:6" x14ac:dyDescent="0.25">
      <c r="A49" s="1"/>
      <c r="B49" s="2"/>
      <c r="C49" s="1"/>
      <c r="D49" s="2"/>
      <c r="E49" s="4"/>
      <c r="F49" s="4"/>
    </row>
    <row r="50" spans="1:6" x14ac:dyDescent="0.25">
      <c r="A50" s="1"/>
      <c r="B50" s="2"/>
      <c r="C50" s="1"/>
      <c r="D50" s="2"/>
      <c r="E50" s="4"/>
      <c r="F50" s="4"/>
    </row>
    <row r="51" spans="1:6" x14ac:dyDescent="0.25">
      <c r="A51" s="1"/>
      <c r="B51" s="2"/>
      <c r="C51" s="1"/>
      <c r="D51" s="2"/>
      <c r="E51" s="4"/>
      <c r="F51" s="4"/>
    </row>
    <row r="52" spans="1:6" x14ac:dyDescent="0.25">
      <c r="A52" s="1"/>
      <c r="B52" s="2"/>
      <c r="C52" s="1"/>
      <c r="D52" s="2"/>
      <c r="E52" s="4"/>
      <c r="F52" s="4"/>
    </row>
    <row r="53" spans="1:6" x14ac:dyDescent="0.25">
      <c r="A53" s="1"/>
      <c r="B53" s="2"/>
      <c r="C53" s="1"/>
      <c r="D53" s="2"/>
      <c r="E53" s="4"/>
      <c r="F53" s="4"/>
    </row>
    <row r="54" spans="1:6" x14ac:dyDescent="0.25">
      <c r="A54" s="1"/>
      <c r="B54" s="2"/>
      <c r="C54" s="1"/>
      <c r="D54" s="2"/>
      <c r="E54" s="4"/>
      <c r="F54" s="4"/>
    </row>
    <row r="55" spans="1:6" x14ac:dyDescent="0.25">
      <c r="A55" s="1"/>
      <c r="B55" s="2"/>
      <c r="C55" s="1"/>
      <c r="D55" s="2"/>
      <c r="E55" s="4"/>
      <c r="F55" s="4"/>
    </row>
    <row r="56" spans="1:6" x14ac:dyDescent="0.25">
      <c r="A56" s="1"/>
      <c r="B56" s="2"/>
      <c r="C56" s="1"/>
      <c r="D56" s="2"/>
      <c r="E56" s="4"/>
      <c r="F56" s="4"/>
    </row>
    <row r="57" spans="1:6" x14ac:dyDescent="0.25">
      <c r="A57" s="1"/>
      <c r="B57" s="2"/>
      <c r="C57" s="1"/>
      <c r="D57" s="2"/>
      <c r="E57" s="4"/>
      <c r="F57" s="4"/>
    </row>
    <row r="58" spans="1:6" x14ac:dyDescent="0.25">
      <c r="A58" s="1"/>
      <c r="B58" s="2"/>
      <c r="C58" s="1"/>
      <c r="D58" s="2"/>
    </row>
    <row r="59" spans="1:6" x14ac:dyDescent="0.25">
      <c r="A59" s="1"/>
      <c r="B59" s="2"/>
      <c r="C59" s="1"/>
      <c r="D59" s="2"/>
    </row>
    <row r="60" spans="1:6" x14ac:dyDescent="0.25">
      <c r="A60" s="1"/>
      <c r="B60" s="2"/>
      <c r="C60" s="1"/>
      <c r="D60" s="2"/>
    </row>
    <row r="61" spans="1:6" x14ac:dyDescent="0.25">
      <c r="A61" s="1"/>
      <c r="B61" s="2"/>
      <c r="C61" s="1"/>
      <c r="D61" s="2"/>
    </row>
    <row r="62" spans="1:6" x14ac:dyDescent="0.25">
      <c r="A62" s="1"/>
      <c r="B62" s="2"/>
      <c r="C62" s="1"/>
      <c r="D62" s="2"/>
    </row>
    <row r="63" spans="1:6" x14ac:dyDescent="0.25">
      <c r="A63" s="1"/>
      <c r="B63" s="2"/>
      <c r="C63" s="1"/>
      <c r="D63" s="2"/>
    </row>
    <row r="64" spans="1:6" x14ac:dyDescent="0.25">
      <c r="A64" s="1"/>
      <c r="B64" s="2"/>
      <c r="C64" s="1"/>
      <c r="D64" s="2"/>
    </row>
    <row r="65" spans="1:4" x14ac:dyDescent="0.25">
      <c r="A65" s="1"/>
      <c r="B65" s="2"/>
      <c r="C65" s="1"/>
      <c r="D65" s="2"/>
    </row>
    <row r="66" spans="1:4" x14ac:dyDescent="0.25">
      <c r="A66" s="1"/>
      <c r="B66" s="2"/>
      <c r="C66" s="1"/>
      <c r="D66" s="2"/>
    </row>
    <row r="67" spans="1:4" x14ac:dyDescent="0.25">
      <c r="A67" s="1"/>
      <c r="B67" s="2"/>
      <c r="C67" s="1"/>
      <c r="D67" s="2"/>
    </row>
    <row r="68" spans="1:4" x14ac:dyDescent="0.25">
      <c r="A68" s="1"/>
      <c r="B68" s="2"/>
      <c r="C68" s="1"/>
      <c r="D68" s="2"/>
    </row>
    <row r="69" spans="1:4" x14ac:dyDescent="0.25">
      <c r="A69" s="1"/>
      <c r="B69" s="2"/>
      <c r="C69" s="1"/>
      <c r="D69" s="2"/>
    </row>
    <row r="70" spans="1:4" x14ac:dyDescent="0.25">
      <c r="A70" s="1"/>
      <c r="B70" s="2"/>
      <c r="C70" s="1"/>
      <c r="D70" s="2"/>
    </row>
    <row r="71" spans="1:4" x14ac:dyDescent="0.25">
      <c r="A71" s="1"/>
      <c r="B71" s="2"/>
      <c r="C71" s="1"/>
      <c r="D71" s="2"/>
    </row>
    <row r="72" spans="1:4" x14ac:dyDescent="0.25">
      <c r="A72" s="1"/>
      <c r="B72" s="2"/>
      <c r="C72" s="1"/>
      <c r="D72" s="2"/>
    </row>
    <row r="73" spans="1:4" x14ac:dyDescent="0.25">
      <c r="A73" s="1"/>
      <c r="B73" s="2"/>
      <c r="C73" s="1"/>
      <c r="D73" s="2"/>
    </row>
    <row r="74" spans="1:4" x14ac:dyDescent="0.25">
      <c r="A74" s="1"/>
      <c r="B74" s="2"/>
      <c r="C74" s="1"/>
      <c r="D74" s="2"/>
    </row>
    <row r="75" spans="1:4" x14ac:dyDescent="0.25">
      <c r="A75" s="1"/>
      <c r="B75" s="2"/>
      <c r="C75" s="1"/>
      <c r="D75" s="2"/>
    </row>
    <row r="76" spans="1:4" x14ac:dyDescent="0.25">
      <c r="A76" s="1"/>
      <c r="B76" s="2"/>
      <c r="C76" s="1"/>
      <c r="D76" s="2"/>
    </row>
    <row r="77" spans="1:4" x14ac:dyDescent="0.25">
      <c r="A77" s="1"/>
      <c r="B77" s="2"/>
      <c r="C77" s="1"/>
      <c r="D77" s="2"/>
    </row>
    <row r="78" spans="1:4" x14ac:dyDescent="0.25">
      <c r="A78" s="1"/>
      <c r="B78" s="2"/>
      <c r="C78" s="1"/>
      <c r="D78" s="2"/>
    </row>
    <row r="79" spans="1:4" x14ac:dyDescent="0.25">
      <c r="A79" s="1"/>
      <c r="B79" s="2"/>
      <c r="C79" s="1"/>
      <c r="D79" s="2"/>
    </row>
    <row r="80" spans="1:4" x14ac:dyDescent="0.25">
      <c r="A80" s="1"/>
      <c r="B80" s="2"/>
      <c r="C80" s="1"/>
      <c r="D80" s="2"/>
    </row>
    <row r="81" spans="1:4" x14ac:dyDescent="0.25">
      <c r="A81" s="1"/>
      <c r="B81" s="2"/>
      <c r="C81" s="1"/>
      <c r="D81" s="2"/>
    </row>
    <row r="82" spans="1:4" x14ac:dyDescent="0.25">
      <c r="A82" s="1"/>
      <c r="B82" s="2"/>
      <c r="C82" s="4"/>
      <c r="D82" s="4"/>
    </row>
    <row r="83" spans="1:4" x14ac:dyDescent="0.25">
      <c r="A83" s="1"/>
      <c r="B83" s="2"/>
      <c r="C83" s="4"/>
      <c r="D83" s="4"/>
    </row>
    <row r="84" spans="1:4" x14ac:dyDescent="0.25">
      <c r="A84" s="1"/>
      <c r="B84" s="2"/>
      <c r="C84" s="4"/>
      <c r="D84" s="4"/>
    </row>
    <row r="85" spans="1:4" x14ac:dyDescent="0.25">
      <c r="A85" s="1"/>
      <c r="B85" s="2"/>
      <c r="C85" s="4"/>
      <c r="D85" s="4"/>
    </row>
    <row r="86" spans="1:4" x14ac:dyDescent="0.25">
      <c r="A86" s="1"/>
      <c r="B86" s="2"/>
      <c r="C86" s="4"/>
      <c r="D86" s="4"/>
    </row>
    <row r="87" spans="1:4" x14ac:dyDescent="0.25">
      <c r="A87" s="1"/>
      <c r="B87" s="2"/>
      <c r="C87" s="4"/>
      <c r="D87" s="4"/>
    </row>
    <row r="88" spans="1:4" x14ac:dyDescent="0.25">
      <c r="A88" s="1"/>
      <c r="B88" s="2"/>
      <c r="C88" s="4"/>
      <c r="D88" s="4"/>
    </row>
    <row r="89" spans="1:4" x14ac:dyDescent="0.25">
      <c r="A89" s="1"/>
      <c r="B89" s="2"/>
      <c r="C89" s="4"/>
      <c r="D89" s="4"/>
    </row>
    <row r="90" spans="1:4" x14ac:dyDescent="0.25">
      <c r="A90" s="1"/>
      <c r="B90" s="2"/>
      <c r="C90" s="4"/>
      <c r="D90" s="4"/>
    </row>
    <row r="91" spans="1:4" x14ac:dyDescent="0.25">
      <c r="A91" s="1"/>
      <c r="B91" s="2"/>
      <c r="C91" s="4"/>
      <c r="D91" s="4"/>
    </row>
    <row r="92" spans="1:4" x14ac:dyDescent="0.25">
      <c r="A92" s="1"/>
      <c r="B92" s="2"/>
      <c r="C92" s="4"/>
      <c r="D92" s="4"/>
    </row>
    <row r="93" spans="1:4" x14ac:dyDescent="0.25">
      <c r="A93" s="1"/>
      <c r="B93" s="2"/>
      <c r="C93" s="4"/>
      <c r="D93" s="4"/>
    </row>
    <row r="94" spans="1:4" x14ac:dyDescent="0.25">
      <c r="A94" s="1"/>
      <c r="B94" s="2"/>
      <c r="C94" s="4"/>
      <c r="D94" s="4"/>
    </row>
    <row r="95" spans="1:4" x14ac:dyDescent="0.25">
      <c r="A95" s="1"/>
      <c r="B95" s="2"/>
      <c r="C95" s="4"/>
      <c r="D95" s="4"/>
    </row>
    <row r="96" spans="1:4" x14ac:dyDescent="0.25">
      <c r="A96" s="1"/>
      <c r="B96" s="2"/>
      <c r="C96" s="4"/>
      <c r="D96" s="4"/>
    </row>
    <row r="97" spans="1:4" x14ac:dyDescent="0.25">
      <c r="A97" s="1"/>
      <c r="B97" s="2"/>
      <c r="C97" s="4"/>
      <c r="D97" s="4"/>
    </row>
    <row r="98" spans="1:4" x14ac:dyDescent="0.25">
      <c r="A98" s="1"/>
      <c r="B98" s="2"/>
      <c r="C98" s="4"/>
      <c r="D98" s="4"/>
    </row>
    <row r="99" spans="1:4" x14ac:dyDescent="0.25">
      <c r="A99" s="1"/>
      <c r="B99" s="2"/>
      <c r="C99" s="4"/>
      <c r="D99" s="4"/>
    </row>
    <row r="100" spans="1:4" x14ac:dyDescent="0.25">
      <c r="A100" s="1"/>
      <c r="B100" s="2"/>
      <c r="C100" s="4"/>
      <c r="D100" s="4"/>
    </row>
    <row r="101" spans="1:4" x14ac:dyDescent="0.25">
      <c r="A101" s="1"/>
      <c r="B101" s="2"/>
      <c r="C101" s="4"/>
      <c r="D101" s="4"/>
    </row>
    <row r="102" spans="1:4" x14ac:dyDescent="0.25">
      <c r="A102" s="1"/>
      <c r="B102" s="2"/>
      <c r="C102" s="4"/>
      <c r="D102" s="4"/>
    </row>
    <row r="103" spans="1:4" x14ac:dyDescent="0.25">
      <c r="A103" s="1"/>
      <c r="B103" s="2"/>
      <c r="C103" s="4"/>
      <c r="D103" s="4"/>
    </row>
    <row r="104" spans="1:4" x14ac:dyDescent="0.25">
      <c r="A104" s="1"/>
      <c r="B104" s="2"/>
      <c r="C104" s="4"/>
      <c r="D104" s="4"/>
    </row>
    <row r="105" spans="1:4" x14ac:dyDescent="0.25">
      <c r="A105" s="1"/>
      <c r="B105" s="2"/>
      <c r="C105" s="4"/>
      <c r="D105" s="4"/>
    </row>
    <row r="106" spans="1:4" x14ac:dyDescent="0.25">
      <c r="A106" s="1"/>
      <c r="B106" s="2"/>
      <c r="C106" s="4"/>
      <c r="D106" s="4"/>
    </row>
    <row r="107" spans="1:4" x14ac:dyDescent="0.25">
      <c r="A107" s="1"/>
      <c r="B107" s="2"/>
      <c r="C107" s="4"/>
      <c r="D107" s="4"/>
    </row>
    <row r="108" spans="1:4" x14ac:dyDescent="0.25">
      <c r="A108" s="1"/>
      <c r="B108" s="2"/>
      <c r="C108" s="4"/>
      <c r="D108" s="4"/>
    </row>
    <row r="109" spans="1:4" x14ac:dyDescent="0.25">
      <c r="A109" s="1"/>
      <c r="B109" s="2"/>
      <c r="C109" s="4"/>
      <c r="D109" s="4"/>
    </row>
    <row r="110" spans="1:4" x14ac:dyDescent="0.25">
      <c r="A110" s="1"/>
      <c r="B110" s="2"/>
      <c r="C110" s="4"/>
      <c r="D110" s="4"/>
    </row>
    <row r="111" spans="1:4" x14ac:dyDescent="0.25">
      <c r="A111" s="1"/>
      <c r="B111" s="2"/>
      <c r="C111" s="4"/>
      <c r="D111" s="4"/>
    </row>
    <row r="112" spans="1:4" x14ac:dyDescent="0.25">
      <c r="A112" s="1"/>
      <c r="B112" s="2"/>
      <c r="C112" s="4"/>
      <c r="D112" s="4"/>
    </row>
    <row r="113" spans="1:2" x14ac:dyDescent="0.25">
      <c r="A113" s="1"/>
      <c r="B113" s="2"/>
    </row>
    <row r="114" spans="1:2" x14ac:dyDescent="0.25">
      <c r="A114" s="1"/>
      <c r="B114" s="2"/>
    </row>
    <row r="115" spans="1:2" x14ac:dyDescent="0.25">
      <c r="A115" s="1"/>
      <c r="B115" s="2"/>
    </row>
    <row r="116" spans="1:2" x14ac:dyDescent="0.25">
      <c r="A116" s="1"/>
      <c r="B116" s="2"/>
    </row>
    <row r="117" spans="1:2" x14ac:dyDescent="0.25">
      <c r="A117" s="1"/>
      <c r="B117" s="2"/>
    </row>
    <row r="118" spans="1:2" x14ac:dyDescent="0.25">
      <c r="A118" s="1"/>
      <c r="B118" s="2"/>
    </row>
    <row r="119" spans="1:2" x14ac:dyDescent="0.25">
      <c r="A119" s="1"/>
      <c r="B119" s="2"/>
    </row>
    <row r="120" spans="1:2" x14ac:dyDescent="0.25">
      <c r="A120" s="1"/>
      <c r="B120" s="2"/>
    </row>
    <row r="121" spans="1:2" x14ac:dyDescent="0.25">
      <c r="A121" s="1"/>
      <c r="B121" s="2"/>
    </row>
    <row r="122" spans="1:2" x14ac:dyDescent="0.25">
      <c r="A122" s="1"/>
      <c r="B122" s="2"/>
    </row>
    <row r="123" spans="1:2" x14ac:dyDescent="0.25">
      <c r="A123" s="1"/>
      <c r="B123" s="2"/>
    </row>
    <row r="124" spans="1:2" x14ac:dyDescent="0.25">
      <c r="A124" s="1"/>
      <c r="B124" s="2"/>
    </row>
    <row r="125" spans="1:2" x14ac:dyDescent="0.25">
      <c r="A125" s="1"/>
      <c r="B125" s="2"/>
    </row>
    <row r="126" spans="1:2" x14ac:dyDescent="0.25">
      <c r="A126" s="1"/>
      <c r="B126" s="2"/>
    </row>
    <row r="127" spans="1:2" x14ac:dyDescent="0.25">
      <c r="A127" s="1"/>
      <c r="B127" s="2"/>
    </row>
    <row r="128" spans="1:2" x14ac:dyDescent="0.25">
      <c r="A128" s="1"/>
      <c r="B128" s="2"/>
    </row>
    <row r="129" spans="1:2" x14ac:dyDescent="0.25">
      <c r="A129" s="1"/>
      <c r="B129" s="2"/>
    </row>
    <row r="130" spans="1:2" x14ac:dyDescent="0.25">
      <c r="A130" s="1"/>
      <c r="B130" s="2"/>
    </row>
    <row r="131" spans="1:2" x14ac:dyDescent="0.25">
      <c r="A131" s="1"/>
      <c r="B131" s="2"/>
    </row>
    <row r="132" spans="1:2" x14ac:dyDescent="0.25">
      <c r="A132" s="1"/>
      <c r="B132" s="2"/>
    </row>
    <row r="133" spans="1:2" x14ac:dyDescent="0.25">
      <c r="A133" s="1"/>
      <c r="B133" s="2"/>
    </row>
    <row r="134" spans="1:2" x14ac:dyDescent="0.25">
      <c r="A134" s="1"/>
      <c r="B134" s="2"/>
    </row>
    <row r="135" spans="1:2" x14ac:dyDescent="0.25">
      <c r="A135" s="1"/>
      <c r="B135" s="2"/>
    </row>
    <row r="136" spans="1:2" x14ac:dyDescent="0.25">
      <c r="A136" s="4"/>
      <c r="B136" s="4"/>
    </row>
    <row r="137" spans="1:2" x14ac:dyDescent="0.25">
      <c r="A137" s="4"/>
      <c r="B137" s="4"/>
    </row>
    <row r="138" spans="1:2" x14ac:dyDescent="0.25">
      <c r="A138" s="4"/>
      <c r="B138" s="4"/>
    </row>
    <row r="139" spans="1:2" x14ac:dyDescent="0.25">
      <c r="A139" s="4"/>
      <c r="B139" s="4"/>
    </row>
    <row r="140" spans="1:2" x14ac:dyDescent="0.25">
      <c r="A140" s="4"/>
      <c r="B140" s="4"/>
    </row>
    <row r="141" spans="1:2" x14ac:dyDescent="0.25">
      <c r="A141" s="4"/>
      <c r="B141" s="4"/>
    </row>
    <row r="142" spans="1:2" x14ac:dyDescent="0.25">
      <c r="A142" s="4"/>
      <c r="B142" s="4"/>
    </row>
    <row r="143" spans="1:2" x14ac:dyDescent="0.25">
      <c r="A143" s="4"/>
      <c r="B143" s="4"/>
    </row>
    <row r="144" spans="1:2" x14ac:dyDescent="0.25">
      <c r="A144" s="4"/>
      <c r="B144" s="4"/>
    </row>
    <row r="145" spans="1:2" x14ac:dyDescent="0.25">
      <c r="A145" s="4"/>
      <c r="B145" s="4"/>
    </row>
    <row r="146" spans="1:2" x14ac:dyDescent="0.25">
      <c r="A146" s="4"/>
      <c r="B146" s="4"/>
    </row>
    <row r="147" spans="1:2" x14ac:dyDescent="0.25">
      <c r="A147" s="4"/>
      <c r="B147" s="4"/>
    </row>
    <row r="148" spans="1:2" x14ac:dyDescent="0.25">
      <c r="A148" s="4"/>
      <c r="B148" s="4"/>
    </row>
    <row r="149" spans="1:2" x14ac:dyDescent="0.25">
      <c r="A149" s="4"/>
      <c r="B149" s="4"/>
    </row>
    <row r="150" spans="1:2" x14ac:dyDescent="0.25">
      <c r="A150" s="4"/>
      <c r="B150" s="4"/>
    </row>
    <row r="151" spans="1:2" x14ac:dyDescent="0.25">
      <c r="A151" s="4"/>
      <c r="B151" s="4"/>
    </row>
    <row r="152" spans="1:2" x14ac:dyDescent="0.25">
      <c r="A152" s="4"/>
      <c r="B152" s="4"/>
    </row>
    <row r="153" spans="1:2" x14ac:dyDescent="0.25">
      <c r="A153" s="4"/>
      <c r="B153" s="4"/>
    </row>
    <row r="154" spans="1:2" x14ac:dyDescent="0.25">
      <c r="A154" s="4"/>
      <c r="B154" s="4"/>
    </row>
    <row r="155" spans="1:2" x14ac:dyDescent="0.25">
      <c r="A155" s="4"/>
      <c r="B155" s="4"/>
    </row>
    <row r="156" spans="1:2" x14ac:dyDescent="0.25">
      <c r="A156" s="4"/>
      <c r="B156" s="4"/>
    </row>
    <row r="157" spans="1:2" x14ac:dyDescent="0.25">
      <c r="A157" s="4"/>
      <c r="B157" s="4"/>
    </row>
    <row r="158" spans="1:2" x14ac:dyDescent="0.25">
      <c r="A158" s="4"/>
      <c r="B158" s="4"/>
    </row>
    <row r="159" spans="1:2" x14ac:dyDescent="0.25">
      <c r="A159" s="4"/>
      <c r="B159" s="4"/>
    </row>
    <row r="160" spans="1:2" x14ac:dyDescent="0.25">
      <c r="A160" s="4"/>
      <c r="B160" s="4"/>
    </row>
    <row r="161" spans="1:2" x14ac:dyDescent="0.25">
      <c r="A161" s="4"/>
      <c r="B161" s="4"/>
    </row>
    <row r="162" spans="1:2" x14ac:dyDescent="0.25">
      <c r="A162" s="4"/>
      <c r="B162" s="4"/>
    </row>
    <row r="163" spans="1:2" x14ac:dyDescent="0.25">
      <c r="A163" s="4"/>
      <c r="B163" s="4"/>
    </row>
    <row r="164" spans="1:2" x14ac:dyDescent="0.25">
      <c r="A164" s="4"/>
      <c r="B164" s="4"/>
    </row>
    <row r="165" spans="1:2" x14ac:dyDescent="0.25">
      <c r="A165" s="4"/>
      <c r="B165" s="4"/>
    </row>
    <row r="166" spans="1:2" x14ac:dyDescent="0.25">
      <c r="A166" s="4"/>
      <c r="B166" s="4"/>
    </row>
  </sheetData>
  <mergeCells count="5">
    <mergeCell ref="A2:F2"/>
    <mergeCell ref="A3:B3"/>
    <mergeCell ref="C3:D3"/>
    <mergeCell ref="E3:F3"/>
    <mergeCell ref="H3:I3"/>
  </mergeCells>
  <hyperlinks>
    <hyperlink ref="H3:I3" location="Contents!A1" display="Return to Contents" xr:uid="{00000000-0004-0000-1300-000000000000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45"/>
  <sheetViews>
    <sheetView showGridLines="0" zoomScale="90" zoomScaleNormal="90" workbookViewId="0">
      <selection activeCell="B1" sqref="B1:K1"/>
    </sheetView>
  </sheetViews>
  <sheetFormatPr defaultColWidth="9.109375" defaultRowHeight="13.8" x14ac:dyDescent="0.3"/>
  <cols>
    <col min="1" max="1" width="1.33203125" style="7" customWidth="1"/>
    <col min="2" max="2" width="4" style="7" customWidth="1"/>
    <col min="3" max="3" width="3.109375" style="7" customWidth="1"/>
    <col min="4" max="4" width="3.5546875" style="7" customWidth="1"/>
    <col min="5" max="5" width="40.44140625" style="7" customWidth="1"/>
    <col min="6" max="6" width="0.5546875" style="7" customWidth="1"/>
    <col min="7" max="7" width="19.6640625" style="7" customWidth="1"/>
    <col min="8" max="8" width="0.5546875" style="7" customWidth="1"/>
    <col min="9" max="9" width="19.6640625" style="7" customWidth="1"/>
    <col min="10" max="10" width="0.5546875" style="7" customWidth="1"/>
    <col min="11" max="11" width="15.6640625" style="7" customWidth="1"/>
    <col min="12" max="16384" width="9.109375" style="7"/>
  </cols>
  <sheetData>
    <row r="1" spans="1:15" ht="29.25" customHeight="1" x14ac:dyDescent="0.3">
      <c r="B1" s="184" t="s">
        <v>641</v>
      </c>
      <c r="C1" s="185"/>
      <c r="D1" s="185"/>
      <c r="E1" s="185"/>
      <c r="F1" s="185"/>
      <c r="G1" s="185"/>
      <c r="H1" s="185"/>
      <c r="I1" s="185"/>
      <c r="J1" s="185"/>
      <c r="K1" s="185"/>
    </row>
    <row r="2" spans="1:15" ht="3" customHeight="1" x14ac:dyDescent="0.3">
      <c r="B2" s="18"/>
      <c r="C2" s="18"/>
      <c r="D2" s="18"/>
      <c r="E2" s="18"/>
      <c r="F2" s="18"/>
      <c r="G2" s="18"/>
      <c r="H2" s="18"/>
      <c r="I2" s="18"/>
      <c r="J2" s="18"/>
      <c r="K2" s="18"/>
    </row>
    <row r="3" spans="1:15" ht="3" customHeight="1" x14ac:dyDescent="0.3">
      <c r="A3" s="19"/>
      <c r="B3" s="20"/>
      <c r="C3" s="20"/>
      <c r="D3" s="20"/>
      <c r="E3" s="20"/>
      <c r="F3" s="20"/>
      <c r="G3" s="20"/>
      <c r="H3" s="20"/>
      <c r="I3" s="20"/>
      <c r="J3" s="20"/>
      <c r="K3" s="20"/>
    </row>
    <row r="4" spans="1:15" ht="39.75" customHeight="1" x14ac:dyDescent="0.3">
      <c r="B4" s="187" t="s">
        <v>642</v>
      </c>
      <c r="C4" s="187"/>
      <c r="D4" s="187"/>
      <c r="E4" s="187"/>
      <c r="F4" s="21"/>
      <c r="G4" s="188" t="s">
        <v>643</v>
      </c>
      <c r="H4" s="188"/>
      <c r="I4" s="188"/>
      <c r="J4" s="22"/>
      <c r="K4" s="23" t="s">
        <v>644</v>
      </c>
    </row>
    <row r="5" spans="1:15" ht="3" customHeight="1" x14ac:dyDescent="0.3">
      <c r="B5" s="187"/>
      <c r="C5" s="187"/>
      <c r="D5" s="187"/>
      <c r="E5" s="187"/>
      <c r="F5" s="21"/>
      <c r="G5" s="22"/>
      <c r="H5" s="22"/>
      <c r="I5" s="22"/>
      <c r="J5" s="22"/>
      <c r="K5" s="24"/>
    </row>
    <row r="6" spans="1:15" ht="30" customHeight="1" x14ac:dyDescent="0.3">
      <c r="B6" s="187"/>
      <c r="C6" s="187"/>
      <c r="D6" s="187"/>
      <c r="E6" s="187"/>
      <c r="F6" s="21"/>
      <c r="G6" s="51" t="s">
        <v>713</v>
      </c>
      <c r="H6" s="25"/>
      <c r="I6" s="51" t="s">
        <v>714</v>
      </c>
      <c r="J6" s="26"/>
      <c r="K6" s="27" t="s">
        <v>295</v>
      </c>
      <c r="N6" s="28"/>
      <c r="O6" s="28"/>
    </row>
    <row r="7" spans="1:15" ht="1.5" customHeight="1" x14ac:dyDescent="0.3">
      <c r="B7" s="29"/>
      <c r="C7" s="29"/>
      <c r="D7" s="29"/>
      <c r="E7" s="29"/>
      <c r="F7" s="29"/>
      <c r="G7" s="30"/>
      <c r="H7" s="30"/>
      <c r="I7" s="30"/>
      <c r="J7" s="30"/>
      <c r="K7" s="29"/>
    </row>
    <row r="8" spans="1:15" ht="13.5" customHeight="1" x14ac:dyDescent="0.3">
      <c r="B8" s="31" t="s">
        <v>514</v>
      </c>
      <c r="C8" s="31"/>
      <c r="D8" s="29"/>
      <c r="E8" s="29"/>
      <c r="F8" s="29"/>
      <c r="G8" s="29"/>
      <c r="H8" s="29"/>
      <c r="I8" s="29"/>
      <c r="J8" s="29"/>
      <c r="K8" s="29"/>
    </row>
    <row r="9" spans="1:15" ht="13.5" customHeight="1" x14ac:dyDescent="0.3">
      <c r="B9" s="32"/>
      <c r="C9" s="32"/>
      <c r="D9" s="32" t="s">
        <v>515</v>
      </c>
      <c r="E9" s="32"/>
      <c r="F9" s="29"/>
      <c r="G9" s="33">
        <f>G15+G27</f>
        <v>18662.616529000003</v>
      </c>
      <c r="H9" s="34"/>
      <c r="I9" s="33">
        <f>I15+I27</f>
        <v>20055.536883000001</v>
      </c>
      <c r="J9" s="34"/>
      <c r="K9" s="35">
        <f>I9/G9*100-100</f>
        <v>7.463692734807708</v>
      </c>
    </row>
    <row r="10" spans="1:15" ht="13.5" customHeight="1" x14ac:dyDescent="0.3">
      <c r="B10" s="29"/>
      <c r="C10" s="29"/>
      <c r="D10" s="29" t="s">
        <v>519</v>
      </c>
      <c r="E10" s="29"/>
      <c r="F10" s="29"/>
      <c r="G10" s="34">
        <f>G16+G28</f>
        <v>25289.582876999983</v>
      </c>
      <c r="H10" s="34"/>
      <c r="I10" s="34">
        <f>I16+I28</f>
        <v>26708.194851000015</v>
      </c>
      <c r="J10" s="34"/>
      <c r="K10" s="36">
        <f>I10/G10*100-100</f>
        <v>5.6094716188071772</v>
      </c>
      <c r="N10" s="28"/>
      <c r="O10" s="28"/>
    </row>
    <row r="11" spans="1:15" ht="13.5" customHeight="1" x14ac:dyDescent="0.3">
      <c r="B11" s="32"/>
      <c r="C11" s="32"/>
      <c r="D11" s="32" t="s">
        <v>516</v>
      </c>
      <c r="E11" s="32"/>
      <c r="F11" s="29"/>
      <c r="G11" s="33">
        <f>G9-G10</f>
        <v>-6626.9663479999799</v>
      </c>
      <c r="H11" s="34"/>
      <c r="I11" s="33">
        <f>I9-I10</f>
        <v>-6652.6579680000141</v>
      </c>
      <c r="J11" s="34"/>
      <c r="K11" s="35"/>
    </row>
    <row r="12" spans="1:15" ht="13.5" customHeight="1" x14ac:dyDescent="0.3">
      <c r="B12" s="29"/>
      <c r="C12" s="29"/>
      <c r="D12" s="29" t="s">
        <v>517</v>
      </c>
      <c r="E12" s="29"/>
      <c r="F12" s="29"/>
      <c r="G12" s="34">
        <f>G9/G10*100</f>
        <v>73.795667646116129</v>
      </c>
      <c r="H12" s="34"/>
      <c r="I12" s="34">
        <f>I9/I10*100</f>
        <v>75.091323074756872</v>
      </c>
      <c r="J12" s="34"/>
      <c r="K12" s="37"/>
    </row>
    <row r="13" spans="1:15" ht="25.5" customHeight="1" x14ac:dyDescent="0.3">
      <c r="B13" s="38"/>
      <c r="C13" s="32"/>
      <c r="D13" s="186" t="s">
        <v>645</v>
      </c>
      <c r="E13" s="186"/>
      <c r="F13" s="29"/>
      <c r="G13" s="39">
        <v>-5335.1118149999784</v>
      </c>
      <c r="H13" s="40"/>
      <c r="I13" s="39">
        <v>-4945.5324960000071</v>
      </c>
      <c r="J13" s="40"/>
      <c r="K13" s="41"/>
    </row>
    <row r="14" spans="1:15" ht="13.5" customHeight="1" x14ac:dyDescent="0.3">
      <c r="B14" s="8" t="s">
        <v>639</v>
      </c>
      <c r="C14" s="8"/>
      <c r="D14" s="8"/>
      <c r="G14" s="42"/>
      <c r="H14" s="42"/>
      <c r="I14" s="42"/>
      <c r="J14" s="42"/>
      <c r="K14" s="43"/>
    </row>
    <row r="15" spans="1:15" ht="13.5" customHeight="1" x14ac:dyDescent="0.3">
      <c r="B15" s="32"/>
      <c r="C15" s="32"/>
      <c r="D15" s="32" t="s">
        <v>515</v>
      </c>
      <c r="E15" s="32"/>
      <c r="G15" s="33">
        <v>12966.432259999998</v>
      </c>
      <c r="H15" s="42"/>
      <c r="I15" s="33">
        <v>14623.276273000005</v>
      </c>
      <c r="J15" s="42"/>
      <c r="K15" s="35">
        <f>I15/G15*100-100</f>
        <v>12.77794831899277</v>
      </c>
    </row>
    <row r="16" spans="1:15" ht="13.5" customHeight="1" x14ac:dyDescent="0.3">
      <c r="D16" s="29" t="s">
        <v>519</v>
      </c>
      <c r="E16" s="29"/>
      <c r="G16" s="42">
        <v>19093.95891799996</v>
      </c>
      <c r="H16" s="42"/>
      <c r="I16" s="42">
        <v>20020.73474399999</v>
      </c>
      <c r="J16" s="42"/>
      <c r="K16" s="43">
        <f>I16/G16*100-100</f>
        <v>4.8537646382299329</v>
      </c>
    </row>
    <row r="17" spans="2:11" ht="13.5" customHeight="1" x14ac:dyDescent="0.3">
      <c r="B17" s="32"/>
      <c r="C17" s="32"/>
      <c r="D17" s="32" t="s">
        <v>516</v>
      </c>
      <c r="E17" s="32"/>
      <c r="G17" s="33">
        <f>G15-G16</f>
        <v>-6127.5266579999625</v>
      </c>
      <c r="H17" s="42"/>
      <c r="I17" s="33">
        <f>I15-I16</f>
        <v>-5397.4584709999854</v>
      </c>
      <c r="J17" s="42"/>
      <c r="K17" s="35"/>
    </row>
    <row r="18" spans="2:11" ht="13.5" customHeight="1" x14ac:dyDescent="0.3">
      <c r="D18" s="29" t="s">
        <v>517</v>
      </c>
      <c r="E18" s="29"/>
      <c r="G18" s="44">
        <f>G15/G16*100</f>
        <v>67.908558490594032</v>
      </c>
      <c r="H18" s="44"/>
      <c r="I18" s="44">
        <f>I15/I16*100</f>
        <v>73.040657398362725</v>
      </c>
      <c r="J18" s="42"/>
      <c r="K18" s="45"/>
    </row>
    <row r="19" spans="2:11" ht="26.25" customHeight="1" x14ac:dyDescent="0.3">
      <c r="B19" s="38"/>
      <c r="C19" s="32"/>
      <c r="D19" s="186" t="s">
        <v>645</v>
      </c>
      <c r="E19" s="186"/>
      <c r="G19" s="39">
        <v>-6040.3470249999828</v>
      </c>
      <c r="H19" s="46"/>
      <c r="I19" s="39">
        <v>-5006.5976139999893</v>
      </c>
      <c r="J19" s="46"/>
      <c r="K19" s="41"/>
    </row>
    <row r="20" spans="2:11" ht="13.5" customHeight="1" x14ac:dyDescent="0.3">
      <c r="B20" s="8"/>
      <c r="C20" s="8" t="s">
        <v>518</v>
      </c>
      <c r="G20" s="46"/>
      <c r="H20" s="46"/>
      <c r="I20" s="46"/>
      <c r="J20" s="42"/>
      <c r="K20" s="43"/>
    </row>
    <row r="21" spans="2:11" ht="13.5" customHeight="1" x14ac:dyDescent="0.3">
      <c r="B21" s="32"/>
      <c r="C21" s="32"/>
      <c r="D21" s="32"/>
      <c r="E21" s="32" t="s">
        <v>515</v>
      </c>
      <c r="G21" s="33">
        <v>11924.436719999987</v>
      </c>
      <c r="H21" s="42"/>
      <c r="I21" s="33">
        <v>13520.421705000002</v>
      </c>
      <c r="J21" s="42"/>
      <c r="K21" s="35">
        <f>I21/G21*100-100</f>
        <v>13.38415409025724</v>
      </c>
    </row>
    <row r="22" spans="2:11" ht="13.5" customHeight="1" x14ac:dyDescent="0.3">
      <c r="E22" s="29" t="s">
        <v>519</v>
      </c>
      <c r="F22" s="29"/>
      <c r="G22" s="42">
        <v>17749.159438999988</v>
      </c>
      <c r="H22" s="42"/>
      <c r="I22" s="42">
        <v>18736.305869999997</v>
      </c>
      <c r="J22" s="42"/>
      <c r="K22" s="43">
        <f>I22/G22*100-100</f>
        <v>5.5616517187341543</v>
      </c>
    </row>
    <row r="23" spans="2:11" ht="13.5" customHeight="1" x14ac:dyDescent="0.3">
      <c r="B23" s="32"/>
      <c r="C23" s="32"/>
      <c r="D23" s="32"/>
      <c r="E23" s="32" t="s">
        <v>516</v>
      </c>
      <c r="G23" s="33">
        <f>G21-G22</f>
        <v>-5824.7227190000012</v>
      </c>
      <c r="H23" s="42"/>
      <c r="I23" s="33">
        <f>I21-I22</f>
        <v>-5215.884164999994</v>
      </c>
      <c r="J23" s="42"/>
      <c r="K23" s="35"/>
    </row>
    <row r="24" spans="2:11" ht="13.5" customHeight="1" x14ac:dyDescent="0.3">
      <c r="E24" s="29" t="s">
        <v>517</v>
      </c>
      <c r="F24" s="29"/>
      <c r="G24" s="42">
        <f>G21/G22*100</f>
        <v>67.183106676018596</v>
      </c>
      <c r="H24" s="42"/>
      <c r="I24" s="42">
        <f>I21/I22*100</f>
        <v>72.161619258407242</v>
      </c>
      <c r="J24" s="42"/>
      <c r="K24" s="45"/>
    </row>
    <row r="25" spans="2:11" ht="26.25" customHeight="1" x14ac:dyDescent="0.3">
      <c r="B25" s="38"/>
      <c r="C25" s="32"/>
      <c r="D25" s="32"/>
      <c r="E25" s="181" t="s">
        <v>696</v>
      </c>
      <c r="G25" s="39">
        <v>-5737.9544070000047</v>
      </c>
      <c r="H25" s="46"/>
      <c r="I25" s="39">
        <v>-4825.9315660000066</v>
      </c>
      <c r="J25" s="46"/>
      <c r="K25" s="41"/>
    </row>
    <row r="26" spans="2:11" ht="13.5" customHeight="1" x14ac:dyDescent="0.3">
      <c r="B26" s="8" t="s">
        <v>640</v>
      </c>
      <c r="C26" s="8"/>
      <c r="G26" s="42"/>
      <c r="H26" s="42"/>
      <c r="I26" s="42"/>
      <c r="J26" s="42"/>
      <c r="K26" s="43"/>
    </row>
    <row r="27" spans="2:11" ht="13.5" customHeight="1" x14ac:dyDescent="0.3">
      <c r="B27" s="32"/>
      <c r="C27" s="32"/>
      <c r="D27" s="32" t="s">
        <v>515</v>
      </c>
      <c r="E27" s="32"/>
      <c r="G27" s="33">
        <v>5696.1842690000049</v>
      </c>
      <c r="H27" s="42"/>
      <c r="I27" s="33">
        <v>5432.2606099999966</v>
      </c>
      <c r="J27" s="42"/>
      <c r="K27" s="35">
        <f>I27/G27*100-100</f>
        <v>-4.6333413129969045</v>
      </c>
    </row>
    <row r="28" spans="2:11" ht="13.5" customHeight="1" x14ac:dyDescent="0.3">
      <c r="D28" s="29" t="s">
        <v>519</v>
      </c>
      <c r="G28" s="42">
        <v>6195.6239590000223</v>
      </c>
      <c r="H28" s="42"/>
      <c r="I28" s="42">
        <v>6687.4601070000235</v>
      </c>
      <c r="J28" s="42"/>
      <c r="K28" s="43">
        <f>I28/G28*100-100</f>
        <v>7.9384441543702593</v>
      </c>
    </row>
    <row r="29" spans="2:11" ht="13.5" customHeight="1" x14ac:dyDescent="0.3">
      <c r="B29" s="32"/>
      <c r="C29" s="32"/>
      <c r="D29" s="32" t="s">
        <v>516</v>
      </c>
      <c r="E29" s="32"/>
      <c r="G29" s="33">
        <f>G27-G28</f>
        <v>-499.43969000001744</v>
      </c>
      <c r="H29" s="42"/>
      <c r="I29" s="33">
        <f>I27-I28</f>
        <v>-1255.1994970000269</v>
      </c>
      <c r="J29" s="42"/>
      <c r="K29" s="35"/>
    </row>
    <row r="30" spans="2:11" ht="13.5" customHeight="1" x14ac:dyDescent="0.3">
      <c r="D30" s="29" t="s">
        <v>517</v>
      </c>
      <c r="G30" s="42">
        <f>G27/G28*100</f>
        <v>91.938831450954822</v>
      </c>
      <c r="H30" s="42"/>
      <c r="I30" s="42">
        <f>I27/I28*100</f>
        <v>81.230549761543088</v>
      </c>
      <c r="J30" s="42"/>
      <c r="K30" s="45"/>
    </row>
    <row r="31" spans="2:11" ht="13.5" customHeight="1" x14ac:dyDescent="0.3">
      <c r="B31" s="38"/>
      <c r="C31" s="38" t="s">
        <v>354</v>
      </c>
      <c r="D31" s="47"/>
      <c r="E31" s="32"/>
      <c r="G31" s="39"/>
      <c r="H31" s="46"/>
      <c r="I31" s="39"/>
      <c r="J31" s="42"/>
      <c r="K31" s="35"/>
    </row>
    <row r="32" spans="2:11" ht="13.5" customHeight="1" x14ac:dyDescent="0.3">
      <c r="D32" s="7" t="s">
        <v>353</v>
      </c>
      <c r="E32" s="7" t="s">
        <v>515</v>
      </c>
      <c r="G32" s="42">
        <v>4936.0003870000055</v>
      </c>
      <c r="H32" s="42"/>
      <c r="I32" s="42">
        <v>4809.3187399999933</v>
      </c>
      <c r="J32" s="42"/>
      <c r="K32" s="43">
        <f>I32/G32*100-100</f>
        <v>-2.5664837331385684</v>
      </c>
    </row>
    <row r="33" spans="2:14" ht="13.5" customHeight="1" x14ac:dyDescent="0.3">
      <c r="B33" s="32"/>
      <c r="C33" s="32"/>
      <c r="D33" s="32" t="s">
        <v>353</v>
      </c>
      <c r="E33" s="32" t="s">
        <v>519</v>
      </c>
      <c r="G33" s="33">
        <v>4230.7651770000011</v>
      </c>
      <c r="H33" s="42"/>
      <c r="I33" s="33">
        <v>4748.2536220000111</v>
      </c>
      <c r="J33" s="42"/>
      <c r="K33" s="35">
        <f>I33/G33*100-100</f>
        <v>12.231556783469529</v>
      </c>
    </row>
    <row r="34" spans="2:14" ht="13.5" customHeight="1" x14ac:dyDescent="0.3">
      <c r="D34" s="7" t="s">
        <v>353</v>
      </c>
      <c r="E34" s="7" t="s">
        <v>516</v>
      </c>
      <c r="G34" s="42">
        <f>G32-G33</f>
        <v>705.23521000000437</v>
      </c>
      <c r="H34" s="42"/>
      <c r="I34" s="42">
        <f>I32-I33</f>
        <v>61.065117999982249</v>
      </c>
      <c r="J34" s="42"/>
      <c r="K34" s="43"/>
    </row>
    <row r="35" spans="2:14" ht="13.5" customHeight="1" x14ac:dyDescent="0.3">
      <c r="B35" s="32"/>
      <c r="C35" s="32"/>
      <c r="D35" s="32"/>
      <c r="E35" s="32" t="s">
        <v>517</v>
      </c>
      <c r="G35" s="33">
        <f>G32/G33*100</f>
        <v>116.66921184456001</v>
      </c>
      <c r="H35" s="42"/>
      <c r="I35" s="33">
        <f>I32/I33*100</f>
        <v>101.2860542603927</v>
      </c>
      <c r="J35" s="42"/>
      <c r="K35" s="48"/>
    </row>
    <row r="36" spans="2:14" ht="3" customHeight="1" thickBot="1" x14ac:dyDescent="0.35">
      <c r="B36" s="49"/>
      <c r="C36" s="49"/>
      <c r="D36" s="49"/>
      <c r="E36" s="49"/>
      <c r="F36" s="49"/>
      <c r="G36" s="49"/>
      <c r="H36" s="49"/>
      <c r="I36" s="49"/>
      <c r="J36" s="49"/>
      <c r="K36" s="49"/>
      <c r="L36" s="19"/>
      <c r="M36" s="19"/>
      <c r="N36" s="19"/>
    </row>
    <row r="37" spans="2:14" ht="14.4" thickTop="1" x14ac:dyDescent="0.3"/>
    <row r="39" spans="2:14" x14ac:dyDescent="0.3">
      <c r="G39" s="50"/>
      <c r="I39" s="50"/>
    </row>
    <row r="43" spans="2:14" ht="12.75" customHeight="1" x14ac:dyDescent="0.3"/>
    <row r="44" spans="2:14" x14ac:dyDescent="0.3">
      <c r="G44" s="50"/>
      <c r="I44" s="50"/>
    </row>
    <row r="45" spans="2:14" x14ac:dyDescent="0.3">
      <c r="G45" s="50"/>
      <c r="I45" s="50"/>
    </row>
  </sheetData>
  <mergeCells count="5">
    <mergeCell ref="B1:K1"/>
    <mergeCell ref="D13:E13"/>
    <mergeCell ref="D19:E19"/>
    <mergeCell ref="B4:E6"/>
    <mergeCell ref="G4:I4"/>
  </mergeCells>
  <phoneticPr fontId="1" type="noConversion"/>
  <hyperlinks>
    <hyperlink ref="K7:L7" location="Indice!A1" display="Voltar ao Indice" xr:uid="{00000000-0004-0000-0200-000000000000}"/>
  </hyperlinks>
  <pageMargins left="0.75" right="0.75" top="1" bottom="1" header="0.5" footer="0.5"/>
  <pageSetup paperSize="9" orientation="portrait" verticalDpi="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T38"/>
  <sheetViews>
    <sheetView showGridLines="0" zoomScale="90" zoomScaleNormal="90" workbookViewId="0">
      <selection sqref="A1:AQ1"/>
    </sheetView>
  </sheetViews>
  <sheetFormatPr defaultColWidth="9.109375" defaultRowHeight="13.8" x14ac:dyDescent="0.3"/>
  <cols>
    <col min="1" max="1" width="11.6640625" style="7" customWidth="1"/>
    <col min="2" max="2" width="0.5546875" style="7" customWidth="1"/>
    <col min="3" max="3" width="8" style="7" customWidth="1"/>
    <col min="4" max="4" width="0.5546875" style="7" customWidth="1"/>
    <col min="5" max="5" width="8" style="7" customWidth="1"/>
    <col min="6" max="6" width="0.5546875" style="7" customWidth="1"/>
    <col min="7" max="7" width="10.88671875" style="7" customWidth="1"/>
    <col min="8" max="8" width="0.5546875" style="7" customWidth="1"/>
    <col min="9" max="9" width="10.88671875" style="7" customWidth="1"/>
    <col min="10" max="10" width="0.5546875" style="7" customWidth="1"/>
    <col min="11" max="11" width="8" style="7" customWidth="1"/>
    <col min="12" max="12" width="0.5546875" style="7" customWidth="1"/>
    <col min="13" max="13" width="8" style="7" customWidth="1"/>
    <col min="14" max="14" width="0.5546875" style="7" customWidth="1"/>
    <col min="15" max="15" width="10.88671875" style="7" customWidth="1"/>
    <col min="16" max="16" width="0.5546875" style="7" customWidth="1"/>
    <col min="17" max="17" width="10.88671875" style="7" customWidth="1"/>
    <col min="18" max="18" width="0.5546875" style="7" customWidth="1"/>
    <col min="19" max="19" width="8" style="7" customWidth="1"/>
    <col min="20" max="20" width="0.5546875" style="7" customWidth="1"/>
    <col min="21" max="21" width="8" style="7" customWidth="1"/>
    <col min="22" max="22" width="0.5546875" style="7" customWidth="1"/>
    <col min="23" max="23" width="10.88671875" style="7" customWidth="1"/>
    <col min="24" max="24" width="0.5546875" style="7" customWidth="1"/>
    <col min="25" max="25" width="10.88671875" style="7" customWidth="1"/>
    <col min="26" max="26" width="0.5546875" style="7" customWidth="1"/>
    <col min="27" max="27" width="8" style="7" customWidth="1"/>
    <col min="28" max="28" width="0.5546875" style="7" customWidth="1"/>
    <col min="29" max="29" width="8" style="7" customWidth="1"/>
    <col min="30" max="30" width="0.5546875" style="7" customWidth="1"/>
    <col min="31" max="31" width="10.88671875" style="7" customWidth="1"/>
    <col min="32" max="32" width="0.5546875" style="7" customWidth="1"/>
    <col min="33" max="33" width="10.88671875" style="7" customWidth="1"/>
    <col min="34" max="34" width="0.5546875" style="7" customWidth="1"/>
    <col min="35" max="35" width="8" style="7" customWidth="1"/>
    <col min="36" max="36" width="0.5546875" style="7" customWidth="1"/>
    <col min="37" max="37" width="8" style="7" customWidth="1"/>
    <col min="38" max="38" width="0.5546875" style="7" customWidth="1"/>
    <col min="39" max="39" width="10.88671875" style="7" customWidth="1"/>
    <col min="40" max="40" width="0.5546875" style="7" customWidth="1"/>
    <col min="41" max="41" width="10.88671875" style="7" customWidth="1"/>
    <col min="42" max="42" width="0.5546875" style="7" customWidth="1"/>
    <col min="43" max="43" width="11.6640625" style="7" customWidth="1"/>
    <col min="44" max="16384" width="9.109375" style="7"/>
  </cols>
  <sheetData>
    <row r="1" spans="1:46" ht="14.25" customHeight="1" x14ac:dyDescent="0.3">
      <c r="A1" s="189" t="s">
        <v>355</v>
      </c>
      <c r="B1" s="189"/>
      <c r="C1" s="189"/>
      <c r="D1" s="189"/>
      <c r="E1" s="189"/>
      <c r="F1" s="189"/>
      <c r="G1" s="189"/>
      <c r="H1" s="189"/>
      <c r="I1" s="189"/>
      <c r="J1" s="189"/>
      <c r="K1" s="189"/>
      <c r="L1" s="189"/>
      <c r="M1" s="189"/>
      <c r="N1" s="189"/>
      <c r="O1" s="189"/>
      <c r="P1" s="189"/>
      <c r="Q1" s="189"/>
      <c r="R1" s="189"/>
      <c r="S1" s="189"/>
      <c r="T1" s="189"/>
      <c r="U1" s="189"/>
      <c r="V1" s="189"/>
      <c r="W1" s="189"/>
      <c r="X1" s="189"/>
      <c r="Y1" s="189"/>
      <c r="Z1" s="189"/>
      <c r="AA1" s="189"/>
      <c r="AB1" s="189"/>
      <c r="AC1" s="189"/>
      <c r="AD1" s="189"/>
      <c r="AE1" s="189"/>
      <c r="AF1" s="189"/>
      <c r="AG1" s="189"/>
      <c r="AH1" s="189"/>
      <c r="AI1" s="189"/>
      <c r="AJ1" s="189"/>
      <c r="AK1" s="189"/>
      <c r="AL1" s="189"/>
      <c r="AM1" s="189"/>
      <c r="AN1" s="189"/>
      <c r="AO1" s="189"/>
      <c r="AP1" s="189"/>
      <c r="AQ1" s="189"/>
    </row>
    <row r="2" spans="1:46" ht="14.25" customHeight="1" x14ac:dyDescent="0.3">
      <c r="A2" s="189" t="s">
        <v>534</v>
      </c>
      <c r="B2" s="189"/>
      <c r="C2" s="189"/>
      <c r="D2" s="189"/>
      <c r="E2" s="189"/>
      <c r="F2" s="189"/>
      <c r="G2" s="189"/>
      <c r="H2" s="189"/>
      <c r="I2" s="189"/>
      <c r="J2" s="189"/>
      <c r="K2" s="189"/>
      <c r="L2" s="189"/>
      <c r="M2" s="189"/>
      <c r="N2" s="189"/>
      <c r="O2" s="189"/>
      <c r="P2" s="189"/>
      <c r="Q2" s="189"/>
      <c r="R2" s="189"/>
      <c r="S2" s="189"/>
      <c r="T2" s="189"/>
      <c r="U2" s="189"/>
      <c r="V2" s="189"/>
      <c r="W2" s="189"/>
      <c r="X2" s="189"/>
      <c r="Y2" s="189"/>
      <c r="Z2" s="189"/>
      <c r="AA2" s="189"/>
      <c r="AB2" s="189"/>
      <c r="AC2" s="189"/>
      <c r="AD2" s="189"/>
      <c r="AE2" s="189"/>
      <c r="AF2" s="189"/>
      <c r="AG2" s="189"/>
      <c r="AH2" s="189"/>
      <c r="AI2" s="189"/>
      <c r="AJ2" s="189"/>
      <c r="AK2" s="189"/>
      <c r="AL2" s="189"/>
      <c r="AM2" s="189"/>
      <c r="AN2" s="189"/>
      <c r="AO2" s="189"/>
      <c r="AP2" s="189"/>
      <c r="AQ2" s="189"/>
    </row>
    <row r="3" spans="1:46" ht="3" customHeight="1" x14ac:dyDescent="0.3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  <c r="AB3" s="18"/>
      <c r="AC3" s="18"/>
      <c r="AD3" s="18"/>
      <c r="AE3" s="18"/>
      <c r="AF3" s="18"/>
      <c r="AG3" s="18"/>
      <c r="AH3" s="18"/>
      <c r="AI3" s="18"/>
      <c r="AJ3" s="18"/>
      <c r="AK3" s="18"/>
      <c r="AL3" s="18"/>
      <c r="AM3" s="18"/>
      <c r="AN3" s="18"/>
      <c r="AO3" s="18"/>
      <c r="AP3" s="18"/>
      <c r="AQ3" s="18"/>
    </row>
    <row r="4" spans="1:46" ht="3.75" customHeight="1" x14ac:dyDescent="0.3">
      <c r="A4" s="52"/>
      <c r="B4" s="52"/>
      <c r="C4" s="52"/>
      <c r="D4" s="52"/>
      <c r="E4" s="52"/>
      <c r="F4" s="52"/>
      <c r="G4" s="52"/>
      <c r="H4" s="52"/>
      <c r="I4" s="52"/>
      <c r="J4" s="52"/>
      <c r="K4" s="52"/>
      <c r="L4" s="52"/>
      <c r="M4" s="52"/>
      <c r="N4" s="52"/>
      <c r="O4" s="52"/>
      <c r="P4" s="52"/>
      <c r="Q4" s="52"/>
      <c r="R4" s="52"/>
      <c r="S4" s="52"/>
      <c r="T4" s="52"/>
      <c r="U4" s="52"/>
      <c r="V4" s="52"/>
      <c r="W4" s="52"/>
      <c r="X4" s="52"/>
      <c r="Y4" s="52"/>
      <c r="Z4" s="52"/>
      <c r="AA4" s="52"/>
      <c r="AB4" s="52"/>
      <c r="AC4" s="52"/>
      <c r="AD4" s="52"/>
      <c r="AE4" s="52"/>
      <c r="AF4" s="52"/>
      <c r="AG4" s="52"/>
      <c r="AH4" s="52"/>
      <c r="AI4" s="52"/>
      <c r="AJ4" s="52"/>
      <c r="AK4" s="52"/>
      <c r="AL4" s="52"/>
      <c r="AM4" s="52"/>
      <c r="AN4" s="52"/>
      <c r="AO4" s="52"/>
      <c r="AP4" s="52"/>
      <c r="AQ4" s="52"/>
    </row>
    <row r="5" spans="1:46" ht="26.25" customHeight="1" x14ac:dyDescent="0.3">
      <c r="A5" s="187" t="s">
        <v>163</v>
      </c>
      <c r="B5" s="53"/>
      <c r="C5" s="187" t="s">
        <v>646</v>
      </c>
      <c r="D5" s="188"/>
      <c r="E5" s="188"/>
      <c r="F5" s="188"/>
      <c r="G5" s="188"/>
      <c r="H5" s="188"/>
      <c r="I5" s="188"/>
      <c r="J5" s="53"/>
      <c r="K5" s="187" t="s">
        <v>647</v>
      </c>
      <c r="L5" s="188"/>
      <c r="M5" s="188"/>
      <c r="N5" s="188"/>
      <c r="O5" s="188"/>
      <c r="P5" s="188"/>
      <c r="Q5" s="188"/>
      <c r="R5" s="53"/>
      <c r="S5" s="187" t="s">
        <v>648</v>
      </c>
      <c r="T5" s="188"/>
      <c r="U5" s="188"/>
      <c r="V5" s="188"/>
      <c r="W5" s="188"/>
      <c r="X5" s="188"/>
      <c r="Y5" s="188"/>
      <c r="Z5" s="53"/>
      <c r="AA5" s="187" t="s">
        <v>649</v>
      </c>
      <c r="AB5" s="188"/>
      <c r="AC5" s="188"/>
      <c r="AD5" s="188"/>
      <c r="AE5" s="188"/>
      <c r="AF5" s="188"/>
      <c r="AG5" s="188"/>
      <c r="AH5" s="53"/>
      <c r="AI5" s="187" t="s">
        <v>650</v>
      </c>
      <c r="AJ5" s="188"/>
      <c r="AK5" s="188"/>
      <c r="AL5" s="188"/>
      <c r="AM5" s="188"/>
      <c r="AN5" s="188"/>
      <c r="AO5" s="188"/>
      <c r="AP5" s="53"/>
      <c r="AQ5" s="187" t="s">
        <v>520</v>
      </c>
      <c r="AS5" s="28"/>
      <c r="AT5" s="28"/>
    </row>
    <row r="6" spans="1:46" ht="2.25" customHeight="1" x14ac:dyDescent="0.3">
      <c r="A6" s="187"/>
      <c r="B6" s="53"/>
      <c r="C6" s="53"/>
      <c r="D6" s="53"/>
      <c r="E6" s="53"/>
      <c r="F6" s="53"/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3"/>
      <c r="S6" s="53"/>
      <c r="T6" s="53"/>
      <c r="U6" s="53"/>
      <c r="V6" s="53"/>
      <c r="W6" s="53"/>
      <c r="X6" s="53"/>
      <c r="Y6" s="53"/>
      <c r="Z6" s="53"/>
      <c r="AA6" s="53"/>
      <c r="AB6" s="53"/>
      <c r="AC6" s="53"/>
      <c r="AD6" s="53"/>
      <c r="AE6" s="53"/>
      <c r="AF6" s="53"/>
      <c r="AG6" s="53"/>
      <c r="AH6" s="53"/>
      <c r="AI6" s="53"/>
      <c r="AJ6" s="53"/>
      <c r="AK6" s="53"/>
      <c r="AL6" s="53"/>
      <c r="AM6" s="53"/>
      <c r="AN6" s="53"/>
      <c r="AO6" s="53"/>
      <c r="AP6" s="53"/>
      <c r="AQ6" s="187"/>
    </row>
    <row r="7" spans="1:46" ht="27" customHeight="1" x14ac:dyDescent="0.3">
      <c r="A7" s="187"/>
      <c r="B7" s="53"/>
      <c r="C7" s="188" t="s">
        <v>643</v>
      </c>
      <c r="D7" s="188"/>
      <c r="E7" s="188"/>
      <c r="F7" s="53"/>
      <c r="G7" s="187" t="s">
        <v>651</v>
      </c>
      <c r="H7" s="188"/>
      <c r="I7" s="188"/>
      <c r="J7" s="53"/>
      <c r="K7" s="188" t="s">
        <v>643</v>
      </c>
      <c r="L7" s="188"/>
      <c r="M7" s="188"/>
      <c r="N7" s="53"/>
      <c r="O7" s="187" t="s">
        <v>651</v>
      </c>
      <c r="P7" s="188"/>
      <c r="Q7" s="188"/>
      <c r="R7" s="53"/>
      <c r="S7" s="188" t="s">
        <v>643</v>
      </c>
      <c r="T7" s="188"/>
      <c r="U7" s="188"/>
      <c r="V7" s="53"/>
      <c r="W7" s="187" t="s">
        <v>651</v>
      </c>
      <c r="X7" s="188"/>
      <c r="Y7" s="188"/>
      <c r="Z7" s="53"/>
      <c r="AA7" s="188" t="s">
        <v>643</v>
      </c>
      <c r="AB7" s="188"/>
      <c r="AC7" s="188"/>
      <c r="AD7" s="53"/>
      <c r="AE7" s="187" t="s">
        <v>651</v>
      </c>
      <c r="AF7" s="188"/>
      <c r="AG7" s="188"/>
      <c r="AH7" s="53"/>
      <c r="AI7" s="188" t="s">
        <v>643</v>
      </c>
      <c r="AJ7" s="188"/>
      <c r="AK7" s="188"/>
      <c r="AL7" s="53"/>
      <c r="AM7" s="187" t="s">
        <v>651</v>
      </c>
      <c r="AN7" s="188"/>
      <c r="AO7" s="188"/>
      <c r="AP7" s="53"/>
      <c r="AQ7" s="187"/>
    </row>
    <row r="8" spans="1:46" ht="3" customHeight="1" x14ac:dyDescent="0.3">
      <c r="A8" s="187"/>
      <c r="B8" s="53"/>
      <c r="C8" s="188"/>
      <c r="D8" s="188"/>
      <c r="E8" s="188"/>
      <c r="F8" s="53"/>
      <c r="G8" s="53"/>
      <c r="H8" s="53"/>
      <c r="I8" s="53"/>
      <c r="J8" s="53"/>
      <c r="K8" s="188"/>
      <c r="L8" s="188"/>
      <c r="M8" s="188"/>
      <c r="N8" s="53"/>
      <c r="O8" s="53"/>
      <c r="P8" s="53"/>
      <c r="Q8" s="53"/>
      <c r="R8" s="53"/>
      <c r="S8" s="188"/>
      <c r="T8" s="188"/>
      <c r="U8" s="188"/>
      <c r="V8" s="53"/>
      <c r="W8" s="53"/>
      <c r="X8" s="53"/>
      <c r="Y8" s="53"/>
      <c r="Z8" s="53"/>
      <c r="AA8" s="188"/>
      <c r="AB8" s="188"/>
      <c r="AC8" s="188"/>
      <c r="AD8" s="53"/>
      <c r="AE8" s="53"/>
      <c r="AF8" s="53"/>
      <c r="AG8" s="53"/>
      <c r="AH8" s="53"/>
      <c r="AI8" s="188"/>
      <c r="AJ8" s="188"/>
      <c r="AK8" s="188"/>
      <c r="AL8" s="53"/>
      <c r="AM8" s="53"/>
      <c r="AN8" s="53"/>
      <c r="AO8" s="53"/>
      <c r="AP8" s="53"/>
      <c r="AQ8" s="187"/>
    </row>
    <row r="9" spans="1:46" x14ac:dyDescent="0.3">
      <c r="A9" s="187"/>
      <c r="B9" s="53"/>
      <c r="C9" s="188"/>
      <c r="D9" s="188"/>
      <c r="E9" s="188"/>
      <c r="F9" s="53"/>
      <c r="G9" s="188" t="s">
        <v>295</v>
      </c>
      <c r="H9" s="188"/>
      <c r="I9" s="188"/>
      <c r="J9" s="53"/>
      <c r="K9" s="188"/>
      <c r="L9" s="188"/>
      <c r="M9" s="188"/>
      <c r="N9" s="53"/>
      <c r="O9" s="188" t="s">
        <v>295</v>
      </c>
      <c r="P9" s="188"/>
      <c r="Q9" s="188"/>
      <c r="R9" s="53"/>
      <c r="S9" s="188"/>
      <c r="T9" s="188"/>
      <c r="U9" s="188"/>
      <c r="V9" s="53"/>
      <c r="W9" s="188" t="s">
        <v>295</v>
      </c>
      <c r="X9" s="188"/>
      <c r="Y9" s="188"/>
      <c r="Z9" s="53"/>
      <c r="AA9" s="188"/>
      <c r="AB9" s="188"/>
      <c r="AC9" s="188"/>
      <c r="AD9" s="53"/>
      <c r="AE9" s="188" t="s">
        <v>295</v>
      </c>
      <c r="AF9" s="188"/>
      <c r="AG9" s="188"/>
      <c r="AH9" s="53"/>
      <c r="AI9" s="188"/>
      <c r="AJ9" s="188"/>
      <c r="AK9" s="188"/>
      <c r="AL9" s="53"/>
      <c r="AM9" s="188" t="s">
        <v>295</v>
      </c>
      <c r="AN9" s="188"/>
      <c r="AO9" s="188"/>
      <c r="AP9" s="53"/>
      <c r="AQ9" s="187"/>
      <c r="AS9" s="28"/>
      <c r="AT9" s="28"/>
    </row>
    <row r="10" spans="1:46" ht="3" customHeight="1" x14ac:dyDescent="0.3">
      <c r="A10" s="187"/>
      <c r="B10" s="53"/>
      <c r="C10" s="53"/>
      <c r="D10" s="53"/>
      <c r="E10" s="53"/>
      <c r="F10" s="53"/>
      <c r="G10" s="53"/>
      <c r="H10" s="53"/>
      <c r="I10" s="53"/>
      <c r="J10" s="53"/>
      <c r="K10" s="53"/>
      <c r="L10" s="53"/>
      <c r="M10" s="53"/>
      <c r="N10" s="53"/>
      <c r="O10" s="53"/>
      <c r="P10" s="53"/>
      <c r="Q10" s="53"/>
      <c r="R10" s="53"/>
      <c r="S10" s="53"/>
      <c r="T10" s="53"/>
      <c r="U10" s="53"/>
      <c r="V10" s="53"/>
      <c r="W10" s="53"/>
      <c r="X10" s="53"/>
      <c r="Y10" s="53"/>
      <c r="Z10" s="53"/>
      <c r="AA10" s="53"/>
      <c r="AB10" s="53"/>
      <c r="AC10" s="53"/>
      <c r="AD10" s="53"/>
      <c r="AE10" s="53"/>
      <c r="AF10" s="53"/>
      <c r="AG10" s="53"/>
      <c r="AH10" s="53"/>
      <c r="AI10" s="53"/>
      <c r="AJ10" s="53"/>
      <c r="AK10" s="53"/>
      <c r="AL10" s="53"/>
      <c r="AM10" s="53"/>
      <c r="AN10" s="53"/>
      <c r="AO10" s="53"/>
      <c r="AP10" s="53"/>
      <c r="AQ10" s="187"/>
    </row>
    <row r="11" spans="1:46" ht="55.5" customHeight="1" x14ac:dyDescent="0.3">
      <c r="A11" s="187"/>
      <c r="B11" s="53"/>
      <c r="C11" s="54">
        <v>2024</v>
      </c>
      <c r="D11" s="53"/>
      <c r="E11" s="54">
        <v>2025</v>
      </c>
      <c r="F11" s="53"/>
      <c r="G11" s="27" t="s">
        <v>652</v>
      </c>
      <c r="H11" s="53"/>
      <c r="I11" s="27" t="s">
        <v>653</v>
      </c>
      <c r="J11" s="53"/>
      <c r="K11" s="54">
        <v>2024</v>
      </c>
      <c r="L11" s="53"/>
      <c r="M11" s="54">
        <v>2025</v>
      </c>
      <c r="N11" s="53"/>
      <c r="O11" s="27" t="s">
        <v>652</v>
      </c>
      <c r="P11" s="53"/>
      <c r="Q11" s="27" t="s">
        <v>653</v>
      </c>
      <c r="R11" s="53"/>
      <c r="S11" s="54">
        <v>2024</v>
      </c>
      <c r="T11" s="53"/>
      <c r="U11" s="54">
        <v>2025</v>
      </c>
      <c r="V11" s="53"/>
      <c r="W11" s="27" t="s">
        <v>652</v>
      </c>
      <c r="X11" s="53"/>
      <c r="Y11" s="27" t="s">
        <v>653</v>
      </c>
      <c r="Z11" s="53"/>
      <c r="AA11" s="54">
        <v>2024</v>
      </c>
      <c r="AB11" s="53"/>
      <c r="AC11" s="54">
        <v>2025</v>
      </c>
      <c r="AD11" s="53"/>
      <c r="AE11" s="27" t="s">
        <v>652</v>
      </c>
      <c r="AF11" s="53"/>
      <c r="AG11" s="27" t="s">
        <v>653</v>
      </c>
      <c r="AH11" s="53"/>
      <c r="AI11" s="54">
        <v>2024</v>
      </c>
      <c r="AJ11" s="53"/>
      <c r="AK11" s="54">
        <v>2025</v>
      </c>
      <c r="AL11" s="53"/>
      <c r="AM11" s="27" t="s">
        <v>652</v>
      </c>
      <c r="AN11" s="53"/>
      <c r="AO11" s="27" t="s">
        <v>653</v>
      </c>
      <c r="AP11" s="53"/>
      <c r="AQ11" s="187"/>
    </row>
    <row r="12" spans="1:46" ht="6.75" customHeight="1" x14ac:dyDescent="0.3">
      <c r="A12" s="29"/>
      <c r="B12" s="29"/>
      <c r="C12" s="29"/>
      <c r="D12" s="29"/>
      <c r="E12" s="29"/>
      <c r="F12" s="29"/>
      <c r="G12" s="29"/>
      <c r="H12" s="29"/>
      <c r="I12" s="29"/>
      <c r="J12" s="29"/>
      <c r="K12" s="29"/>
      <c r="L12" s="29"/>
      <c r="M12" s="29"/>
      <c r="N12" s="29"/>
      <c r="O12" s="29"/>
      <c r="P12" s="29"/>
      <c r="Q12" s="29"/>
      <c r="R12" s="29"/>
      <c r="S12" s="29"/>
      <c r="T12" s="29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29"/>
      <c r="AM12" s="29"/>
      <c r="AN12" s="29"/>
      <c r="AO12" s="29"/>
      <c r="AP12" s="29"/>
      <c r="AQ12" s="29"/>
    </row>
    <row r="13" spans="1:46" ht="13.5" customHeight="1" x14ac:dyDescent="0.3">
      <c r="A13" s="55" t="s">
        <v>296</v>
      </c>
      <c r="B13" s="56"/>
      <c r="C13" s="57">
        <f>SUM(C14:C25)</f>
        <v>107446.99876600002</v>
      </c>
      <c r="D13" s="58"/>
      <c r="E13" s="57">
        <f>SUM(E14:E25)</f>
        <v>18050.062552000003</v>
      </c>
      <c r="F13" s="58"/>
      <c r="G13" s="59"/>
      <c r="H13" s="58"/>
      <c r="I13" s="58"/>
      <c r="J13" s="58"/>
      <c r="K13" s="57">
        <f>SUM(K14:K25)</f>
        <v>81298.158578000017</v>
      </c>
      <c r="L13" s="58"/>
      <c r="M13" s="57">
        <f>SUM(M14:M25)</f>
        <v>13826.280129999999</v>
      </c>
      <c r="N13" s="58"/>
      <c r="O13" s="59"/>
      <c r="P13" s="58"/>
      <c r="Q13" s="58"/>
      <c r="R13" s="58"/>
      <c r="S13" s="57">
        <f>SUM(S14:S25)</f>
        <v>26148.840188000002</v>
      </c>
      <c r="T13" s="58"/>
      <c r="U13" s="57">
        <f>SUM(U14:U25)</f>
        <v>4223.7824220000011</v>
      </c>
      <c r="V13" s="58"/>
      <c r="W13" s="59"/>
      <c r="X13" s="58"/>
      <c r="Y13" s="58"/>
      <c r="Z13" s="58"/>
      <c r="AA13" s="57">
        <f>SUM(AA14:AA25)</f>
        <v>80086.051713000008</v>
      </c>
      <c r="AB13" s="58"/>
      <c r="AC13" s="57">
        <f>SUM(AC14:AC25)</f>
        <v>13613.214277999999</v>
      </c>
      <c r="AD13" s="58"/>
      <c r="AE13" s="59"/>
      <c r="AF13" s="58"/>
      <c r="AG13" s="58"/>
      <c r="AH13" s="58"/>
      <c r="AI13" s="57">
        <f>SUM(AI14:AI25)</f>
        <v>27360.947053000004</v>
      </c>
      <c r="AJ13" s="58"/>
      <c r="AK13" s="57">
        <f>SUM(AK14:AK25)</f>
        <v>4436.8482740000009</v>
      </c>
      <c r="AL13" s="58"/>
      <c r="AM13" s="59"/>
      <c r="AN13" s="58"/>
      <c r="AO13" s="58"/>
      <c r="AP13" s="56"/>
      <c r="AQ13" s="55" t="s">
        <v>296</v>
      </c>
      <c r="AT13" s="60"/>
    </row>
    <row r="14" spans="1:46" ht="13.5" customHeight="1" x14ac:dyDescent="0.3">
      <c r="A14" s="61" t="s">
        <v>326</v>
      </c>
      <c r="B14" s="29"/>
      <c r="C14" s="62">
        <f>K14+S14</f>
        <v>8095.9560500000007</v>
      </c>
      <c r="D14" s="62"/>
      <c r="E14" s="62">
        <f>M14+U14</f>
        <v>8793.3771350000006</v>
      </c>
      <c r="F14" s="29"/>
      <c r="G14" s="34">
        <f>E14/C14*100-100</f>
        <v>8.6144376364296136</v>
      </c>
      <c r="H14" s="62"/>
      <c r="I14" s="34">
        <f>E14/C25*100-100</f>
        <v>1.5620555488118413</v>
      </c>
      <c r="J14" s="29"/>
      <c r="K14" s="62">
        <v>6158.9175140000007</v>
      </c>
      <c r="L14" s="62"/>
      <c r="M14" s="62">
        <v>6816.023564000001</v>
      </c>
      <c r="N14" s="29"/>
      <c r="O14" s="34">
        <f>M14/K14*100-100</f>
        <v>10.669180882944374</v>
      </c>
      <c r="P14" s="62"/>
      <c r="Q14" s="34">
        <f>M14/K25*100-100</f>
        <v>4.4171136065981784</v>
      </c>
      <c r="R14" s="29"/>
      <c r="S14" s="62">
        <v>1937.038536</v>
      </c>
      <c r="T14" s="62"/>
      <c r="U14" s="62">
        <v>1977.3535709999999</v>
      </c>
      <c r="V14" s="29"/>
      <c r="W14" s="34">
        <f>U14/S14*100-100</f>
        <v>2.0812717068216244</v>
      </c>
      <c r="X14" s="62"/>
      <c r="Y14" s="34">
        <f>U14/S25*100-100</f>
        <v>-7.1858521583004489</v>
      </c>
      <c r="Z14" s="29"/>
      <c r="AA14" s="62">
        <v>6073.8204370000012</v>
      </c>
      <c r="AB14" s="62"/>
      <c r="AC14" s="62">
        <v>6718.7001140000011</v>
      </c>
      <c r="AD14" s="29"/>
      <c r="AE14" s="34">
        <f>AC14/AA14*100-100</f>
        <v>10.617364864321232</v>
      </c>
      <c r="AF14" s="62"/>
      <c r="AG14" s="34">
        <f>AC14/AA25*100-100</f>
        <v>4.85647528792461</v>
      </c>
      <c r="AH14" s="29"/>
      <c r="AI14" s="62">
        <v>2022.1356129999999</v>
      </c>
      <c r="AJ14" s="62"/>
      <c r="AK14" s="62">
        <v>2074.677021</v>
      </c>
      <c r="AL14" s="29"/>
      <c r="AM14" s="34">
        <f>AK14/AI14*100-100</f>
        <v>2.5983127769581387</v>
      </c>
      <c r="AN14" s="62"/>
      <c r="AO14" s="34">
        <f>AK14/AI25*100-100</f>
        <v>-7.8171992797835799</v>
      </c>
      <c r="AP14" s="29"/>
      <c r="AQ14" s="61" t="s">
        <v>521</v>
      </c>
    </row>
    <row r="15" spans="1:46" ht="13.5" customHeight="1" x14ac:dyDescent="0.3">
      <c r="A15" s="61" t="s">
        <v>327</v>
      </c>
      <c r="B15" s="29"/>
      <c r="C15" s="62">
        <f t="shared" ref="C15:C25" si="0">K15+S15</f>
        <v>8963.4433970000009</v>
      </c>
      <c r="D15" s="62"/>
      <c r="E15" s="62">
        <f t="shared" ref="E15" si="1">M15+U15</f>
        <v>9256.6854170000006</v>
      </c>
      <c r="F15" s="29"/>
      <c r="G15" s="34">
        <f t="shared" ref="G15" si="2">E15/C15*100-100</f>
        <v>3.2715331264115122</v>
      </c>
      <c r="H15" s="62"/>
      <c r="I15" s="34">
        <f t="shared" ref="I15" si="3">E15/E14*100-100</f>
        <v>5.2688321550079706</v>
      </c>
      <c r="J15" s="29"/>
      <c r="K15" s="62">
        <v>6946.5354150000012</v>
      </c>
      <c r="L15" s="62"/>
      <c r="M15" s="62">
        <v>7010.2565659999991</v>
      </c>
      <c r="N15" s="29"/>
      <c r="O15" s="34">
        <f t="shared" ref="O15" si="4">M15/K15*100-100</f>
        <v>0.91730837306900526</v>
      </c>
      <c r="P15" s="62"/>
      <c r="Q15" s="34">
        <f t="shared" ref="Q15" si="5">M15/M14*100-100</f>
        <v>2.8496527363237618</v>
      </c>
      <c r="R15" s="29"/>
      <c r="S15" s="62">
        <v>2016.9079819999999</v>
      </c>
      <c r="T15" s="62"/>
      <c r="U15" s="62">
        <v>2246.428851000001</v>
      </c>
      <c r="V15" s="29"/>
      <c r="W15" s="34">
        <f t="shared" ref="W15" si="6">U15/S15*100-100</f>
        <v>11.37983839859686</v>
      </c>
      <c r="X15" s="62"/>
      <c r="Y15" s="34">
        <f t="shared" ref="Y15" si="7">U15/U14*100-100</f>
        <v>13.607848588450608</v>
      </c>
      <c r="Z15" s="29"/>
      <c r="AA15" s="62">
        <v>6849.4712160000008</v>
      </c>
      <c r="AB15" s="62"/>
      <c r="AC15" s="62">
        <v>6894.5141639999993</v>
      </c>
      <c r="AD15" s="29"/>
      <c r="AE15" s="34">
        <f t="shared" ref="AE15" si="8">AC15/AA15*100-100</f>
        <v>0.65761204886563007</v>
      </c>
      <c r="AF15" s="62"/>
      <c r="AG15" s="34">
        <f t="shared" ref="AG15" si="9">AC15/AC14*100-100</f>
        <v>2.6167866851751285</v>
      </c>
      <c r="AH15" s="29"/>
      <c r="AI15" s="62">
        <v>2113.9721810000001</v>
      </c>
      <c r="AJ15" s="62"/>
      <c r="AK15" s="62">
        <v>2362.1712530000009</v>
      </c>
      <c r="AL15" s="29"/>
      <c r="AM15" s="34">
        <f t="shared" ref="AM15" si="10">AK15/AI15*100-100</f>
        <v>11.740886385864926</v>
      </c>
      <c r="AN15" s="62"/>
      <c r="AO15" s="34">
        <f t="shared" ref="AO15" si="11">AK15/AK14*100-100</f>
        <v>13.857300634747858</v>
      </c>
      <c r="AP15" s="29"/>
      <c r="AQ15" s="61" t="s">
        <v>522</v>
      </c>
    </row>
    <row r="16" spans="1:46" ht="13.5" customHeight="1" x14ac:dyDescent="0.3">
      <c r="A16" s="61" t="s">
        <v>328</v>
      </c>
      <c r="B16" s="29"/>
      <c r="C16" s="62">
        <f t="shared" si="0"/>
        <v>8547.8326349999988</v>
      </c>
      <c r="D16" s="62"/>
      <c r="E16" s="62"/>
      <c r="F16" s="29"/>
      <c r="G16" s="34"/>
      <c r="H16" s="62"/>
      <c r="I16" s="34"/>
      <c r="J16" s="29"/>
      <c r="K16" s="62">
        <v>6671.4935489999989</v>
      </c>
      <c r="L16" s="62"/>
      <c r="M16" s="62"/>
      <c r="N16" s="29"/>
      <c r="O16" s="34"/>
      <c r="P16" s="62"/>
      <c r="Q16" s="34"/>
      <c r="R16" s="29"/>
      <c r="S16" s="62">
        <v>1876.3390859999997</v>
      </c>
      <c r="T16" s="62"/>
      <c r="U16" s="62"/>
      <c r="V16" s="29"/>
      <c r="W16" s="34"/>
      <c r="X16" s="62"/>
      <c r="Y16" s="34"/>
      <c r="Z16" s="29"/>
      <c r="AA16" s="62">
        <v>6547.8990629999989</v>
      </c>
      <c r="AB16" s="62"/>
      <c r="AC16" s="62"/>
      <c r="AD16" s="29"/>
      <c r="AE16" s="34"/>
      <c r="AF16" s="62"/>
      <c r="AG16" s="34"/>
      <c r="AH16" s="29"/>
      <c r="AI16" s="62">
        <v>1999.9335719999995</v>
      </c>
      <c r="AJ16" s="62"/>
      <c r="AK16" s="62"/>
      <c r="AL16" s="29"/>
      <c r="AM16" s="34"/>
      <c r="AN16" s="62"/>
      <c r="AO16" s="34"/>
      <c r="AP16" s="29"/>
      <c r="AQ16" s="61" t="s">
        <v>523</v>
      </c>
    </row>
    <row r="17" spans="1:43" ht="13.5" customHeight="1" x14ac:dyDescent="0.3">
      <c r="A17" s="61" t="s">
        <v>329</v>
      </c>
      <c r="B17" s="29"/>
      <c r="C17" s="62">
        <f t="shared" si="0"/>
        <v>9269.346160000001</v>
      </c>
      <c r="D17" s="62"/>
      <c r="E17" s="62"/>
      <c r="F17" s="29"/>
      <c r="G17" s="34"/>
      <c r="H17" s="62"/>
      <c r="I17" s="34"/>
      <c r="J17" s="29"/>
      <c r="K17" s="62">
        <v>6676.203714000002</v>
      </c>
      <c r="L17" s="62"/>
      <c r="M17" s="62"/>
      <c r="N17" s="29"/>
      <c r="O17" s="34"/>
      <c r="P17" s="62"/>
      <c r="Q17" s="34"/>
      <c r="R17" s="29"/>
      <c r="S17" s="62">
        <v>2593.1424459999989</v>
      </c>
      <c r="T17" s="62"/>
      <c r="U17" s="62"/>
      <c r="V17" s="29"/>
      <c r="W17" s="34"/>
      <c r="X17" s="62"/>
      <c r="Y17" s="34"/>
      <c r="Z17" s="29"/>
      <c r="AA17" s="62">
        <v>6580.9158830000015</v>
      </c>
      <c r="AB17" s="62"/>
      <c r="AC17" s="62"/>
      <c r="AD17" s="29"/>
      <c r="AE17" s="34"/>
      <c r="AF17" s="62"/>
      <c r="AG17" s="34"/>
      <c r="AH17" s="29"/>
      <c r="AI17" s="62">
        <v>2688.430276999999</v>
      </c>
      <c r="AJ17" s="62"/>
      <c r="AK17" s="62"/>
      <c r="AL17" s="29"/>
      <c r="AM17" s="34"/>
      <c r="AN17" s="62"/>
      <c r="AO17" s="34"/>
      <c r="AP17" s="29"/>
      <c r="AQ17" s="61" t="s">
        <v>524</v>
      </c>
    </row>
    <row r="18" spans="1:43" ht="13.5" customHeight="1" x14ac:dyDescent="0.3">
      <c r="A18" s="61" t="s">
        <v>330</v>
      </c>
      <c r="B18" s="29"/>
      <c r="C18" s="62">
        <f t="shared" si="0"/>
        <v>9122.8255390000013</v>
      </c>
      <c r="D18" s="62"/>
      <c r="E18" s="62"/>
      <c r="F18" s="29"/>
      <c r="G18" s="34"/>
      <c r="H18" s="62"/>
      <c r="I18" s="34"/>
      <c r="J18" s="29"/>
      <c r="K18" s="62">
        <v>6747.8001430000022</v>
      </c>
      <c r="L18" s="62"/>
      <c r="M18" s="62"/>
      <c r="N18" s="29"/>
      <c r="O18" s="34"/>
      <c r="P18" s="62"/>
      <c r="Q18" s="34"/>
      <c r="R18" s="29"/>
      <c r="S18" s="62">
        <v>2375.0253959999995</v>
      </c>
      <c r="T18" s="62"/>
      <c r="U18" s="62"/>
      <c r="V18" s="29"/>
      <c r="W18" s="34"/>
      <c r="X18" s="62"/>
      <c r="Y18" s="34"/>
      <c r="Z18" s="29"/>
      <c r="AA18" s="62">
        <v>6629.1492860000017</v>
      </c>
      <c r="AB18" s="62"/>
      <c r="AC18" s="62"/>
      <c r="AD18" s="29"/>
      <c r="AE18" s="34"/>
      <c r="AF18" s="62"/>
      <c r="AG18" s="34"/>
      <c r="AH18" s="29"/>
      <c r="AI18" s="62">
        <v>2493.6762529999996</v>
      </c>
      <c r="AJ18" s="62"/>
      <c r="AK18" s="62"/>
      <c r="AL18" s="29"/>
      <c r="AM18" s="34"/>
      <c r="AN18" s="62"/>
      <c r="AO18" s="34"/>
      <c r="AP18" s="29"/>
      <c r="AQ18" s="61" t="s">
        <v>525</v>
      </c>
    </row>
    <row r="19" spans="1:43" ht="13.5" customHeight="1" x14ac:dyDescent="0.3">
      <c r="A19" s="61" t="s">
        <v>331</v>
      </c>
      <c r="B19" s="29"/>
      <c r="C19" s="62">
        <f t="shared" si="0"/>
        <v>8547.6549639999994</v>
      </c>
      <c r="D19" s="62"/>
      <c r="E19" s="62"/>
      <c r="F19" s="29"/>
      <c r="G19" s="34"/>
      <c r="H19" s="62"/>
      <c r="I19" s="34"/>
      <c r="J19" s="29"/>
      <c r="K19" s="62">
        <v>6595.8664269999981</v>
      </c>
      <c r="L19" s="62"/>
      <c r="M19" s="62"/>
      <c r="N19" s="29"/>
      <c r="O19" s="34"/>
      <c r="P19" s="62"/>
      <c r="Q19" s="34"/>
      <c r="R19" s="29"/>
      <c r="S19" s="62">
        <v>1951.7885370000008</v>
      </c>
      <c r="T19" s="62"/>
      <c r="U19" s="62"/>
      <c r="V19" s="29"/>
      <c r="W19" s="34"/>
      <c r="X19" s="62"/>
      <c r="Y19" s="34"/>
      <c r="Z19" s="29"/>
      <c r="AA19" s="62">
        <v>6516.025029999998</v>
      </c>
      <c r="AB19" s="62"/>
      <c r="AC19" s="62"/>
      <c r="AD19" s="29"/>
      <c r="AE19" s="34"/>
      <c r="AF19" s="62"/>
      <c r="AG19" s="34"/>
      <c r="AH19" s="29"/>
      <c r="AI19" s="62">
        <v>2031.6299340000007</v>
      </c>
      <c r="AJ19" s="62"/>
      <c r="AK19" s="62"/>
      <c r="AL19" s="29"/>
      <c r="AM19" s="34"/>
      <c r="AN19" s="62"/>
      <c r="AO19" s="34"/>
      <c r="AP19" s="29"/>
      <c r="AQ19" s="61" t="s">
        <v>526</v>
      </c>
    </row>
    <row r="20" spans="1:43" ht="13.5" customHeight="1" x14ac:dyDescent="0.3">
      <c r="A20" s="61" t="s">
        <v>332</v>
      </c>
      <c r="B20" s="29"/>
      <c r="C20" s="62">
        <f t="shared" si="0"/>
        <v>10062.456206000004</v>
      </c>
      <c r="D20" s="62"/>
      <c r="E20" s="62"/>
      <c r="F20" s="29"/>
      <c r="G20" s="34"/>
      <c r="H20" s="62"/>
      <c r="I20" s="34"/>
      <c r="J20" s="29"/>
      <c r="K20" s="62">
        <v>7196.348828000002</v>
      </c>
      <c r="L20" s="62"/>
      <c r="M20" s="62"/>
      <c r="N20" s="29"/>
      <c r="O20" s="34"/>
      <c r="P20" s="62"/>
      <c r="Q20" s="34"/>
      <c r="R20" s="29"/>
      <c r="S20" s="62">
        <v>2866.107378000002</v>
      </c>
      <c r="T20" s="62"/>
      <c r="U20" s="62"/>
      <c r="V20" s="29"/>
      <c r="W20" s="34"/>
      <c r="X20" s="62"/>
      <c r="Y20" s="34"/>
      <c r="Z20" s="29"/>
      <c r="AA20" s="62">
        <v>7085.9351350000015</v>
      </c>
      <c r="AB20" s="62"/>
      <c r="AC20" s="62"/>
      <c r="AD20" s="29"/>
      <c r="AE20" s="34"/>
      <c r="AF20" s="62"/>
      <c r="AG20" s="34"/>
      <c r="AH20" s="29"/>
      <c r="AI20" s="62">
        <v>2976.5210710000019</v>
      </c>
      <c r="AJ20" s="62"/>
      <c r="AK20" s="62"/>
      <c r="AL20" s="29"/>
      <c r="AM20" s="34"/>
      <c r="AN20" s="62"/>
      <c r="AO20" s="34"/>
      <c r="AP20" s="29"/>
      <c r="AQ20" s="61" t="s">
        <v>527</v>
      </c>
    </row>
    <row r="21" spans="1:43" ht="13.5" customHeight="1" x14ac:dyDescent="0.3">
      <c r="A21" s="61" t="s">
        <v>333</v>
      </c>
      <c r="B21" s="29"/>
      <c r="C21" s="62">
        <f t="shared" si="0"/>
        <v>7844.0507820000003</v>
      </c>
      <c r="D21" s="62"/>
      <c r="E21" s="62"/>
      <c r="F21" s="29"/>
      <c r="G21" s="34"/>
      <c r="H21" s="62"/>
      <c r="I21" s="34"/>
      <c r="J21" s="29"/>
      <c r="K21" s="62">
        <v>5730.6619190000001</v>
      </c>
      <c r="L21" s="62"/>
      <c r="M21" s="62"/>
      <c r="N21" s="29"/>
      <c r="O21" s="34"/>
      <c r="P21" s="62"/>
      <c r="Q21" s="34"/>
      <c r="R21" s="29"/>
      <c r="S21" s="62">
        <v>2113.3888629999997</v>
      </c>
      <c r="T21" s="62"/>
      <c r="U21" s="62"/>
      <c r="V21" s="29"/>
      <c r="W21" s="34"/>
      <c r="X21" s="62"/>
      <c r="Y21" s="34"/>
      <c r="Z21" s="29"/>
      <c r="AA21" s="62">
        <v>5632.4495729999999</v>
      </c>
      <c r="AB21" s="62"/>
      <c r="AC21" s="62"/>
      <c r="AD21" s="29"/>
      <c r="AE21" s="34"/>
      <c r="AF21" s="62"/>
      <c r="AG21" s="34"/>
      <c r="AH21" s="29"/>
      <c r="AI21" s="62">
        <v>2211.6012089999995</v>
      </c>
      <c r="AJ21" s="62"/>
      <c r="AK21" s="62"/>
      <c r="AL21" s="29"/>
      <c r="AM21" s="34"/>
      <c r="AN21" s="62"/>
      <c r="AO21" s="34"/>
      <c r="AP21" s="29"/>
      <c r="AQ21" s="61" t="s">
        <v>528</v>
      </c>
    </row>
    <row r="22" spans="1:43" ht="13.5" customHeight="1" x14ac:dyDescent="0.3">
      <c r="A22" s="61" t="s">
        <v>334</v>
      </c>
      <c r="B22" s="29"/>
      <c r="C22" s="62">
        <f t="shared" si="0"/>
        <v>8989.3367470000012</v>
      </c>
      <c r="D22" s="62"/>
      <c r="E22" s="62"/>
      <c r="F22" s="29"/>
      <c r="G22" s="34"/>
      <c r="H22" s="62"/>
      <c r="I22" s="34"/>
      <c r="J22" s="29"/>
      <c r="K22" s="62">
        <v>7052.3741960000016</v>
      </c>
      <c r="L22" s="62"/>
      <c r="M22" s="62"/>
      <c r="N22" s="29"/>
      <c r="O22" s="34"/>
      <c r="P22" s="62"/>
      <c r="Q22" s="34"/>
      <c r="R22" s="29"/>
      <c r="S22" s="62">
        <v>1936.9625509999998</v>
      </c>
      <c r="T22" s="62"/>
      <c r="U22" s="62"/>
      <c r="V22" s="29"/>
      <c r="W22" s="34"/>
      <c r="X22" s="62"/>
      <c r="Y22" s="34"/>
      <c r="Z22" s="29"/>
      <c r="AA22" s="62">
        <v>6984.0511640000022</v>
      </c>
      <c r="AB22" s="62"/>
      <c r="AC22" s="62"/>
      <c r="AD22" s="29"/>
      <c r="AE22" s="34"/>
      <c r="AF22" s="62"/>
      <c r="AG22" s="34"/>
      <c r="AH22" s="29"/>
      <c r="AI22" s="62">
        <v>2005.2855829999999</v>
      </c>
      <c r="AJ22" s="62"/>
      <c r="AK22" s="62"/>
      <c r="AL22" s="29"/>
      <c r="AM22" s="34"/>
      <c r="AN22" s="62"/>
      <c r="AO22" s="34"/>
      <c r="AP22" s="29"/>
      <c r="AQ22" s="61" t="s">
        <v>529</v>
      </c>
    </row>
    <row r="23" spans="1:43" ht="13.5" customHeight="1" x14ac:dyDescent="0.3">
      <c r="A23" s="61" t="s">
        <v>335</v>
      </c>
      <c r="B23" s="29"/>
      <c r="C23" s="62">
        <f t="shared" si="0"/>
        <v>9976.0860940000002</v>
      </c>
      <c r="D23" s="62"/>
      <c r="E23" s="62"/>
      <c r="F23" s="29"/>
      <c r="G23" s="34"/>
      <c r="H23" s="62"/>
      <c r="I23" s="34"/>
      <c r="J23" s="29"/>
      <c r="K23" s="62">
        <v>7433.5760219999993</v>
      </c>
      <c r="L23" s="62"/>
      <c r="M23" s="62"/>
      <c r="N23" s="29"/>
      <c r="O23" s="34"/>
      <c r="P23" s="62"/>
      <c r="Q23" s="34"/>
      <c r="R23" s="29"/>
      <c r="S23" s="62">
        <v>2542.5100720000005</v>
      </c>
      <c r="T23" s="62"/>
      <c r="U23" s="62"/>
      <c r="V23" s="29"/>
      <c r="W23" s="34"/>
      <c r="X23" s="62"/>
      <c r="Y23" s="34"/>
      <c r="Z23" s="29"/>
      <c r="AA23" s="62">
        <v>7320.1722769999988</v>
      </c>
      <c r="AB23" s="62"/>
      <c r="AC23" s="62"/>
      <c r="AD23" s="29"/>
      <c r="AE23" s="34"/>
      <c r="AF23" s="62"/>
      <c r="AG23" s="34"/>
      <c r="AH23" s="29"/>
      <c r="AI23" s="62">
        <v>2655.9138170000006</v>
      </c>
      <c r="AJ23" s="62"/>
      <c r="AK23" s="62"/>
      <c r="AL23" s="29"/>
      <c r="AM23" s="34"/>
      <c r="AN23" s="62"/>
      <c r="AO23" s="34"/>
      <c r="AP23" s="29"/>
      <c r="AQ23" s="61" t="s">
        <v>530</v>
      </c>
    </row>
    <row r="24" spans="1:43" ht="13.5" customHeight="1" x14ac:dyDescent="0.3">
      <c r="A24" s="61" t="s">
        <v>336</v>
      </c>
      <c r="B24" s="29"/>
      <c r="C24" s="62">
        <f t="shared" si="0"/>
        <v>9369.8778930000026</v>
      </c>
      <c r="D24" s="62"/>
      <c r="E24" s="62"/>
      <c r="F24" s="29"/>
      <c r="G24" s="34"/>
      <c r="H24" s="62"/>
      <c r="I24" s="34"/>
      <c r="J24" s="29"/>
      <c r="K24" s="62">
        <v>7560.6926890000013</v>
      </c>
      <c r="L24" s="62"/>
      <c r="M24" s="62"/>
      <c r="N24" s="29"/>
      <c r="O24" s="34"/>
      <c r="P24" s="62"/>
      <c r="Q24" s="34"/>
      <c r="R24" s="29"/>
      <c r="S24" s="62">
        <v>1809.185204000001</v>
      </c>
      <c r="T24" s="62"/>
      <c r="U24" s="62"/>
      <c r="V24" s="29"/>
      <c r="W24" s="34"/>
      <c r="X24" s="62"/>
      <c r="Y24" s="34"/>
      <c r="Z24" s="29"/>
      <c r="AA24" s="62">
        <v>7458.6421830000008</v>
      </c>
      <c r="AB24" s="62"/>
      <c r="AC24" s="62"/>
      <c r="AD24" s="29"/>
      <c r="AE24" s="34"/>
      <c r="AF24" s="62"/>
      <c r="AG24" s="34"/>
      <c r="AH24" s="29"/>
      <c r="AI24" s="62">
        <v>1911.2357100000006</v>
      </c>
      <c r="AJ24" s="62"/>
      <c r="AK24" s="62"/>
      <c r="AL24" s="29"/>
      <c r="AM24" s="34"/>
      <c r="AN24" s="62"/>
      <c r="AO24" s="34"/>
      <c r="AP24" s="29"/>
      <c r="AQ24" s="61" t="s">
        <v>531</v>
      </c>
    </row>
    <row r="25" spans="1:43" ht="13.5" customHeight="1" x14ac:dyDescent="0.3">
      <c r="A25" s="61" t="s">
        <v>337</v>
      </c>
      <c r="B25" s="29"/>
      <c r="C25" s="62">
        <f t="shared" si="0"/>
        <v>8658.1322990000008</v>
      </c>
      <c r="D25" s="62"/>
      <c r="E25" s="62"/>
      <c r="F25" s="29"/>
      <c r="G25" s="34"/>
      <c r="H25" s="62"/>
      <c r="I25" s="34"/>
      <c r="J25" s="29"/>
      <c r="K25" s="62">
        <v>6527.6881620000004</v>
      </c>
      <c r="L25" s="62"/>
      <c r="M25" s="62"/>
      <c r="N25" s="29"/>
      <c r="O25" s="34"/>
      <c r="P25" s="62"/>
      <c r="Q25" s="34"/>
      <c r="R25" s="29"/>
      <c r="S25" s="62">
        <v>2130.444137</v>
      </c>
      <c r="T25" s="62"/>
      <c r="U25" s="62"/>
      <c r="V25" s="29"/>
      <c r="W25" s="34"/>
      <c r="X25" s="62"/>
      <c r="Y25" s="34"/>
      <c r="Z25" s="29"/>
      <c r="AA25" s="62">
        <v>6407.5204659999999</v>
      </c>
      <c r="AB25" s="62"/>
      <c r="AC25" s="62"/>
      <c r="AD25" s="29"/>
      <c r="AE25" s="34"/>
      <c r="AF25" s="62"/>
      <c r="AG25" s="34"/>
      <c r="AH25" s="29"/>
      <c r="AI25" s="62">
        <v>2250.6118329999999</v>
      </c>
      <c r="AJ25" s="62"/>
      <c r="AK25" s="62"/>
      <c r="AL25" s="29"/>
      <c r="AM25" s="34"/>
      <c r="AN25" s="62"/>
      <c r="AO25" s="34"/>
      <c r="AP25" s="29"/>
      <c r="AQ25" s="61" t="s">
        <v>532</v>
      </c>
    </row>
    <row r="26" spans="1:43" ht="3.75" customHeight="1" thickBot="1" x14ac:dyDescent="0.35">
      <c r="A26" s="63"/>
      <c r="B26" s="63"/>
      <c r="C26" s="63"/>
      <c r="D26" s="63"/>
      <c r="E26" s="63"/>
      <c r="F26" s="63"/>
      <c r="G26" s="63"/>
      <c r="H26" s="63"/>
      <c r="I26" s="63"/>
      <c r="J26" s="63"/>
      <c r="K26" s="63"/>
      <c r="L26" s="63"/>
      <c r="M26" s="63"/>
      <c r="N26" s="63"/>
      <c r="O26" s="63"/>
      <c r="P26" s="63"/>
      <c r="Q26" s="63"/>
      <c r="R26" s="63"/>
      <c r="S26" s="63"/>
      <c r="T26" s="63"/>
      <c r="U26" s="63"/>
      <c r="V26" s="63"/>
      <c r="W26" s="63"/>
      <c r="X26" s="63"/>
      <c r="Y26" s="63"/>
      <c r="Z26" s="63"/>
      <c r="AA26" s="63"/>
      <c r="AB26" s="63"/>
      <c r="AC26" s="63"/>
      <c r="AD26" s="63"/>
      <c r="AE26" s="63"/>
      <c r="AF26" s="63"/>
      <c r="AG26" s="63"/>
      <c r="AH26" s="63"/>
      <c r="AI26" s="64"/>
      <c r="AJ26" s="63"/>
      <c r="AK26" s="64"/>
      <c r="AL26" s="63"/>
      <c r="AM26" s="63"/>
      <c r="AN26" s="63"/>
      <c r="AO26" s="63"/>
      <c r="AP26" s="63"/>
      <c r="AQ26" s="63"/>
    </row>
    <row r="27" spans="1:43" ht="14.4" thickTop="1" x14ac:dyDescent="0.3"/>
    <row r="38" spans="27:30" x14ac:dyDescent="0.3">
      <c r="AA38" s="65"/>
      <c r="AB38" s="65"/>
      <c r="AC38" s="65"/>
      <c r="AD38" s="65"/>
    </row>
  </sheetData>
  <mergeCells count="24">
    <mergeCell ref="AQ5:AQ11"/>
    <mergeCell ref="A1:AQ1"/>
    <mergeCell ref="A2:AQ2"/>
    <mergeCell ref="A5:A11"/>
    <mergeCell ref="G9:I9"/>
    <mergeCell ref="O9:Q9"/>
    <mergeCell ref="W9:Y9"/>
    <mergeCell ref="C5:I5"/>
    <mergeCell ref="K5:Q5"/>
    <mergeCell ref="S5:Y5"/>
    <mergeCell ref="C7:E9"/>
    <mergeCell ref="G7:I7"/>
    <mergeCell ref="K7:M9"/>
    <mergeCell ref="O7:Q7"/>
    <mergeCell ref="S7:U9"/>
    <mergeCell ref="W7:Y7"/>
    <mergeCell ref="AA5:AG5"/>
    <mergeCell ref="AI5:AO5"/>
    <mergeCell ref="AA7:AC9"/>
    <mergeCell ref="AE7:AG7"/>
    <mergeCell ref="AI7:AK9"/>
    <mergeCell ref="AM7:AO7"/>
    <mergeCell ref="AE9:AG9"/>
    <mergeCell ref="AM9:AO9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Z42"/>
  <sheetViews>
    <sheetView showGridLines="0" zoomScale="90" zoomScaleNormal="90" workbookViewId="0">
      <pane ySplit="8" topLeftCell="A9" activePane="bottomLeft" state="frozen"/>
      <selection activeCell="G9" sqref="G9:I9"/>
      <selection pane="bottomLeft" sqref="A1:U1"/>
    </sheetView>
  </sheetViews>
  <sheetFormatPr defaultColWidth="9.109375" defaultRowHeight="13.8" x14ac:dyDescent="0.3"/>
  <cols>
    <col min="1" max="1" width="9.109375" style="7"/>
    <col min="2" max="2" width="0.5546875" style="7" customWidth="1"/>
    <col min="3" max="3" width="11.6640625" style="7" customWidth="1"/>
    <col min="4" max="4" width="0.5546875" style="7" customWidth="1"/>
    <col min="5" max="5" width="10.6640625" style="7" customWidth="1"/>
    <col min="6" max="6" width="0.5546875" style="7" customWidth="1"/>
    <col min="7" max="7" width="11.6640625" style="7" customWidth="1"/>
    <col min="8" max="8" width="0.5546875" style="7" customWidth="1"/>
    <col min="9" max="9" width="11.6640625" style="7" customWidth="1"/>
    <col min="10" max="10" width="0.5546875" style="7" customWidth="1"/>
    <col min="11" max="11" width="10.88671875" style="7" customWidth="1"/>
    <col min="12" max="12" width="0.5546875" style="7" customWidth="1"/>
    <col min="13" max="13" width="11.6640625" style="7" customWidth="1"/>
    <col min="14" max="14" width="0.5546875" style="7" customWidth="1"/>
    <col min="15" max="15" width="11.6640625" style="7" customWidth="1"/>
    <col min="16" max="16" width="0.5546875" style="7" customWidth="1"/>
    <col min="17" max="17" width="31.6640625" style="7" customWidth="1"/>
    <col min="18" max="18" width="0.5546875" style="7" customWidth="1"/>
    <col min="19" max="19" width="11.6640625" style="7" customWidth="1"/>
    <col min="20" max="20" width="0.5546875" style="7" customWidth="1"/>
    <col min="21" max="21" width="9.109375" style="7"/>
    <col min="22" max="22" width="4.6640625" style="7" customWidth="1"/>
    <col min="23" max="16384" width="9.109375" style="7"/>
  </cols>
  <sheetData>
    <row r="1" spans="1:26" ht="26.25" customHeight="1" x14ac:dyDescent="0.3">
      <c r="A1" s="191" t="s">
        <v>654</v>
      </c>
      <c r="B1" s="192"/>
      <c r="C1" s="192"/>
      <c r="D1" s="192"/>
      <c r="E1" s="192"/>
      <c r="F1" s="192"/>
      <c r="G1" s="192"/>
      <c r="H1" s="192"/>
      <c r="I1" s="192"/>
      <c r="J1" s="192"/>
      <c r="K1" s="192"/>
      <c r="L1" s="192"/>
      <c r="M1" s="192"/>
      <c r="N1" s="192"/>
      <c r="O1" s="192"/>
      <c r="P1" s="192"/>
      <c r="Q1" s="192"/>
      <c r="R1" s="192"/>
      <c r="S1" s="192"/>
      <c r="T1" s="192"/>
      <c r="U1" s="192"/>
    </row>
    <row r="2" spans="1:26" ht="3" customHeight="1" x14ac:dyDescent="0.3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</row>
    <row r="3" spans="1:26" ht="3.75" customHeight="1" x14ac:dyDescent="0.3">
      <c r="A3" s="29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</row>
    <row r="4" spans="1:26" ht="38.25" customHeight="1" x14ac:dyDescent="0.3">
      <c r="A4" s="187" t="s">
        <v>162</v>
      </c>
      <c r="B4" s="66"/>
      <c r="C4" s="187" t="s">
        <v>163</v>
      </c>
      <c r="D4" s="66"/>
      <c r="E4" s="187" t="s">
        <v>655</v>
      </c>
      <c r="F4" s="188"/>
      <c r="G4" s="188"/>
      <c r="H4" s="188"/>
      <c r="I4" s="188"/>
      <c r="J4" s="66"/>
      <c r="K4" s="187" t="s">
        <v>656</v>
      </c>
      <c r="L4" s="187"/>
      <c r="M4" s="187"/>
      <c r="N4" s="187"/>
      <c r="O4" s="187"/>
      <c r="P4" s="67"/>
      <c r="Q4" s="27" t="s">
        <v>657</v>
      </c>
      <c r="R4" s="66"/>
      <c r="S4" s="187" t="s">
        <v>520</v>
      </c>
      <c r="T4" s="66"/>
      <c r="U4" s="187" t="s">
        <v>533</v>
      </c>
    </row>
    <row r="5" spans="1:26" ht="3" customHeight="1" x14ac:dyDescent="0.3">
      <c r="A5" s="187"/>
      <c r="B5" s="66"/>
      <c r="C5" s="187"/>
      <c r="D5" s="66"/>
      <c r="E5" s="66"/>
      <c r="F5" s="66"/>
      <c r="G5" s="66"/>
      <c r="H5" s="66"/>
      <c r="I5" s="66"/>
      <c r="J5" s="66"/>
      <c r="K5" s="66"/>
      <c r="L5" s="66"/>
      <c r="M5" s="66"/>
      <c r="N5" s="66"/>
      <c r="O5" s="66"/>
      <c r="P5" s="67"/>
      <c r="Q5" s="66"/>
      <c r="R5" s="66"/>
      <c r="S5" s="187"/>
      <c r="T5" s="66"/>
      <c r="U5" s="187"/>
    </row>
    <row r="6" spans="1:26" ht="26.25" customHeight="1" x14ac:dyDescent="0.3">
      <c r="A6" s="187"/>
      <c r="B6" s="66"/>
      <c r="C6" s="187"/>
      <c r="D6" s="66"/>
      <c r="E6" s="187" t="s">
        <v>643</v>
      </c>
      <c r="F6" s="66"/>
      <c r="G6" s="187" t="s">
        <v>658</v>
      </c>
      <c r="H6" s="188"/>
      <c r="I6" s="188"/>
      <c r="J6" s="66"/>
      <c r="K6" s="187" t="s">
        <v>643</v>
      </c>
      <c r="L6" s="66"/>
      <c r="M6" s="187" t="s">
        <v>658</v>
      </c>
      <c r="N6" s="188"/>
      <c r="O6" s="188"/>
      <c r="P6" s="67"/>
      <c r="Q6" s="27" t="s">
        <v>659</v>
      </c>
      <c r="R6" s="66"/>
      <c r="S6" s="187"/>
      <c r="T6" s="66"/>
      <c r="U6" s="187"/>
      <c r="Y6" s="28"/>
      <c r="Z6" s="28"/>
    </row>
    <row r="7" spans="1:26" ht="3" customHeight="1" x14ac:dyDescent="0.3">
      <c r="A7" s="187"/>
      <c r="B7" s="66"/>
      <c r="C7" s="187"/>
      <c r="D7" s="66"/>
      <c r="E7" s="187"/>
      <c r="F7" s="66"/>
      <c r="G7" s="66"/>
      <c r="H7" s="66"/>
      <c r="I7" s="66"/>
      <c r="J7" s="66"/>
      <c r="K7" s="187"/>
      <c r="L7" s="66"/>
      <c r="M7" s="66"/>
      <c r="N7" s="66"/>
      <c r="O7" s="66"/>
      <c r="P7" s="67"/>
      <c r="Q7" s="66"/>
      <c r="R7" s="66"/>
      <c r="S7" s="187"/>
      <c r="T7" s="66"/>
      <c r="U7" s="187"/>
    </row>
    <row r="8" spans="1:26" ht="37.5" customHeight="1" x14ac:dyDescent="0.3">
      <c r="A8" s="187"/>
      <c r="B8" s="66"/>
      <c r="C8" s="187"/>
      <c r="D8" s="66"/>
      <c r="E8" s="187"/>
      <c r="F8" s="66"/>
      <c r="G8" s="27" t="s">
        <v>652</v>
      </c>
      <c r="H8" s="66"/>
      <c r="I8" s="27" t="s">
        <v>653</v>
      </c>
      <c r="J8" s="66"/>
      <c r="K8" s="187"/>
      <c r="L8" s="66"/>
      <c r="M8" s="27" t="s">
        <v>652</v>
      </c>
      <c r="N8" s="66"/>
      <c r="O8" s="27" t="s">
        <v>653</v>
      </c>
      <c r="P8" s="67"/>
      <c r="Q8" s="27" t="s">
        <v>652</v>
      </c>
      <c r="R8" s="66"/>
      <c r="S8" s="187"/>
      <c r="T8" s="66"/>
      <c r="U8" s="187"/>
      <c r="Y8" s="28"/>
      <c r="Z8" s="28"/>
    </row>
    <row r="9" spans="1:26" ht="6.75" customHeight="1" x14ac:dyDescent="0.3">
      <c r="B9" s="29"/>
      <c r="C9" s="29"/>
      <c r="D9" s="29"/>
      <c r="E9" s="29"/>
      <c r="F9" s="29"/>
      <c r="G9" s="29"/>
      <c r="H9" s="29"/>
      <c r="I9" s="29"/>
      <c r="J9" s="29"/>
      <c r="K9" s="29"/>
      <c r="L9" s="29"/>
      <c r="M9" s="29"/>
      <c r="N9" s="29"/>
      <c r="O9" s="29"/>
      <c r="P9" s="68"/>
      <c r="Q9" s="29"/>
      <c r="R9" s="29"/>
      <c r="S9" s="29"/>
      <c r="T9" s="29"/>
    </row>
    <row r="10" spans="1:26" ht="12.75" customHeight="1" x14ac:dyDescent="0.3">
      <c r="A10" s="190">
        <v>2023</v>
      </c>
      <c r="B10" s="29"/>
      <c r="C10" s="69" t="s">
        <v>296</v>
      </c>
      <c r="D10" s="66"/>
      <c r="E10" s="71">
        <f>SUM(E11:E22)</f>
        <v>105148.40943499999</v>
      </c>
      <c r="F10" s="72"/>
      <c r="G10" s="73">
        <v>-4.0280111631669939</v>
      </c>
      <c r="H10" s="74"/>
      <c r="I10" s="75"/>
      <c r="J10" s="70"/>
      <c r="K10" s="71">
        <f>SUM(K11:K22)</f>
        <v>93003.718068999995</v>
      </c>
      <c r="L10" s="72"/>
      <c r="M10" s="73">
        <v>1.7163564331890342</v>
      </c>
      <c r="N10" s="74"/>
      <c r="O10" s="75"/>
      <c r="P10" s="76"/>
      <c r="Q10" s="75"/>
      <c r="R10" s="29"/>
      <c r="S10" s="69" t="s">
        <v>296</v>
      </c>
      <c r="T10" s="29"/>
      <c r="U10" s="190">
        <v>2023</v>
      </c>
      <c r="Y10" s="193"/>
      <c r="Z10" s="193"/>
    </row>
    <row r="11" spans="1:26" ht="13.5" customHeight="1" x14ac:dyDescent="0.3">
      <c r="A11" s="190"/>
      <c r="B11" s="29"/>
      <c r="C11" s="61" t="s">
        <v>326</v>
      </c>
      <c r="D11" s="29"/>
      <c r="E11" s="62">
        <v>8432.4844810000031</v>
      </c>
      <c r="F11" s="62"/>
      <c r="G11" s="77">
        <v>10.964017679862323</v>
      </c>
      <c r="H11" s="78"/>
      <c r="I11" s="77">
        <v>-2.6667726777613154</v>
      </c>
      <c r="J11" s="29"/>
      <c r="K11" s="62">
        <v>7309.7701760000027</v>
      </c>
      <c r="L11" s="62"/>
      <c r="M11" s="77">
        <v>11.650215272484104</v>
      </c>
      <c r="N11" s="78"/>
      <c r="O11" s="77">
        <v>-3.2280570770846708</v>
      </c>
      <c r="P11" s="68"/>
      <c r="Q11" s="77">
        <v>12.877051953560056</v>
      </c>
      <c r="R11" s="78"/>
      <c r="S11" s="61" t="s">
        <v>521</v>
      </c>
      <c r="T11" s="29"/>
      <c r="U11" s="190"/>
    </row>
    <row r="12" spans="1:26" ht="13.5" customHeight="1" x14ac:dyDescent="0.3">
      <c r="A12" s="190"/>
      <c r="B12" s="29"/>
      <c r="C12" s="61" t="s">
        <v>327</v>
      </c>
      <c r="D12" s="29"/>
      <c r="E12" s="62">
        <v>8753.1711209999994</v>
      </c>
      <c r="F12" s="62"/>
      <c r="G12" s="77">
        <v>6.622806534794961</v>
      </c>
      <c r="H12" s="78"/>
      <c r="I12" s="77">
        <f>E12/E11*100-100</f>
        <v>3.8029911673429666</v>
      </c>
      <c r="J12" s="29"/>
      <c r="K12" s="62">
        <v>7743.3153039999997</v>
      </c>
      <c r="L12" s="62"/>
      <c r="M12" s="77">
        <v>13.796099218011022</v>
      </c>
      <c r="N12" s="78"/>
      <c r="O12" s="77">
        <f>K12/K11*100-100</f>
        <v>5.9310363740770526</v>
      </c>
      <c r="P12" s="68"/>
      <c r="Q12" s="77">
        <v>9.226594005932526</v>
      </c>
      <c r="R12" s="29"/>
      <c r="S12" s="61" t="s">
        <v>522</v>
      </c>
      <c r="T12" s="29"/>
      <c r="U12" s="190"/>
    </row>
    <row r="13" spans="1:26" ht="13.5" customHeight="1" x14ac:dyDescent="0.3">
      <c r="A13" s="190"/>
      <c r="B13" s="29"/>
      <c r="C13" s="61" t="s">
        <v>328</v>
      </c>
      <c r="D13" s="29"/>
      <c r="E13" s="62">
        <v>9978.2568900000006</v>
      </c>
      <c r="F13" s="62"/>
      <c r="G13" s="77">
        <v>9.1294525341202046</v>
      </c>
      <c r="H13" s="78"/>
      <c r="I13" s="77">
        <f t="shared" ref="I13:I22" si="0">E13/E12*100-100</f>
        <v>13.995907906574118</v>
      </c>
      <c r="J13" s="29"/>
      <c r="K13" s="62">
        <v>8783.0393159999985</v>
      </c>
      <c r="L13" s="62"/>
      <c r="M13" s="77">
        <v>13.5850329418341</v>
      </c>
      <c r="N13" s="78"/>
      <c r="O13" s="77">
        <f t="shared" ref="O13:O22" si="1">K13/K12*100-100</f>
        <v>13.427375370636184</v>
      </c>
      <c r="P13" s="68"/>
      <c r="Q13" s="77">
        <v>8.8634711748988906</v>
      </c>
      <c r="R13" s="29"/>
      <c r="S13" s="61" t="s">
        <v>523</v>
      </c>
      <c r="T13" s="29"/>
      <c r="U13" s="190"/>
    </row>
    <row r="14" spans="1:26" ht="13.5" customHeight="1" x14ac:dyDescent="0.3">
      <c r="A14" s="190"/>
      <c r="B14" s="29"/>
      <c r="C14" s="61" t="s">
        <v>329</v>
      </c>
      <c r="D14" s="29"/>
      <c r="E14" s="62">
        <v>8105.3811400000013</v>
      </c>
      <c r="F14" s="62"/>
      <c r="G14" s="77">
        <v>-7.3148983565193788</v>
      </c>
      <c r="H14" s="78"/>
      <c r="I14" s="77">
        <f t="shared" si="0"/>
        <v>-18.769568378991693</v>
      </c>
      <c r="J14" s="29"/>
      <c r="K14" s="62">
        <v>7237.3418980000024</v>
      </c>
      <c r="L14" s="62"/>
      <c r="M14" s="77">
        <v>-5.0365814116432261E-2</v>
      </c>
      <c r="N14" s="78"/>
      <c r="O14" s="77">
        <f t="shared" si="1"/>
        <v>-17.59866217590772</v>
      </c>
      <c r="P14" s="68"/>
      <c r="Q14" s="77">
        <v>2.8306946501934931</v>
      </c>
      <c r="R14" s="29"/>
      <c r="S14" s="61" t="s">
        <v>524</v>
      </c>
      <c r="T14" s="29"/>
      <c r="U14" s="190"/>
    </row>
    <row r="15" spans="1:26" ht="13.5" customHeight="1" x14ac:dyDescent="0.3">
      <c r="A15" s="190"/>
      <c r="B15" s="29"/>
      <c r="C15" s="61" t="s">
        <v>330</v>
      </c>
      <c r="D15" s="29"/>
      <c r="E15" s="62">
        <v>9405.0807829999976</v>
      </c>
      <c r="F15" s="62"/>
      <c r="G15" s="77">
        <v>-4.7358777193236676</v>
      </c>
      <c r="H15" s="78"/>
      <c r="I15" s="77">
        <f t="shared" si="0"/>
        <v>16.035021926186644</v>
      </c>
      <c r="J15" s="29"/>
      <c r="K15" s="62">
        <v>8395.1188179999972</v>
      </c>
      <c r="L15" s="62"/>
      <c r="M15" s="77">
        <v>3.2594498535753331</v>
      </c>
      <c r="N15" s="78"/>
      <c r="O15" s="77">
        <f t="shared" si="1"/>
        <v>15.997267177883899</v>
      </c>
      <c r="P15" s="68"/>
      <c r="Q15" s="77">
        <v>-0.98157576099524135</v>
      </c>
      <c r="R15" s="29"/>
      <c r="S15" s="61" t="s">
        <v>525</v>
      </c>
      <c r="T15" s="29"/>
      <c r="U15" s="190"/>
    </row>
    <row r="16" spans="1:26" ht="13.5" customHeight="1" x14ac:dyDescent="0.3">
      <c r="A16" s="190"/>
      <c r="B16" s="29"/>
      <c r="C16" s="61" t="s">
        <v>331</v>
      </c>
      <c r="D16" s="29"/>
      <c r="E16" s="62">
        <v>9100.9280890000009</v>
      </c>
      <c r="F16" s="62"/>
      <c r="G16" s="77">
        <v>-5.9765808871577235</v>
      </c>
      <c r="H16" s="78"/>
      <c r="I16" s="77">
        <f t="shared" si="0"/>
        <v>-3.2339189956747987</v>
      </c>
      <c r="J16" s="29"/>
      <c r="K16" s="62">
        <v>8046.5445950000012</v>
      </c>
      <c r="L16" s="62"/>
      <c r="M16" s="77">
        <v>4.5726174800953032</v>
      </c>
      <c r="N16" s="78"/>
      <c r="O16" s="77">
        <f t="shared" si="1"/>
        <v>-4.1521058910163049</v>
      </c>
      <c r="P16" s="68"/>
      <c r="Q16" s="77">
        <v>-5.9573094741352293</v>
      </c>
      <c r="R16" s="29"/>
      <c r="S16" s="61" t="s">
        <v>526</v>
      </c>
      <c r="T16" s="29"/>
      <c r="U16" s="190"/>
    </row>
    <row r="17" spans="1:21" ht="13.5" customHeight="1" x14ac:dyDescent="0.3">
      <c r="A17" s="190"/>
      <c r="B17" s="29"/>
      <c r="C17" s="61" t="s">
        <v>332</v>
      </c>
      <c r="D17" s="29"/>
      <c r="E17" s="62">
        <v>8658.1303160000007</v>
      </c>
      <c r="F17" s="62"/>
      <c r="G17" s="77">
        <v>-7.8049587469130728</v>
      </c>
      <c r="H17" s="78"/>
      <c r="I17" s="77">
        <f t="shared" si="0"/>
        <v>-4.8654133805891178</v>
      </c>
      <c r="J17" s="29"/>
      <c r="K17" s="62">
        <v>7810.7356120000004</v>
      </c>
      <c r="L17" s="62"/>
      <c r="M17" s="77">
        <v>0.72611603883289888</v>
      </c>
      <c r="N17" s="78"/>
      <c r="O17" s="77">
        <f t="shared" si="1"/>
        <v>-2.9305620594774098</v>
      </c>
      <c r="P17" s="68"/>
      <c r="Q17" s="77">
        <v>-6.1466200325219518</v>
      </c>
      <c r="R17" s="29"/>
      <c r="S17" s="61" t="s">
        <v>527</v>
      </c>
      <c r="T17" s="29"/>
      <c r="U17" s="190"/>
    </row>
    <row r="18" spans="1:21" ht="13.5" customHeight="1" x14ac:dyDescent="0.3">
      <c r="A18" s="190"/>
      <c r="B18" s="29"/>
      <c r="C18" s="61" t="s">
        <v>333</v>
      </c>
      <c r="D18" s="29"/>
      <c r="E18" s="62">
        <v>7764.9638749999995</v>
      </c>
      <c r="F18" s="62"/>
      <c r="G18" s="77">
        <v>-15.549592297038544</v>
      </c>
      <c r="H18" s="78"/>
      <c r="I18" s="77">
        <f t="shared" si="0"/>
        <v>-10.315927439316226</v>
      </c>
      <c r="J18" s="29"/>
      <c r="K18" s="62">
        <v>6605.9530189999996</v>
      </c>
      <c r="L18" s="62"/>
      <c r="M18" s="77">
        <v>-6.377707540859376</v>
      </c>
      <c r="N18" s="78"/>
      <c r="O18" s="77">
        <f t="shared" si="1"/>
        <v>-15.424700730479685</v>
      </c>
      <c r="P18" s="68"/>
      <c r="Q18" s="77">
        <v>-9.6981664115906341</v>
      </c>
      <c r="R18" s="29"/>
      <c r="S18" s="61" t="s">
        <v>528</v>
      </c>
      <c r="T18" s="29"/>
      <c r="U18" s="190"/>
    </row>
    <row r="19" spans="1:21" ht="13.5" customHeight="1" x14ac:dyDescent="0.3">
      <c r="A19" s="190"/>
      <c r="B19" s="29"/>
      <c r="C19" s="61" t="s">
        <v>334</v>
      </c>
      <c r="D19" s="29"/>
      <c r="E19" s="62">
        <v>8578.2115289999983</v>
      </c>
      <c r="F19" s="62"/>
      <c r="G19" s="77">
        <v>-12.086401041392804</v>
      </c>
      <c r="H19" s="78"/>
      <c r="I19" s="77">
        <f t="shared" si="0"/>
        <v>10.473296039641895</v>
      </c>
      <c r="J19" s="29"/>
      <c r="K19" s="62">
        <v>7430.0092909999976</v>
      </c>
      <c r="L19" s="62"/>
      <c r="M19" s="77">
        <v>-9.8603947661477207</v>
      </c>
      <c r="N19" s="78"/>
      <c r="O19" s="77">
        <f t="shared" si="1"/>
        <v>12.474449479580812</v>
      </c>
      <c r="P19" s="68"/>
      <c r="Q19" s="77">
        <v>-11.791289612327674</v>
      </c>
      <c r="R19" s="29"/>
      <c r="S19" s="61" t="s">
        <v>529</v>
      </c>
      <c r="T19" s="29"/>
      <c r="U19" s="190"/>
    </row>
    <row r="20" spans="1:21" ht="13.5" customHeight="1" x14ac:dyDescent="0.3">
      <c r="A20" s="190"/>
      <c r="B20" s="29"/>
      <c r="C20" s="61" t="s">
        <v>335</v>
      </c>
      <c r="D20" s="29"/>
      <c r="E20" s="62">
        <v>9261.4231380000001</v>
      </c>
      <c r="F20" s="62"/>
      <c r="G20" s="77">
        <v>-3.4373530101641165</v>
      </c>
      <c r="H20" s="78"/>
      <c r="I20" s="77">
        <f t="shared" si="0"/>
        <v>7.9644994377942027</v>
      </c>
      <c r="J20" s="29"/>
      <c r="K20" s="62">
        <v>8270.099933999998</v>
      </c>
      <c r="L20" s="62"/>
      <c r="M20" s="77">
        <v>-0.44935828210267914</v>
      </c>
      <c r="N20" s="78"/>
      <c r="O20" s="77">
        <f t="shared" si="1"/>
        <v>11.306723990474765</v>
      </c>
      <c r="P20" s="68"/>
      <c r="Q20" s="77">
        <v>-10.295760075711328</v>
      </c>
      <c r="R20" s="29"/>
      <c r="S20" s="61" t="s">
        <v>530</v>
      </c>
      <c r="T20" s="29"/>
      <c r="U20" s="190"/>
    </row>
    <row r="21" spans="1:21" ht="13.5" customHeight="1" x14ac:dyDescent="0.3">
      <c r="A21" s="190"/>
      <c r="B21" s="29"/>
      <c r="C21" s="61" t="s">
        <v>336</v>
      </c>
      <c r="D21" s="29"/>
      <c r="E21" s="62">
        <v>8880.1946429999989</v>
      </c>
      <c r="F21" s="62"/>
      <c r="G21" s="77">
        <v>-8.585160094441818</v>
      </c>
      <c r="H21" s="78"/>
      <c r="I21" s="77">
        <f t="shared" si="0"/>
        <v>-4.1163057698530707</v>
      </c>
      <c r="J21" s="29"/>
      <c r="K21" s="62">
        <v>8055.5804989999979</v>
      </c>
      <c r="L21" s="62"/>
      <c r="M21" s="77">
        <v>-3.759022383063467</v>
      </c>
      <c r="N21" s="78"/>
      <c r="O21" s="77">
        <f t="shared" si="1"/>
        <v>-2.5939158741972221</v>
      </c>
      <c r="P21" s="68"/>
      <c r="Q21" s="77">
        <v>-8.0618240497287985</v>
      </c>
      <c r="R21" s="29"/>
      <c r="S21" s="61" t="s">
        <v>531</v>
      </c>
      <c r="T21" s="29"/>
      <c r="U21" s="190"/>
    </row>
    <row r="22" spans="1:21" ht="13.5" customHeight="1" x14ac:dyDescent="0.3">
      <c r="A22" s="190"/>
      <c r="B22" s="29"/>
      <c r="C22" s="61" t="s">
        <v>337</v>
      </c>
      <c r="D22" s="29"/>
      <c r="E22" s="62">
        <v>8230.1834299999991</v>
      </c>
      <c r="F22" s="62"/>
      <c r="G22" s="77">
        <v>-5.001863151853243</v>
      </c>
      <c r="H22" s="78"/>
      <c r="I22" s="77">
        <f t="shared" si="0"/>
        <v>-7.3197856480813073</v>
      </c>
      <c r="J22" s="29"/>
      <c r="K22" s="62">
        <v>7316.2096069999998</v>
      </c>
      <c r="L22" s="62"/>
      <c r="M22" s="77">
        <v>-3.1428073039476487</v>
      </c>
      <c r="N22" s="78"/>
      <c r="O22" s="77">
        <f t="shared" si="1"/>
        <v>-9.1783688598454489</v>
      </c>
      <c r="P22" s="68"/>
      <c r="Q22" s="77">
        <v>-5.7099159429492659</v>
      </c>
      <c r="R22" s="29"/>
      <c r="S22" s="61" t="s">
        <v>532</v>
      </c>
      <c r="T22" s="29"/>
      <c r="U22" s="190"/>
    </row>
    <row r="23" spans="1:21" ht="6.75" customHeight="1" x14ac:dyDescent="0.3">
      <c r="A23" s="79"/>
      <c r="B23" s="29"/>
      <c r="C23" s="29"/>
      <c r="D23" s="29"/>
      <c r="E23" s="29"/>
      <c r="F23" s="29"/>
      <c r="G23" s="29"/>
      <c r="H23" s="29"/>
      <c r="I23" s="29"/>
      <c r="J23" s="29"/>
      <c r="K23" s="29"/>
      <c r="L23" s="29"/>
      <c r="M23" s="29"/>
      <c r="N23" s="29"/>
      <c r="O23" s="29"/>
      <c r="P23" s="68"/>
      <c r="Q23" s="29"/>
      <c r="R23" s="29"/>
      <c r="S23" s="29"/>
      <c r="T23" s="29"/>
      <c r="U23" s="79"/>
    </row>
    <row r="24" spans="1:21" ht="13.5" customHeight="1" x14ac:dyDescent="0.3">
      <c r="A24" s="190">
        <v>2024</v>
      </c>
      <c r="B24" s="29"/>
      <c r="C24" s="69" t="s">
        <v>296</v>
      </c>
      <c r="D24" s="66"/>
      <c r="E24" s="71">
        <f>SUM(E25:E36)</f>
        <v>107446.99876600002</v>
      </c>
      <c r="F24" s="72"/>
      <c r="G24" s="73">
        <f t="shared" ref="G24:G36" si="2">E24/E10*100-100</f>
        <v>2.1860428924709083</v>
      </c>
      <c r="H24" s="74"/>
      <c r="I24" s="75"/>
      <c r="J24" s="70"/>
      <c r="K24" s="71">
        <f>SUM(K25:K36)</f>
        <v>96045.793769000025</v>
      </c>
      <c r="L24" s="72"/>
      <c r="M24" s="73">
        <f t="shared" ref="M24:M36" si="3">K24/K10*100-100</f>
        <v>3.2709183709656742</v>
      </c>
      <c r="N24" s="74"/>
      <c r="O24" s="75"/>
      <c r="P24" s="76"/>
      <c r="Q24" s="75"/>
      <c r="R24" s="29"/>
      <c r="S24" s="69" t="s">
        <v>296</v>
      </c>
      <c r="T24" s="29"/>
      <c r="U24" s="190">
        <v>2024</v>
      </c>
    </row>
    <row r="25" spans="1:21" ht="13.5" customHeight="1" x14ac:dyDescent="0.3">
      <c r="A25" s="190"/>
      <c r="B25" s="29"/>
      <c r="C25" s="61" t="s">
        <v>326</v>
      </c>
      <c r="D25" s="29"/>
      <c r="E25" s="62">
        <v>8095.9560500000007</v>
      </c>
      <c r="F25" s="62"/>
      <c r="G25" s="77">
        <f t="shared" si="2"/>
        <v>-3.9908574010217848</v>
      </c>
      <c r="H25" s="78"/>
      <c r="I25" s="77">
        <f>E25/E22*100-100</f>
        <v>-1.6309160195716146</v>
      </c>
      <c r="J25" s="29"/>
      <c r="K25" s="62">
        <v>7307.7478710000014</v>
      </c>
      <c r="L25" s="62"/>
      <c r="M25" s="77">
        <f t="shared" si="3"/>
        <v>-2.7665780883808111E-2</v>
      </c>
      <c r="N25" s="78"/>
      <c r="O25" s="77">
        <f>K25/K22*100-100</f>
        <v>-0.11565737526029807</v>
      </c>
      <c r="P25" s="68"/>
      <c r="Q25" s="77">
        <v>-5.9822174316818746</v>
      </c>
      <c r="R25" s="29"/>
      <c r="S25" s="61" t="s">
        <v>521</v>
      </c>
      <c r="T25" s="29"/>
      <c r="U25" s="190"/>
    </row>
    <row r="26" spans="1:21" ht="13.5" customHeight="1" x14ac:dyDescent="0.3">
      <c r="A26" s="190"/>
      <c r="B26" s="29"/>
      <c r="C26" s="61" t="s">
        <v>327</v>
      </c>
      <c r="D26" s="29"/>
      <c r="E26" s="62">
        <v>8963.4433970000009</v>
      </c>
      <c r="F26" s="62"/>
      <c r="G26" s="77">
        <f t="shared" si="2"/>
        <v>2.4022411203127376</v>
      </c>
      <c r="H26" s="78"/>
      <c r="I26" s="77">
        <f>E26/E25*100-100</f>
        <v>10.71506986503465</v>
      </c>
      <c r="J26" s="29"/>
      <c r="K26" s="62">
        <v>8032.7797990000017</v>
      </c>
      <c r="L26" s="62"/>
      <c r="M26" s="77">
        <f t="shared" si="3"/>
        <v>3.7382501375150241</v>
      </c>
      <c r="N26" s="78"/>
      <c r="O26" s="77">
        <f>K26/K25*100-100</f>
        <v>9.9214141045726336</v>
      </c>
      <c r="P26" s="68"/>
      <c r="Q26" s="77">
        <v>-2.1648411669704046</v>
      </c>
      <c r="R26" s="29"/>
      <c r="S26" s="61" t="s">
        <v>522</v>
      </c>
      <c r="T26" s="29"/>
      <c r="U26" s="190"/>
    </row>
    <row r="27" spans="1:21" ht="13.5" customHeight="1" x14ac:dyDescent="0.3">
      <c r="A27" s="190"/>
      <c r="B27" s="29"/>
      <c r="C27" s="61" t="s">
        <v>328</v>
      </c>
      <c r="D27" s="29"/>
      <c r="E27" s="62">
        <v>8547.8326349999988</v>
      </c>
      <c r="F27" s="62"/>
      <c r="G27" s="77">
        <f t="shared" si="2"/>
        <v>-14.335412194423895</v>
      </c>
      <c r="H27" s="78"/>
      <c r="I27" s="77">
        <f t="shared" ref="I27:I36" si="4">E27/E26*100-100</f>
        <v>-4.6367310373054238</v>
      </c>
      <c r="J27" s="29"/>
      <c r="K27" s="62">
        <v>7769.1013909999983</v>
      </c>
      <c r="L27" s="62"/>
      <c r="M27" s="77">
        <f t="shared" si="3"/>
        <v>-11.544271732370788</v>
      </c>
      <c r="N27" s="78"/>
      <c r="O27" s="77">
        <f t="shared" ref="O27:O36" si="5">K27/K26*100-100</f>
        <v>-3.2825300157341388</v>
      </c>
      <c r="P27" s="68"/>
      <c r="Q27" s="77">
        <v>-5.7306929200955636</v>
      </c>
      <c r="R27" s="29"/>
      <c r="S27" s="61" t="s">
        <v>523</v>
      </c>
      <c r="T27" s="29"/>
      <c r="U27" s="190"/>
    </row>
    <row r="28" spans="1:21" ht="13.5" customHeight="1" x14ac:dyDescent="0.3">
      <c r="A28" s="190"/>
      <c r="B28" s="29"/>
      <c r="C28" s="61" t="s">
        <v>329</v>
      </c>
      <c r="D28" s="29"/>
      <c r="E28" s="62">
        <v>9269.346160000001</v>
      </c>
      <c r="F28" s="62"/>
      <c r="G28" s="77">
        <f t="shared" si="2"/>
        <v>14.360398356294922</v>
      </c>
      <c r="H28" s="78"/>
      <c r="I28" s="77">
        <f t="shared" si="4"/>
        <v>8.4408943858550742</v>
      </c>
      <c r="J28" s="29"/>
      <c r="K28" s="62">
        <v>8226.2149790000003</v>
      </c>
      <c r="L28" s="62"/>
      <c r="M28" s="77">
        <f t="shared" si="3"/>
        <v>13.663484397127462</v>
      </c>
      <c r="N28" s="78"/>
      <c r="O28" s="77">
        <f t="shared" si="5"/>
        <v>5.8837382213796161</v>
      </c>
      <c r="P28" s="68"/>
      <c r="Q28" s="77">
        <v>-0.20936527395583937</v>
      </c>
      <c r="R28" s="29"/>
      <c r="S28" s="61" t="s">
        <v>524</v>
      </c>
      <c r="T28" s="29"/>
      <c r="U28" s="190"/>
    </row>
    <row r="29" spans="1:21" ht="13.5" customHeight="1" x14ac:dyDescent="0.3">
      <c r="A29" s="190"/>
      <c r="B29" s="29"/>
      <c r="C29" s="61" t="s">
        <v>330</v>
      </c>
      <c r="D29" s="29"/>
      <c r="E29" s="62">
        <v>9122.8255390000013</v>
      </c>
      <c r="F29" s="62"/>
      <c r="G29" s="77">
        <f t="shared" si="2"/>
        <v>-3.0010932443045277</v>
      </c>
      <c r="H29" s="78"/>
      <c r="I29" s="77">
        <f t="shared" si="4"/>
        <v>-1.5807007147093088</v>
      </c>
      <c r="J29" s="29"/>
      <c r="K29" s="62">
        <v>8087.3559600000017</v>
      </c>
      <c r="L29" s="62"/>
      <c r="M29" s="77">
        <f t="shared" si="3"/>
        <v>-3.665973819692951</v>
      </c>
      <c r="N29" s="78"/>
      <c r="O29" s="77">
        <f t="shared" si="5"/>
        <v>-1.6880062015699764</v>
      </c>
      <c r="P29" s="68"/>
      <c r="Q29" s="77">
        <v>-1.9961442464190071</v>
      </c>
      <c r="R29" s="29"/>
      <c r="S29" s="61" t="s">
        <v>525</v>
      </c>
      <c r="T29" s="29"/>
      <c r="U29" s="190"/>
    </row>
    <row r="30" spans="1:21" ht="13.5" customHeight="1" x14ac:dyDescent="0.3">
      <c r="A30" s="190"/>
      <c r="B30" s="29"/>
      <c r="C30" s="61" t="s">
        <v>331</v>
      </c>
      <c r="D30" s="29"/>
      <c r="E30" s="62">
        <v>8547.6549639999994</v>
      </c>
      <c r="F30" s="62"/>
      <c r="G30" s="77">
        <f t="shared" si="2"/>
        <v>-6.0793044356511814</v>
      </c>
      <c r="H30" s="78"/>
      <c r="I30" s="77">
        <f t="shared" si="4"/>
        <v>-6.3047415796909831</v>
      </c>
      <c r="J30" s="29"/>
      <c r="K30" s="62">
        <v>7730.4565899999998</v>
      </c>
      <c r="L30" s="62"/>
      <c r="M30" s="77">
        <f t="shared" si="3"/>
        <v>-3.9282452395331831</v>
      </c>
      <c r="N30" s="78"/>
      <c r="O30" s="77">
        <f t="shared" si="5"/>
        <v>-4.4130538060303479</v>
      </c>
      <c r="P30" s="68"/>
      <c r="Q30" s="77">
        <v>1.2341957742601863</v>
      </c>
      <c r="R30" s="29"/>
      <c r="S30" s="61" t="s">
        <v>526</v>
      </c>
      <c r="T30" s="29"/>
      <c r="U30" s="190"/>
    </row>
    <row r="31" spans="1:21" ht="13.5" customHeight="1" x14ac:dyDescent="0.3">
      <c r="A31" s="190"/>
      <c r="B31" s="29"/>
      <c r="C31" s="61" t="s">
        <v>332</v>
      </c>
      <c r="D31" s="29"/>
      <c r="E31" s="62">
        <v>10062.456206000004</v>
      </c>
      <c r="F31" s="62"/>
      <c r="G31" s="77">
        <f t="shared" si="2"/>
        <v>16.219736117910415</v>
      </c>
      <c r="H31" s="78"/>
      <c r="I31" s="77">
        <f t="shared" si="4"/>
        <v>17.721834215113574</v>
      </c>
      <c r="J31" s="29"/>
      <c r="K31" s="62">
        <v>8855.7656790000055</v>
      </c>
      <c r="L31" s="62"/>
      <c r="M31" s="77">
        <f t="shared" si="3"/>
        <v>13.379406485023978</v>
      </c>
      <c r="N31" s="78"/>
      <c r="O31" s="77">
        <f t="shared" si="5"/>
        <v>14.556825666102171</v>
      </c>
      <c r="P31" s="68"/>
      <c r="Q31" s="77">
        <v>2.0939280168733347</v>
      </c>
      <c r="R31" s="29"/>
      <c r="S31" s="61" t="s">
        <v>527</v>
      </c>
      <c r="T31" s="29"/>
      <c r="U31" s="190"/>
    </row>
    <row r="32" spans="1:21" ht="13.5" customHeight="1" x14ac:dyDescent="0.3">
      <c r="A32" s="190"/>
      <c r="B32" s="29"/>
      <c r="C32" s="61" t="s">
        <v>333</v>
      </c>
      <c r="D32" s="29"/>
      <c r="E32" s="62">
        <v>7844.0507819999993</v>
      </c>
      <c r="F32" s="62"/>
      <c r="G32" s="77">
        <f t="shared" si="2"/>
        <v>1.0185096579087514</v>
      </c>
      <c r="H32" s="78"/>
      <c r="I32" s="77">
        <f t="shared" si="4"/>
        <v>-22.046361033374964</v>
      </c>
      <c r="J32" s="29"/>
      <c r="K32" s="62">
        <v>6702.0237519999991</v>
      </c>
      <c r="L32" s="62"/>
      <c r="M32" s="77">
        <f t="shared" si="3"/>
        <v>1.4543054230582868</v>
      </c>
      <c r="N32" s="78"/>
      <c r="O32" s="77">
        <f t="shared" si="5"/>
        <v>-24.320222610533293</v>
      </c>
      <c r="P32" s="68"/>
      <c r="Q32" s="77">
        <v>3.6441735624436831</v>
      </c>
      <c r="R32" s="29"/>
      <c r="S32" s="61" t="s">
        <v>528</v>
      </c>
      <c r="T32" s="29"/>
      <c r="U32" s="190"/>
    </row>
    <row r="33" spans="1:21" ht="13.5" customHeight="1" x14ac:dyDescent="0.3">
      <c r="A33" s="190"/>
      <c r="B33" s="29"/>
      <c r="C33" s="61" t="s">
        <v>334</v>
      </c>
      <c r="D33" s="29"/>
      <c r="E33" s="62">
        <v>8989.3367470000012</v>
      </c>
      <c r="F33" s="62"/>
      <c r="G33" s="77">
        <f t="shared" si="2"/>
        <v>4.7926682223926207</v>
      </c>
      <c r="H33" s="78"/>
      <c r="I33" s="77">
        <f t="shared" si="4"/>
        <v>14.600695442055624</v>
      </c>
      <c r="J33" s="29"/>
      <c r="K33" s="62">
        <v>8286.1914970000016</v>
      </c>
      <c r="L33" s="62"/>
      <c r="M33" s="77">
        <f t="shared" si="3"/>
        <v>11.523299264741183</v>
      </c>
      <c r="N33" s="78"/>
      <c r="O33" s="77">
        <f t="shared" si="5"/>
        <v>23.63715503883823</v>
      </c>
      <c r="P33" s="68"/>
      <c r="Q33" s="77">
        <v>7.5777562828826888</v>
      </c>
      <c r="R33" s="29"/>
      <c r="S33" s="61" t="s">
        <v>529</v>
      </c>
      <c r="T33" s="29"/>
      <c r="U33" s="190"/>
    </row>
    <row r="34" spans="1:21" ht="13.5" customHeight="1" x14ac:dyDescent="0.3">
      <c r="A34" s="190"/>
      <c r="B34" s="29"/>
      <c r="C34" s="61" t="s">
        <v>335</v>
      </c>
      <c r="D34" s="29"/>
      <c r="E34" s="62">
        <v>9976.0860939999984</v>
      </c>
      <c r="F34" s="62"/>
      <c r="G34" s="77">
        <f t="shared" si="2"/>
        <v>7.7165565739859829</v>
      </c>
      <c r="H34" s="78"/>
      <c r="I34" s="77">
        <f t="shared" si="4"/>
        <v>10.976887113827431</v>
      </c>
      <c r="J34" s="29"/>
      <c r="K34" s="62">
        <v>8881.5753939999995</v>
      </c>
      <c r="L34" s="62"/>
      <c r="M34" s="77">
        <f t="shared" si="3"/>
        <v>7.3938098073773801</v>
      </c>
      <c r="N34" s="78"/>
      <c r="O34" s="77">
        <f t="shared" si="5"/>
        <v>7.185253891556286</v>
      </c>
      <c r="P34" s="68"/>
      <c r="Q34" s="77">
        <v>4.7056979980514342</v>
      </c>
      <c r="R34" s="29"/>
      <c r="S34" s="61" t="s">
        <v>530</v>
      </c>
      <c r="T34" s="29"/>
      <c r="U34" s="190"/>
    </row>
    <row r="35" spans="1:21" ht="13.5" customHeight="1" x14ac:dyDescent="0.3">
      <c r="A35" s="190"/>
      <c r="B35" s="29"/>
      <c r="C35" s="61" t="s">
        <v>336</v>
      </c>
      <c r="D35" s="29"/>
      <c r="E35" s="62">
        <v>9369.8778930000008</v>
      </c>
      <c r="F35" s="62"/>
      <c r="G35" s="77">
        <f t="shared" si="2"/>
        <v>5.5143301434952718</v>
      </c>
      <c r="H35" s="78"/>
      <c r="I35" s="77">
        <f t="shared" si="4"/>
        <v>-6.0766135665628838</v>
      </c>
      <c r="J35" s="29"/>
      <c r="K35" s="62">
        <v>8618.6340670000027</v>
      </c>
      <c r="L35" s="62"/>
      <c r="M35" s="77">
        <f t="shared" si="3"/>
        <v>6.9896088564927368</v>
      </c>
      <c r="N35" s="78"/>
      <c r="O35" s="77">
        <f t="shared" si="5"/>
        <v>-2.9605257551225463</v>
      </c>
      <c r="P35" s="68"/>
      <c r="Q35" s="77">
        <v>6.0459646102432458</v>
      </c>
      <c r="R35" s="29"/>
      <c r="S35" s="61" t="s">
        <v>531</v>
      </c>
      <c r="T35" s="29"/>
      <c r="U35" s="190"/>
    </row>
    <row r="36" spans="1:21" ht="13.5" customHeight="1" x14ac:dyDescent="0.3">
      <c r="A36" s="190"/>
      <c r="B36" s="29"/>
      <c r="C36" s="61" t="s">
        <v>337</v>
      </c>
      <c r="D36" s="29"/>
      <c r="E36" s="62">
        <v>8658.1322990000008</v>
      </c>
      <c r="F36" s="62"/>
      <c r="G36" s="77">
        <f t="shared" si="2"/>
        <v>5.199748859060378</v>
      </c>
      <c r="H36" s="78"/>
      <c r="I36" s="77">
        <f t="shared" si="4"/>
        <v>-7.5961031950237867</v>
      </c>
      <c r="J36" s="29"/>
      <c r="K36" s="62">
        <v>7547.94679</v>
      </c>
      <c r="L36" s="62"/>
      <c r="M36" s="77">
        <f t="shared" si="3"/>
        <v>3.1674486578169905</v>
      </c>
      <c r="N36" s="78"/>
      <c r="O36" s="77">
        <f t="shared" si="5"/>
        <v>-12.422934639951492</v>
      </c>
      <c r="P36" s="68"/>
      <c r="Q36" s="77">
        <v>6.1895471679771106</v>
      </c>
      <c r="R36" s="29"/>
      <c r="S36" s="61" t="s">
        <v>532</v>
      </c>
      <c r="T36" s="29"/>
      <c r="U36" s="190"/>
    </row>
    <row r="37" spans="1:21" ht="6.75" customHeight="1" x14ac:dyDescent="0.3">
      <c r="A37" s="79"/>
      <c r="B37" s="29"/>
      <c r="C37" s="29"/>
      <c r="D37" s="29"/>
      <c r="E37" s="29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68"/>
      <c r="Q37" s="29"/>
      <c r="R37" s="29"/>
      <c r="S37" s="29"/>
      <c r="T37" s="29"/>
      <c r="U37" s="79"/>
    </row>
    <row r="38" spans="1:21" ht="13.5" customHeight="1" x14ac:dyDescent="0.3">
      <c r="A38" s="190">
        <v>2025</v>
      </c>
      <c r="B38" s="29"/>
      <c r="C38" s="69" t="s">
        <v>296</v>
      </c>
      <c r="D38" s="66"/>
      <c r="E38" s="71"/>
      <c r="F38" s="72"/>
      <c r="G38" s="73"/>
      <c r="H38" s="74"/>
      <c r="I38" s="75"/>
      <c r="J38" s="70"/>
      <c r="K38" s="71"/>
      <c r="L38" s="72"/>
      <c r="M38" s="73"/>
      <c r="N38" s="74"/>
      <c r="O38" s="75"/>
      <c r="P38" s="76"/>
      <c r="Q38" s="75"/>
      <c r="R38" s="29"/>
      <c r="S38" s="69" t="s">
        <v>296</v>
      </c>
      <c r="T38" s="29"/>
      <c r="U38" s="190">
        <v>2025</v>
      </c>
    </row>
    <row r="39" spans="1:21" ht="13.5" customHeight="1" x14ac:dyDescent="0.3">
      <c r="A39" s="190"/>
      <c r="B39" s="29"/>
      <c r="C39" s="61" t="s">
        <v>326</v>
      </c>
      <c r="D39" s="29"/>
      <c r="E39" s="62">
        <v>8793.3771350000006</v>
      </c>
      <c r="F39" s="62"/>
      <c r="G39" s="77">
        <f t="shared" ref="G39:G40" si="6">E39/E25*100-100</f>
        <v>8.6144376364296136</v>
      </c>
      <c r="H39" s="78"/>
      <c r="I39" s="77">
        <f>E39/E36*100-100</f>
        <v>1.5620555488118413</v>
      </c>
      <c r="J39" s="29"/>
      <c r="K39" s="62">
        <v>8028.6781200000014</v>
      </c>
      <c r="L39" s="62"/>
      <c r="M39" s="77">
        <f t="shared" ref="M39:M40" si="7">K39/K25*100-100</f>
        <v>9.8652862923874807</v>
      </c>
      <c r="N39" s="78"/>
      <c r="O39" s="77">
        <f>K39/K36*100-100</f>
        <v>6.3690344324751464</v>
      </c>
      <c r="P39" s="68"/>
      <c r="Q39" s="77">
        <v>6.4073307769348276</v>
      </c>
      <c r="R39" s="29"/>
      <c r="S39" s="61" t="s">
        <v>521</v>
      </c>
      <c r="T39" s="29"/>
      <c r="U39" s="190"/>
    </row>
    <row r="40" spans="1:21" ht="13.5" customHeight="1" x14ac:dyDescent="0.3">
      <c r="A40" s="190"/>
      <c r="B40" s="29"/>
      <c r="C40" s="61" t="s">
        <v>327</v>
      </c>
      <c r="D40" s="29"/>
      <c r="E40" s="62">
        <v>9256.6854170000006</v>
      </c>
      <c r="F40" s="62"/>
      <c r="G40" s="77">
        <f t="shared" si="6"/>
        <v>3.2715331264115122</v>
      </c>
      <c r="H40" s="78"/>
      <c r="I40" s="77">
        <f t="shared" ref="I40" si="8">E40/E39*100-100</f>
        <v>5.2688321550079706</v>
      </c>
      <c r="J40" s="29"/>
      <c r="K40" s="62">
        <v>8263.9814809999989</v>
      </c>
      <c r="L40" s="62"/>
      <c r="M40" s="77">
        <f t="shared" si="7"/>
        <v>2.878227559888785</v>
      </c>
      <c r="N40" s="78"/>
      <c r="O40" s="77">
        <f t="shared" ref="O40" si="9">K40/K39*100-100</f>
        <v>2.9307858340196873</v>
      </c>
      <c r="P40" s="68"/>
      <c r="Q40" s="77">
        <v>5.6094716188070208</v>
      </c>
      <c r="R40" s="29"/>
      <c r="S40" s="61" t="s">
        <v>522</v>
      </c>
      <c r="T40" s="29"/>
      <c r="U40" s="190"/>
    </row>
    <row r="41" spans="1:21" ht="6.75" customHeight="1" thickBot="1" x14ac:dyDescent="0.35">
      <c r="A41" s="63"/>
      <c r="B41" s="80"/>
      <c r="C41" s="80"/>
      <c r="D41" s="80"/>
      <c r="E41" s="80"/>
      <c r="F41" s="80"/>
      <c r="G41" s="80"/>
      <c r="H41" s="80"/>
      <c r="I41" s="80"/>
      <c r="J41" s="80"/>
      <c r="K41" s="80"/>
      <c r="L41" s="80"/>
      <c r="M41" s="80"/>
      <c r="N41" s="80"/>
      <c r="O41" s="80"/>
      <c r="P41" s="81"/>
      <c r="Q41" s="80"/>
      <c r="R41" s="80"/>
      <c r="S41" s="80"/>
      <c r="T41" s="80"/>
      <c r="U41" s="63"/>
    </row>
    <row r="42" spans="1:21" ht="14.4" thickTop="1" x14ac:dyDescent="0.3"/>
  </sheetData>
  <mergeCells count="18">
    <mergeCell ref="Y10:Z10"/>
    <mergeCell ref="S4:S8"/>
    <mergeCell ref="U4:U8"/>
    <mergeCell ref="U10:U22"/>
    <mergeCell ref="U24:U36"/>
    <mergeCell ref="U38:U40"/>
    <mergeCell ref="A1:U1"/>
    <mergeCell ref="A38:A40"/>
    <mergeCell ref="A10:A22"/>
    <mergeCell ref="A24:A36"/>
    <mergeCell ref="A4:A8"/>
    <mergeCell ref="C4:C8"/>
    <mergeCell ref="E4:I4"/>
    <mergeCell ref="K4:O4"/>
    <mergeCell ref="E6:E8"/>
    <mergeCell ref="G6:I6"/>
    <mergeCell ref="K6:K8"/>
    <mergeCell ref="M6:O6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T27"/>
  <sheetViews>
    <sheetView showGridLines="0" zoomScale="90" zoomScaleNormal="90" workbookViewId="0">
      <selection sqref="A1:AQ1"/>
    </sheetView>
  </sheetViews>
  <sheetFormatPr defaultColWidth="9.109375" defaultRowHeight="13.8" x14ac:dyDescent="0.3"/>
  <cols>
    <col min="1" max="1" width="11.6640625" style="7" customWidth="1"/>
    <col min="2" max="2" width="0.5546875" style="7" customWidth="1"/>
    <col min="3" max="3" width="8" style="7" customWidth="1"/>
    <col min="4" max="4" width="0.5546875" style="7" customWidth="1"/>
    <col min="5" max="5" width="8" style="7" customWidth="1"/>
    <col min="6" max="6" width="0.5546875" style="7" customWidth="1"/>
    <col min="7" max="7" width="10.88671875" style="7" customWidth="1"/>
    <col min="8" max="8" width="0.5546875" style="7" customWidth="1"/>
    <col min="9" max="9" width="10.88671875" style="7" customWidth="1"/>
    <col min="10" max="10" width="0.5546875" style="7" customWidth="1"/>
    <col min="11" max="11" width="8" style="7" customWidth="1"/>
    <col min="12" max="12" width="0.5546875" style="7" customWidth="1"/>
    <col min="13" max="13" width="8" style="7" customWidth="1"/>
    <col min="14" max="14" width="0.5546875" style="7" customWidth="1"/>
    <col min="15" max="15" width="10.88671875" style="7" customWidth="1"/>
    <col min="16" max="16" width="0.5546875" style="7" customWidth="1"/>
    <col min="17" max="17" width="10.88671875" style="7" customWidth="1"/>
    <col min="18" max="18" width="0.5546875" style="7" customWidth="1"/>
    <col min="19" max="19" width="8" style="7" customWidth="1"/>
    <col min="20" max="20" width="0.5546875" style="7" customWidth="1"/>
    <col min="21" max="21" width="8" style="7" customWidth="1"/>
    <col min="22" max="22" width="0.5546875" style="7" customWidth="1"/>
    <col min="23" max="23" width="10.88671875" style="7" customWidth="1"/>
    <col min="24" max="24" width="0.5546875" style="7" customWidth="1"/>
    <col min="25" max="25" width="10.88671875" style="7" customWidth="1"/>
    <col min="26" max="26" width="0.5546875" style="7" customWidth="1"/>
    <col min="27" max="27" width="8" style="7" customWidth="1"/>
    <col min="28" max="28" width="0.5546875" style="7" customWidth="1"/>
    <col min="29" max="29" width="8" style="7" customWidth="1"/>
    <col min="30" max="30" width="0.5546875" style="7" customWidth="1"/>
    <col min="31" max="31" width="10.88671875" style="7" customWidth="1"/>
    <col min="32" max="32" width="0.5546875" style="7" customWidth="1"/>
    <col min="33" max="33" width="10.88671875" style="7" customWidth="1"/>
    <col min="34" max="34" width="0.5546875" style="7" customWidth="1"/>
    <col min="35" max="35" width="8" style="7" customWidth="1"/>
    <col min="36" max="36" width="0.5546875" style="7" customWidth="1"/>
    <col min="37" max="37" width="8" style="7" customWidth="1"/>
    <col min="38" max="38" width="0.5546875" style="7" customWidth="1"/>
    <col min="39" max="39" width="10.88671875" style="7" customWidth="1"/>
    <col min="40" max="40" width="0.5546875" style="7" customWidth="1"/>
    <col min="41" max="41" width="10.88671875" style="7" customWidth="1"/>
    <col min="42" max="42" width="0.5546875" style="7" customWidth="1"/>
    <col min="43" max="43" width="11.6640625" style="7" customWidth="1"/>
    <col min="44" max="16384" width="9.109375" style="7"/>
  </cols>
  <sheetData>
    <row r="1" spans="1:46" ht="14.25" customHeight="1" x14ac:dyDescent="0.3">
      <c r="A1" s="189" t="s">
        <v>356</v>
      </c>
      <c r="B1" s="189"/>
      <c r="C1" s="189"/>
      <c r="D1" s="189"/>
      <c r="E1" s="189"/>
      <c r="F1" s="189"/>
      <c r="G1" s="189"/>
      <c r="H1" s="189"/>
      <c r="I1" s="189"/>
      <c r="J1" s="189"/>
      <c r="K1" s="189"/>
      <c r="L1" s="189"/>
      <c r="M1" s="189"/>
      <c r="N1" s="189"/>
      <c r="O1" s="189"/>
      <c r="P1" s="189"/>
      <c r="Q1" s="189"/>
      <c r="R1" s="189"/>
      <c r="S1" s="189"/>
      <c r="T1" s="189"/>
      <c r="U1" s="189"/>
      <c r="V1" s="189"/>
      <c r="W1" s="189"/>
      <c r="X1" s="189"/>
      <c r="Y1" s="189"/>
      <c r="Z1" s="189"/>
      <c r="AA1" s="189"/>
      <c r="AB1" s="189"/>
      <c r="AC1" s="189"/>
      <c r="AD1" s="189"/>
      <c r="AE1" s="189"/>
      <c r="AF1" s="189"/>
      <c r="AG1" s="189"/>
      <c r="AH1" s="189"/>
      <c r="AI1" s="189"/>
      <c r="AJ1" s="189"/>
      <c r="AK1" s="189"/>
      <c r="AL1" s="189"/>
      <c r="AM1" s="189"/>
      <c r="AN1" s="189"/>
      <c r="AO1" s="189"/>
      <c r="AP1" s="189"/>
      <c r="AQ1" s="189"/>
    </row>
    <row r="2" spans="1:46" ht="14.25" customHeight="1" x14ac:dyDescent="0.3">
      <c r="A2" s="189" t="s">
        <v>535</v>
      </c>
      <c r="B2" s="189"/>
      <c r="C2" s="189"/>
      <c r="D2" s="189"/>
      <c r="E2" s="189"/>
      <c r="F2" s="189"/>
      <c r="G2" s="189"/>
      <c r="H2" s="189"/>
      <c r="I2" s="189"/>
      <c r="J2" s="189"/>
      <c r="K2" s="189"/>
      <c r="L2" s="189"/>
      <c r="M2" s="189"/>
      <c r="N2" s="189"/>
      <c r="O2" s="189"/>
      <c r="P2" s="189"/>
      <c r="Q2" s="189"/>
      <c r="R2" s="189"/>
      <c r="S2" s="189"/>
      <c r="T2" s="189"/>
      <c r="U2" s="189"/>
      <c r="V2" s="189"/>
      <c r="W2" s="189"/>
      <c r="X2" s="189"/>
      <c r="Y2" s="189"/>
      <c r="Z2" s="189"/>
      <c r="AA2" s="189"/>
      <c r="AB2" s="189"/>
      <c r="AC2" s="189"/>
      <c r="AD2" s="189"/>
      <c r="AE2" s="189"/>
      <c r="AF2" s="189"/>
      <c r="AG2" s="189"/>
      <c r="AH2" s="189"/>
      <c r="AI2" s="189"/>
      <c r="AJ2" s="189"/>
      <c r="AK2" s="189"/>
      <c r="AL2" s="189"/>
      <c r="AM2" s="189"/>
      <c r="AN2" s="189"/>
      <c r="AO2" s="189"/>
      <c r="AP2" s="189"/>
      <c r="AQ2" s="189"/>
    </row>
    <row r="3" spans="1:46" ht="3" customHeight="1" x14ac:dyDescent="0.3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  <c r="AB3" s="18"/>
      <c r="AC3" s="18"/>
      <c r="AD3" s="18"/>
      <c r="AE3" s="18"/>
      <c r="AF3" s="18"/>
      <c r="AG3" s="18"/>
      <c r="AH3" s="18"/>
      <c r="AI3" s="18"/>
      <c r="AJ3" s="18"/>
      <c r="AK3" s="18"/>
      <c r="AL3" s="18"/>
      <c r="AM3" s="18"/>
      <c r="AN3" s="18"/>
      <c r="AO3" s="18"/>
      <c r="AP3" s="18"/>
      <c r="AQ3" s="18"/>
    </row>
    <row r="4" spans="1:46" ht="3.75" customHeight="1" x14ac:dyDescent="0.3">
      <c r="A4" s="52"/>
      <c r="B4" s="52"/>
      <c r="C4" s="52"/>
      <c r="D4" s="52"/>
      <c r="E4" s="52"/>
      <c r="F4" s="52"/>
      <c r="G4" s="52"/>
      <c r="H4" s="52"/>
      <c r="I4" s="52"/>
      <c r="J4" s="52"/>
      <c r="K4" s="52"/>
      <c r="L4" s="52"/>
      <c r="M4" s="52"/>
      <c r="N4" s="52"/>
      <c r="O4" s="52"/>
      <c r="P4" s="52"/>
      <c r="Q4" s="52"/>
      <c r="R4" s="52"/>
      <c r="S4" s="52"/>
      <c r="T4" s="52"/>
      <c r="U4" s="52"/>
      <c r="V4" s="52"/>
      <c r="W4" s="52"/>
      <c r="X4" s="52"/>
      <c r="Y4" s="52"/>
      <c r="Z4" s="52"/>
      <c r="AA4" s="52"/>
      <c r="AB4" s="52"/>
      <c r="AC4" s="52"/>
      <c r="AD4" s="52"/>
      <c r="AE4" s="52"/>
      <c r="AF4" s="52"/>
      <c r="AG4" s="52"/>
      <c r="AH4" s="52"/>
      <c r="AI4" s="52"/>
      <c r="AJ4" s="52"/>
      <c r="AK4" s="52"/>
      <c r="AL4" s="52"/>
      <c r="AM4" s="52"/>
      <c r="AN4" s="52"/>
      <c r="AO4" s="52"/>
      <c r="AP4" s="52"/>
      <c r="AQ4" s="52"/>
    </row>
    <row r="5" spans="1:46" ht="26.25" customHeight="1" x14ac:dyDescent="0.3">
      <c r="A5" s="187" t="s">
        <v>163</v>
      </c>
      <c r="B5" s="53"/>
      <c r="C5" s="187" t="s">
        <v>646</v>
      </c>
      <c r="D5" s="188"/>
      <c r="E5" s="188"/>
      <c r="F5" s="188"/>
      <c r="G5" s="188"/>
      <c r="H5" s="188"/>
      <c r="I5" s="188"/>
      <c r="J5" s="53"/>
      <c r="K5" s="187" t="s">
        <v>647</v>
      </c>
      <c r="L5" s="188"/>
      <c r="M5" s="188"/>
      <c r="N5" s="188"/>
      <c r="O5" s="188"/>
      <c r="P5" s="188"/>
      <c r="Q5" s="188"/>
      <c r="R5" s="53"/>
      <c r="S5" s="187" t="s">
        <v>648</v>
      </c>
      <c r="T5" s="188"/>
      <c r="U5" s="188"/>
      <c r="V5" s="188"/>
      <c r="W5" s="188"/>
      <c r="X5" s="188"/>
      <c r="Y5" s="188"/>
      <c r="Z5" s="53"/>
      <c r="AA5" s="187" t="s">
        <v>649</v>
      </c>
      <c r="AB5" s="188"/>
      <c r="AC5" s="188"/>
      <c r="AD5" s="188"/>
      <c r="AE5" s="188"/>
      <c r="AF5" s="188"/>
      <c r="AG5" s="188"/>
      <c r="AH5" s="53"/>
      <c r="AI5" s="187" t="s">
        <v>650</v>
      </c>
      <c r="AJ5" s="188"/>
      <c r="AK5" s="188"/>
      <c r="AL5" s="188"/>
      <c r="AM5" s="188"/>
      <c r="AN5" s="188"/>
      <c r="AO5" s="188"/>
      <c r="AP5" s="53"/>
      <c r="AQ5" s="187" t="s">
        <v>520</v>
      </c>
      <c r="AS5" s="28"/>
      <c r="AT5" s="28"/>
    </row>
    <row r="6" spans="1:46" ht="2.25" customHeight="1" x14ac:dyDescent="0.3">
      <c r="A6" s="187"/>
      <c r="B6" s="53"/>
      <c r="C6" s="53"/>
      <c r="D6" s="53"/>
      <c r="E6" s="53"/>
      <c r="F6" s="53"/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3"/>
      <c r="S6" s="53"/>
      <c r="T6" s="53"/>
      <c r="U6" s="53"/>
      <c r="V6" s="53"/>
      <c r="W6" s="53"/>
      <c r="X6" s="53"/>
      <c r="Y6" s="53"/>
      <c r="Z6" s="53"/>
      <c r="AA6" s="53"/>
      <c r="AB6" s="53"/>
      <c r="AC6" s="53"/>
      <c r="AD6" s="53"/>
      <c r="AE6" s="53"/>
      <c r="AF6" s="53"/>
      <c r="AG6" s="53"/>
      <c r="AH6" s="53"/>
      <c r="AI6" s="53"/>
      <c r="AJ6" s="53"/>
      <c r="AK6" s="53"/>
      <c r="AL6" s="53"/>
      <c r="AM6" s="53"/>
      <c r="AN6" s="53"/>
      <c r="AO6" s="53"/>
      <c r="AP6" s="53"/>
      <c r="AQ6" s="187"/>
    </row>
    <row r="7" spans="1:46" ht="27" customHeight="1" x14ac:dyDescent="0.3">
      <c r="A7" s="187"/>
      <c r="B7" s="53"/>
      <c r="C7" s="188" t="s">
        <v>643</v>
      </c>
      <c r="D7" s="188"/>
      <c r="E7" s="188"/>
      <c r="F7" s="53"/>
      <c r="G7" s="187" t="s">
        <v>651</v>
      </c>
      <c r="H7" s="188"/>
      <c r="I7" s="188"/>
      <c r="J7" s="53"/>
      <c r="K7" s="188" t="s">
        <v>643</v>
      </c>
      <c r="L7" s="188"/>
      <c r="M7" s="188"/>
      <c r="N7" s="53"/>
      <c r="O7" s="187" t="s">
        <v>651</v>
      </c>
      <c r="P7" s="188"/>
      <c r="Q7" s="188"/>
      <c r="R7" s="53"/>
      <c r="S7" s="188" t="s">
        <v>643</v>
      </c>
      <c r="T7" s="188"/>
      <c r="U7" s="188"/>
      <c r="V7" s="53"/>
      <c r="W7" s="187" t="s">
        <v>651</v>
      </c>
      <c r="X7" s="188"/>
      <c r="Y7" s="188"/>
      <c r="Z7" s="53"/>
      <c r="AA7" s="188" t="s">
        <v>643</v>
      </c>
      <c r="AB7" s="188"/>
      <c r="AC7" s="188"/>
      <c r="AD7" s="53"/>
      <c r="AE7" s="187" t="s">
        <v>651</v>
      </c>
      <c r="AF7" s="188"/>
      <c r="AG7" s="188"/>
      <c r="AH7" s="53"/>
      <c r="AI7" s="188" t="s">
        <v>643</v>
      </c>
      <c r="AJ7" s="188"/>
      <c r="AK7" s="188"/>
      <c r="AL7" s="53"/>
      <c r="AM7" s="187" t="s">
        <v>651</v>
      </c>
      <c r="AN7" s="188"/>
      <c r="AO7" s="188"/>
      <c r="AP7" s="53"/>
      <c r="AQ7" s="187"/>
    </row>
    <row r="8" spans="1:46" ht="3" customHeight="1" x14ac:dyDescent="0.3">
      <c r="A8" s="187"/>
      <c r="B8" s="53"/>
      <c r="C8" s="188"/>
      <c r="D8" s="188"/>
      <c r="E8" s="188"/>
      <c r="F8" s="53"/>
      <c r="G8" s="53"/>
      <c r="H8" s="53"/>
      <c r="I8" s="53"/>
      <c r="J8" s="53"/>
      <c r="K8" s="188"/>
      <c r="L8" s="188"/>
      <c r="M8" s="188"/>
      <c r="N8" s="53"/>
      <c r="O8" s="53"/>
      <c r="P8" s="53"/>
      <c r="Q8" s="53"/>
      <c r="R8" s="53"/>
      <c r="S8" s="188"/>
      <c r="T8" s="188"/>
      <c r="U8" s="188"/>
      <c r="V8" s="53"/>
      <c r="W8" s="53"/>
      <c r="X8" s="53"/>
      <c r="Y8" s="53"/>
      <c r="Z8" s="53"/>
      <c r="AA8" s="188"/>
      <c r="AB8" s="188"/>
      <c r="AC8" s="188"/>
      <c r="AD8" s="53"/>
      <c r="AE8" s="53"/>
      <c r="AF8" s="53"/>
      <c r="AG8" s="53"/>
      <c r="AH8" s="53"/>
      <c r="AI8" s="188"/>
      <c r="AJ8" s="188"/>
      <c r="AK8" s="188"/>
      <c r="AL8" s="53"/>
      <c r="AM8" s="53"/>
      <c r="AN8" s="53"/>
      <c r="AO8" s="53"/>
      <c r="AP8" s="53"/>
      <c r="AQ8" s="187"/>
    </row>
    <row r="9" spans="1:46" x14ac:dyDescent="0.3">
      <c r="A9" s="187"/>
      <c r="B9" s="53"/>
      <c r="C9" s="188"/>
      <c r="D9" s="188"/>
      <c r="E9" s="188"/>
      <c r="F9" s="53"/>
      <c r="G9" s="188" t="s">
        <v>295</v>
      </c>
      <c r="H9" s="188"/>
      <c r="I9" s="188"/>
      <c r="J9" s="53"/>
      <c r="K9" s="188"/>
      <c r="L9" s="188"/>
      <c r="M9" s="188"/>
      <c r="N9" s="53"/>
      <c r="O9" s="188" t="s">
        <v>295</v>
      </c>
      <c r="P9" s="188"/>
      <c r="Q9" s="188"/>
      <c r="R9" s="53"/>
      <c r="S9" s="188"/>
      <c r="T9" s="188"/>
      <c r="U9" s="188"/>
      <c r="V9" s="53"/>
      <c r="W9" s="188" t="s">
        <v>295</v>
      </c>
      <c r="X9" s="188"/>
      <c r="Y9" s="188"/>
      <c r="Z9" s="53"/>
      <c r="AA9" s="188"/>
      <c r="AB9" s="188"/>
      <c r="AC9" s="188"/>
      <c r="AD9" s="53"/>
      <c r="AE9" s="188" t="s">
        <v>295</v>
      </c>
      <c r="AF9" s="188"/>
      <c r="AG9" s="188"/>
      <c r="AH9" s="53"/>
      <c r="AI9" s="188"/>
      <c r="AJ9" s="188"/>
      <c r="AK9" s="188"/>
      <c r="AL9" s="53"/>
      <c r="AM9" s="188" t="s">
        <v>295</v>
      </c>
      <c r="AN9" s="188"/>
      <c r="AO9" s="188"/>
      <c r="AP9" s="53"/>
      <c r="AQ9" s="187"/>
      <c r="AS9" s="28"/>
      <c r="AT9" s="28"/>
    </row>
    <row r="10" spans="1:46" ht="3" customHeight="1" x14ac:dyDescent="0.3">
      <c r="A10" s="187"/>
      <c r="B10" s="53"/>
      <c r="C10" s="53"/>
      <c r="D10" s="53"/>
      <c r="E10" s="53"/>
      <c r="F10" s="53"/>
      <c r="G10" s="53"/>
      <c r="H10" s="53"/>
      <c r="I10" s="53"/>
      <c r="J10" s="53"/>
      <c r="K10" s="53"/>
      <c r="L10" s="53"/>
      <c r="M10" s="53"/>
      <c r="N10" s="53"/>
      <c r="O10" s="53"/>
      <c r="P10" s="53"/>
      <c r="Q10" s="53"/>
      <c r="R10" s="53"/>
      <c r="S10" s="53"/>
      <c r="T10" s="53"/>
      <c r="U10" s="53"/>
      <c r="V10" s="53"/>
      <c r="W10" s="53"/>
      <c r="X10" s="53"/>
      <c r="Y10" s="53"/>
      <c r="Z10" s="53"/>
      <c r="AA10" s="53"/>
      <c r="AB10" s="53"/>
      <c r="AC10" s="53"/>
      <c r="AD10" s="53"/>
      <c r="AE10" s="53"/>
      <c r="AF10" s="53"/>
      <c r="AG10" s="53"/>
      <c r="AH10" s="53"/>
      <c r="AI10" s="53"/>
      <c r="AJ10" s="53"/>
      <c r="AK10" s="53"/>
      <c r="AL10" s="53"/>
      <c r="AM10" s="53"/>
      <c r="AN10" s="53"/>
      <c r="AO10" s="53"/>
      <c r="AP10" s="53"/>
      <c r="AQ10" s="187"/>
    </row>
    <row r="11" spans="1:46" ht="55.5" customHeight="1" x14ac:dyDescent="0.3">
      <c r="A11" s="187"/>
      <c r="B11" s="53"/>
      <c r="C11" s="54">
        <v>2024</v>
      </c>
      <c r="D11" s="53"/>
      <c r="E11" s="54">
        <v>2025</v>
      </c>
      <c r="F11" s="53"/>
      <c r="G11" s="27" t="s">
        <v>652</v>
      </c>
      <c r="H11" s="53"/>
      <c r="I11" s="27" t="s">
        <v>653</v>
      </c>
      <c r="J11" s="53"/>
      <c r="K11" s="54">
        <v>2024</v>
      </c>
      <c r="L11" s="53"/>
      <c r="M11" s="54">
        <v>2025</v>
      </c>
      <c r="N11" s="53"/>
      <c r="O11" s="27" t="s">
        <v>652</v>
      </c>
      <c r="P11" s="53"/>
      <c r="Q11" s="27" t="s">
        <v>653</v>
      </c>
      <c r="R11" s="53"/>
      <c r="S11" s="54">
        <v>2024</v>
      </c>
      <c r="T11" s="53"/>
      <c r="U11" s="54">
        <v>2025</v>
      </c>
      <c r="V11" s="53"/>
      <c r="W11" s="27" t="s">
        <v>652</v>
      </c>
      <c r="X11" s="53"/>
      <c r="Y11" s="27" t="s">
        <v>653</v>
      </c>
      <c r="Z11" s="53"/>
      <c r="AA11" s="54">
        <v>2024</v>
      </c>
      <c r="AB11" s="53"/>
      <c r="AC11" s="54">
        <v>2025</v>
      </c>
      <c r="AD11" s="53"/>
      <c r="AE11" s="27" t="s">
        <v>652</v>
      </c>
      <c r="AF11" s="53"/>
      <c r="AG11" s="27" t="s">
        <v>653</v>
      </c>
      <c r="AH11" s="53"/>
      <c r="AI11" s="54">
        <v>2024</v>
      </c>
      <c r="AJ11" s="53"/>
      <c r="AK11" s="54">
        <v>2025</v>
      </c>
      <c r="AL11" s="53"/>
      <c r="AM11" s="27" t="s">
        <v>652</v>
      </c>
      <c r="AN11" s="53"/>
      <c r="AO11" s="27" t="s">
        <v>653</v>
      </c>
      <c r="AP11" s="53"/>
      <c r="AQ11" s="187"/>
    </row>
    <row r="12" spans="1:46" ht="6.75" customHeight="1" x14ac:dyDescent="0.3">
      <c r="A12" s="29"/>
      <c r="B12" s="29"/>
      <c r="C12" s="29"/>
      <c r="D12" s="29"/>
      <c r="E12" s="29"/>
      <c r="F12" s="29"/>
      <c r="G12" s="29"/>
      <c r="H12" s="29"/>
      <c r="I12" s="29"/>
      <c r="J12" s="29"/>
      <c r="K12" s="29"/>
      <c r="L12" s="29"/>
      <c r="M12" s="29"/>
      <c r="N12" s="29"/>
      <c r="O12" s="29"/>
      <c r="P12" s="29"/>
      <c r="Q12" s="29"/>
      <c r="R12" s="29"/>
      <c r="S12" s="29"/>
      <c r="T12" s="29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29"/>
      <c r="AM12" s="29"/>
      <c r="AN12" s="29"/>
      <c r="AO12" s="29"/>
      <c r="AP12" s="29"/>
      <c r="AQ12" s="29"/>
    </row>
    <row r="13" spans="1:46" ht="13.5" customHeight="1" x14ac:dyDescent="0.3">
      <c r="A13" s="55" t="s">
        <v>296</v>
      </c>
      <c r="B13" s="56"/>
      <c r="C13" s="57">
        <f>SUM(C14:C25)</f>
        <v>79222.113828000001</v>
      </c>
      <c r="D13" s="58"/>
      <c r="E13" s="57">
        <f>SUM(E14:E25)</f>
        <v>14399.360624000001</v>
      </c>
      <c r="F13" s="58"/>
      <c r="G13" s="59"/>
      <c r="H13" s="58"/>
      <c r="I13" s="58"/>
      <c r="J13" s="58"/>
      <c r="K13" s="57">
        <f>SUM(K14:K25)</f>
        <v>59946.816566000009</v>
      </c>
      <c r="L13" s="58"/>
      <c r="M13" s="57">
        <f>SUM(M14:M25)</f>
        <v>11304.920302999999</v>
      </c>
      <c r="N13" s="58"/>
      <c r="O13" s="59"/>
      <c r="P13" s="58"/>
      <c r="Q13" s="58"/>
      <c r="R13" s="58"/>
      <c r="S13" s="57">
        <f>SUM(S14:S25)</f>
        <v>19275.297262</v>
      </c>
      <c r="T13" s="58"/>
      <c r="U13" s="57">
        <f>SUM(U14:U25)</f>
        <v>3094.440321</v>
      </c>
      <c r="V13" s="58"/>
      <c r="W13" s="59"/>
      <c r="X13" s="58"/>
      <c r="Y13" s="58"/>
      <c r="Z13" s="58"/>
      <c r="AA13" s="57">
        <f>SUM(AA14:AA25)</f>
        <v>56335.242162999995</v>
      </c>
      <c r="AB13" s="58"/>
      <c r="AC13" s="57">
        <f>SUM(AC14:AC25)</f>
        <v>10674.398873999999</v>
      </c>
      <c r="AD13" s="58"/>
      <c r="AE13" s="59"/>
      <c r="AF13" s="58"/>
      <c r="AG13" s="58"/>
      <c r="AH13" s="58"/>
      <c r="AI13" s="57">
        <f>SUM(AI14:AI25)</f>
        <v>22886.871664999995</v>
      </c>
      <c r="AJ13" s="58"/>
      <c r="AK13" s="57">
        <f>SUM(AK14:AK25)</f>
        <v>3724.9617499999995</v>
      </c>
      <c r="AL13" s="58"/>
      <c r="AM13" s="59"/>
      <c r="AN13" s="58"/>
      <c r="AO13" s="58"/>
      <c r="AP13" s="56"/>
      <c r="AQ13" s="55" t="s">
        <v>296</v>
      </c>
      <c r="AT13" s="60"/>
    </row>
    <row r="14" spans="1:46" ht="13.5" customHeight="1" x14ac:dyDescent="0.3">
      <c r="A14" s="61" t="s">
        <v>326</v>
      </c>
      <c r="B14" s="29"/>
      <c r="C14" s="62">
        <f>K14+S14</f>
        <v>6338.8408909999998</v>
      </c>
      <c r="D14" s="62"/>
      <c r="E14" s="62">
        <f>M14+U14</f>
        <v>7094.8156559999998</v>
      </c>
      <c r="F14" s="29"/>
      <c r="G14" s="34">
        <f>E14/C14*100-100</f>
        <v>11.926072573825692</v>
      </c>
      <c r="H14" s="62"/>
      <c r="I14" s="34">
        <f>E14/C25*100-100</f>
        <v>25.434840272363559</v>
      </c>
      <c r="J14" s="29"/>
      <c r="K14" s="62">
        <v>4885.0878300000004</v>
      </c>
      <c r="L14" s="62"/>
      <c r="M14" s="62">
        <v>5618.9468859999988</v>
      </c>
      <c r="N14" s="29"/>
      <c r="O14" s="34">
        <f>M14/K14*100-100</f>
        <v>15.022433199527512</v>
      </c>
      <c r="P14" s="62"/>
      <c r="Q14" s="34">
        <f>M14/K25*100-100</f>
        <v>32.069118627719234</v>
      </c>
      <c r="R14" s="29"/>
      <c r="S14" s="62">
        <v>1453.7530609999997</v>
      </c>
      <c r="T14" s="62"/>
      <c r="U14" s="62">
        <v>1475.8687700000007</v>
      </c>
      <c r="V14" s="29"/>
      <c r="W14" s="34">
        <f>U14/S14*100-100</f>
        <v>1.5212837443512086</v>
      </c>
      <c r="X14" s="62"/>
      <c r="Y14" s="34">
        <f>U14/S25*100-100</f>
        <v>5.2968949120060671</v>
      </c>
      <c r="Z14" s="29"/>
      <c r="AA14" s="62">
        <v>4582.7869920000003</v>
      </c>
      <c r="AB14" s="62"/>
      <c r="AC14" s="62">
        <v>5317.7501069999989</v>
      </c>
      <c r="AD14" s="29"/>
      <c r="AE14" s="34">
        <f>AC14/AA14*100-100</f>
        <v>16.037470567211514</v>
      </c>
      <c r="AF14" s="62"/>
      <c r="AG14" s="34">
        <f>AC14/AA25*100-100</f>
        <v>34.664857114749793</v>
      </c>
      <c r="AH14" s="29"/>
      <c r="AI14" s="62">
        <v>1756.0538989999998</v>
      </c>
      <c r="AJ14" s="62"/>
      <c r="AK14" s="62">
        <v>1777.0655490000008</v>
      </c>
      <c r="AL14" s="29"/>
      <c r="AM14" s="34">
        <f>AK14/AI14*100-100</f>
        <v>1.1965264854322726</v>
      </c>
      <c r="AN14" s="62"/>
      <c r="AO14" s="34">
        <f>AK14/AI25*100-100</f>
        <v>4.0863782337441137</v>
      </c>
      <c r="AP14" s="29"/>
      <c r="AQ14" s="61" t="s">
        <v>521</v>
      </c>
    </row>
    <row r="15" spans="1:46" ht="13.5" customHeight="1" x14ac:dyDescent="0.3">
      <c r="A15" s="61" t="s">
        <v>327</v>
      </c>
      <c r="B15" s="29"/>
      <c r="C15" s="62">
        <f t="shared" ref="C15:C25" si="0">K15+S15</f>
        <v>6527.9853019999991</v>
      </c>
      <c r="D15" s="62"/>
      <c r="E15" s="62">
        <f t="shared" ref="E15" si="1">M15+U15</f>
        <v>7304.5449680000002</v>
      </c>
      <c r="F15" s="29"/>
      <c r="G15" s="34">
        <f t="shared" ref="G15" si="2">E15/C15*100-100</f>
        <v>11.895855000808339</v>
      </c>
      <c r="H15" s="62"/>
      <c r="I15" s="34">
        <f t="shared" ref="I15" si="3">E15/E14*100-100</f>
        <v>2.9560924789164176</v>
      </c>
      <c r="J15" s="29"/>
      <c r="K15" s="62">
        <v>5042.66489</v>
      </c>
      <c r="L15" s="62"/>
      <c r="M15" s="62">
        <v>5685.9734170000002</v>
      </c>
      <c r="N15" s="29"/>
      <c r="O15" s="34">
        <f t="shared" ref="O15" si="4">M15/K15*100-100</f>
        <v>12.757312671633827</v>
      </c>
      <c r="P15" s="62"/>
      <c r="Q15" s="34">
        <f t="shared" ref="Q15" si="5">M15/M14*100-100</f>
        <v>1.192866427817691</v>
      </c>
      <c r="R15" s="29"/>
      <c r="S15" s="62">
        <v>1485.3204119999989</v>
      </c>
      <c r="T15" s="62"/>
      <c r="U15" s="62">
        <v>1618.5715509999995</v>
      </c>
      <c r="V15" s="29"/>
      <c r="W15" s="34">
        <f t="shared" ref="W15" si="6">U15/S15*100-100</f>
        <v>8.9712049954646886</v>
      </c>
      <c r="X15" s="62"/>
      <c r="Y15" s="34">
        <f t="shared" ref="Y15" si="7">U15/U14*100-100</f>
        <v>9.6690697642445969</v>
      </c>
      <c r="Z15" s="29"/>
      <c r="AA15" s="62">
        <v>4670.0803230000001</v>
      </c>
      <c r="AB15" s="62"/>
      <c r="AC15" s="62">
        <v>5356.6487670000006</v>
      </c>
      <c r="AD15" s="29"/>
      <c r="AE15" s="34">
        <f t="shared" ref="AE15" si="8">AC15/AA15*100-100</f>
        <v>14.701426881646398</v>
      </c>
      <c r="AF15" s="62"/>
      <c r="AG15" s="34">
        <f t="shared" ref="AG15" si="9">AC15/AC14*100-100</f>
        <v>0.73148717441230815</v>
      </c>
      <c r="AH15" s="29"/>
      <c r="AI15" s="62">
        <v>1857.9049789999988</v>
      </c>
      <c r="AJ15" s="62"/>
      <c r="AK15" s="62">
        <v>1947.8962009999989</v>
      </c>
      <c r="AL15" s="29"/>
      <c r="AM15" s="34">
        <f t="shared" ref="AM15" si="10">AK15/AI15*100-100</f>
        <v>4.8436934621078933</v>
      </c>
      <c r="AN15" s="62"/>
      <c r="AO15" s="34">
        <f t="shared" ref="AO15" si="11">AK15/AK14*100-100</f>
        <v>9.6130754487997621</v>
      </c>
      <c r="AP15" s="29"/>
      <c r="AQ15" s="61" t="s">
        <v>522</v>
      </c>
    </row>
    <row r="16" spans="1:46" ht="13.5" customHeight="1" x14ac:dyDescent="0.3">
      <c r="A16" s="61" t="s">
        <v>328</v>
      </c>
      <c r="B16" s="29"/>
      <c r="C16" s="62">
        <f t="shared" si="0"/>
        <v>6788.4095349999998</v>
      </c>
      <c r="D16" s="62"/>
      <c r="E16" s="62"/>
      <c r="F16" s="29"/>
      <c r="G16" s="34"/>
      <c r="H16" s="62"/>
      <c r="I16" s="34"/>
      <c r="J16" s="29"/>
      <c r="K16" s="62">
        <v>4975.5549819999987</v>
      </c>
      <c r="L16" s="62"/>
      <c r="M16" s="62"/>
      <c r="N16" s="29"/>
      <c r="O16" s="34"/>
      <c r="P16" s="62"/>
      <c r="Q16" s="34"/>
      <c r="R16" s="29"/>
      <c r="S16" s="62">
        <v>1812.8545530000008</v>
      </c>
      <c r="T16" s="62"/>
      <c r="U16" s="62"/>
      <c r="V16" s="29"/>
      <c r="W16" s="34"/>
      <c r="X16" s="62"/>
      <c r="Y16" s="34"/>
      <c r="Z16" s="29"/>
      <c r="AA16" s="62">
        <v>4671.6797449999995</v>
      </c>
      <c r="AB16" s="62"/>
      <c r="AC16" s="62"/>
      <c r="AD16" s="29"/>
      <c r="AE16" s="34"/>
      <c r="AF16" s="62"/>
      <c r="AG16" s="34"/>
      <c r="AH16" s="29"/>
      <c r="AI16" s="62">
        <v>2116.7297900000008</v>
      </c>
      <c r="AJ16" s="62"/>
      <c r="AK16" s="62"/>
      <c r="AL16" s="29"/>
      <c r="AM16" s="34"/>
      <c r="AN16" s="62"/>
      <c r="AO16" s="34"/>
      <c r="AP16" s="29"/>
      <c r="AQ16" s="61" t="s">
        <v>523</v>
      </c>
    </row>
    <row r="17" spans="1:43" ht="13.5" customHeight="1" x14ac:dyDescent="0.3">
      <c r="A17" s="61" t="s">
        <v>329</v>
      </c>
      <c r="B17" s="29"/>
      <c r="C17" s="62">
        <f t="shared" si="0"/>
        <v>6864.9238369999994</v>
      </c>
      <c r="D17" s="62"/>
      <c r="E17" s="62"/>
      <c r="F17" s="29"/>
      <c r="G17" s="34"/>
      <c r="H17" s="62"/>
      <c r="I17" s="34"/>
      <c r="J17" s="29"/>
      <c r="K17" s="62">
        <v>5186.0913420000006</v>
      </c>
      <c r="L17" s="62"/>
      <c r="M17" s="62"/>
      <c r="N17" s="29"/>
      <c r="O17" s="34"/>
      <c r="P17" s="62"/>
      <c r="Q17" s="34"/>
      <c r="R17" s="29"/>
      <c r="S17" s="62">
        <v>1678.832494999999</v>
      </c>
      <c r="T17" s="62"/>
      <c r="U17" s="62"/>
      <c r="V17" s="29"/>
      <c r="W17" s="34"/>
      <c r="X17" s="62"/>
      <c r="Y17" s="34"/>
      <c r="Z17" s="29"/>
      <c r="AA17" s="62">
        <v>4876.9101840000012</v>
      </c>
      <c r="AB17" s="62"/>
      <c r="AC17" s="62"/>
      <c r="AD17" s="29"/>
      <c r="AE17" s="34"/>
      <c r="AF17" s="62"/>
      <c r="AG17" s="34"/>
      <c r="AH17" s="29"/>
      <c r="AI17" s="62">
        <v>1988.0136529999993</v>
      </c>
      <c r="AJ17" s="62"/>
      <c r="AK17" s="62"/>
      <c r="AL17" s="29"/>
      <c r="AM17" s="34"/>
      <c r="AN17" s="62"/>
      <c r="AO17" s="34"/>
      <c r="AP17" s="29"/>
      <c r="AQ17" s="61" t="s">
        <v>524</v>
      </c>
    </row>
    <row r="18" spans="1:43" ht="13.5" customHeight="1" x14ac:dyDescent="0.3">
      <c r="A18" s="61" t="s">
        <v>330</v>
      </c>
      <c r="B18" s="29"/>
      <c r="C18" s="62">
        <f t="shared" si="0"/>
        <v>6840.8931069999981</v>
      </c>
      <c r="D18" s="62"/>
      <c r="E18" s="62"/>
      <c r="F18" s="29"/>
      <c r="G18" s="34"/>
      <c r="H18" s="62"/>
      <c r="I18" s="34"/>
      <c r="J18" s="29"/>
      <c r="K18" s="62">
        <v>5187.0052709999982</v>
      </c>
      <c r="L18" s="62"/>
      <c r="M18" s="62"/>
      <c r="N18" s="29"/>
      <c r="O18" s="34"/>
      <c r="P18" s="62"/>
      <c r="Q18" s="34"/>
      <c r="R18" s="29"/>
      <c r="S18" s="62">
        <v>1653.8878359999997</v>
      </c>
      <c r="T18" s="62"/>
      <c r="U18" s="62"/>
      <c r="V18" s="29"/>
      <c r="W18" s="34"/>
      <c r="X18" s="62"/>
      <c r="Y18" s="34"/>
      <c r="Z18" s="29"/>
      <c r="AA18" s="62">
        <v>4859.9943839999987</v>
      </c>
      <c r="AB18" s="62"/>
      <c r="AC18" s="62"/>
      <c r="AD18" s="29"/>
      <c r="AE18" s="34"/>
      <c r="AF18" s="62"/>
      <c r="AG18" s="34"/>
      <c r="AH18" s="29"/>
      <c r="AI18" s="62">
        <v>1980.8987229999991</v>
      </c>
      <c r="AJ18" s="62"/>
      <c r="AK18" s="62"/>
      <c r="AL18" s="29"/>
      <c r="AM18" s="34"/>
      <c r="AN18" s="62"/>
      <c r="AO18" s="34"/>
      <c r="AP18" s="29"/>
      <c r="AQ18" s="61" t="s">
        <v>525</v>
      </c>
    </row>
    <row r="19" spans="1:43" ht="13.5" customHeight="1" x14ac:dyDescent="0.3">
      <c r="A19" s="61" t="s">
        <v>331</v>
      </c>
      <c r="B19" s="29"/>
      <c r="C19" s="62">
        <f t="shared" si="0"/>
        <v>6563.6622230000012</v>
      </c>
      <c r="D19" s="62"/>
      <c r="E19" s="62"/>
      <c r="F19" s="29"/>
      <c r="G19" s="34"/>
      <c r="H19" s="62"/>
      <c r="I19" s="34"/>
      <c r="J19" s="29"/>
      <c r="K19" s="62">
        <v>4960.8992090000011</v>
      </c>
      <c r="L19" s="62"/>
      <c r="M19" s="62"/>
      <c r="N19" s="29"/>
      <c r="O19" s="34"/>
      <c r="P19" s="62"/>
      <c r="Q19" s="34"/>
      <c r="R19" s="29"/>
      <c r="S19" s="62">
        <v>1602.7630140000006</v>
      </c>
      <c r="T19" s="62"/>
      <c r="U19" s="62"/>
      <c r="V19" s="29"/>
      <c r="W19" s="34"/>
      <c r="X19" s="62"/>
      <c r="Y19" s="34"/>
      <c r="Z19" s="29"/>
      <c r="AA19" s="62">
        <v>4691.5375420000009</v>
      </c>
      <c r="AB19" s="62"/>
      <c r="AC19" s="62"/>
      <c r="AD19" s="29"/>
      <c r="AE19" s="34"/>
      <c r="AF19" s="62"/>
      <c r="AG19" s="34"/>
      <c r="AH19" s="29"/>
      <c r="AI19" s="62">
        <v>1872.1246810000002</v>
      </c>
      <c r="AJ19" s="62"/>
      <c r="AK19" s="62"/>
      <c r="AL19" s="29"/>
      <c r="AM19" s="34"/>
      <c r="AN19" s="62"/>
      <c r="AO19" s="34"/>
      <c r="AP19" s="29"/>
      <c r="AQ19" s="61" t="s">
        <v>526</v>
      </c>
    </row>
    <row r="20" spans="1:43" ht="13.5" customHeight="1" x14ac:dyDescent="0.3">
      <c r="A20" s="61" t="s">
        <v>332</v>
      </c>
      <c r="B20" s="29"/>
      <c r="C20" s="62">
        <f t="shared" si="0"/>
        <v>7892.8679839999986</v>
      </c>
      <c r="D20" s="62"/>
      <c r="E20" s="62"/>
      <c r="F20" s="29"/>
      <c r="G20" s="34"/>
      <c r="H20" s="62"/>
      <c r="I20" s="34"/>
      <c r="J20" s="29"/>
      <c r="K20" s="62">
        <v>5917.6103679999978</v>
      </c>
      <c r="L20" s="62"/>
      <c r="M20" s="62"/>
      <c r="N20" s="29"/>
      <c r="O20" s="34"/>
      <c r="P20" s="62"/>
      <c r="Q20" s="34"/>
      <c r="R20" s="29"/>
      <c r="S20" s="62">
        <v>1975.2576160000008</v>
      </c>
      <c r="T20" s="62"/>
      <c r="U20" s="62"/>
      <c r="V20" s="29"/>
      <c r="W20" s="34"/>
      <c r="X20" s="62"/>
      <c r="Y20" s="34"/>
      <c r="Z20" s="29"/>
      <c r="AA20" s="62">
        <v>5601.8648139999978</v>
      </c>
      <c r="AB20" s="62"/>
      <c r="AC20" s="62"/>
      <c r="AD20" s="29"/>
      <c r="AE20" s="34"/>
      <c r="AF20" s="62"/>
      <c r="AG20" s="34"/>
      <c r="AH20" s="29"/>
      <c r="AI20" s="62">
        <v>2291.0031700000004</v>
      </c>
      <c r="AJ20" s="62"/>
      <c r="AK20" s="62"/>
      <c r="AL20" s="29"/>
      <c r="AM20" s="34"/>
      <c r="AN20" s="62"/>
      <c r="AO20" s="34"/>
      <c r="AP20" s="29"/>
      <c r="AQ20" s="61" t="s">
        <v>527</v>
      </c>
    </row>
    <row r="21" spans="1:43" ht="13.5" customHeight="1" x14ac:dyDescent="0.3">
      <c r="A21" s="61" t="s">
        <v>333</v>
      </c>
      <c r="B21" s="29"/>
      <c r="C21" s="62">
        <f t="shared" si="0"/>
        <v>5182.9160260000008</v>
      </c>
      <c r="D21" s="62"/>
      <c r="E21" s="62"/>
      <c r="F21" s="29"/>
      <c r="G21" s="34"/>
      <c r="H21" s="62"/>
      <c r="I21" s="34"/>
      <c r="J21" s="29"/>
      <c r="K21" s="62">
        <v>3817.1075510000001</v>
      </c>
      <c r="L21" s="62"/>
      <c r="M21" s="62"/>
      <c r="N21" s="29"/>
      <c r="O21" s="34"/>
      <c r="P21" s="62"/>
      <c r="Q21" s="34"/>
      <c r="R21" s="29"/>
      <c r="S21" s="62">
        <v>1365.8084750000005</v>
      </c>
      <c r="T21" s="62"/>
      <c r="U21" s="62"/>
      <c r="V21" s="29"/>
      <c r="W21" s="34"/>
      <c r="X21" s="62"/>
      <c r="Y21" s="34"/>
      <c r="Z21" s="29"/>
      <c r="AA21" s="62">
        <v>3602.0615600000001</v>
      </c>
      <c r="AB21" s="62"/>
      <c r="AC21" s="62"/>
      <c r="AD21" s="29"/>
      <c r="AE21" s="34"/>
      <c r="AF21" s="62"/>
      <c r="AG21" s="34"/>
      <c r="AH21" s="29"/>
      <c r="AI21" s="62">
        <v>1580.8544660000002</v>
      </c>
      <c r="AJ21" s="62"/>
      <c r="AK21" s="62"/>
      <c r="AL21" s="29"/>
      <c r="AM21" s="34"/>
      <c r="AN21" s="62"/>
      <c r="AO21" s="34"/>
      <c r="AP21" s="29"/>
      <c r="AQ21" s="61" t="s">
        <v>528</v>
      </c>
    </row>
    <row r="22" spans="1:43" ht="13.5" customHeight="1" x14ac:dyDescent="0.3">
      <c r="A22" s="61" t="s">
        <v>334</v>
      </c>
      <c r="B22" s="29"/>
      <c r="C22" s="62">
        <f t="shared" si="0"/>
        <v>6430.7654069999999</v>
      </c>
      <c r="D22" s="62"/>
      <c r="E22" s="62"/>
      <c r="F22" s="29"/>
      <c r="G22" s="34"/>
      <c r="H22" s="62"/>
      <c r="I22" s="34"/>
      <c r="J22" s="29"/>
      <c r="K22" s="62">
        <v>5032.5109199999988</v>
      </c>
      <c r="L22" s="62"/>
      <c r="M22" s="62"/>
      <c r="N22" s="29"/>
      <c r="O22" s="34"/>
      <c r="P22" s="62"/>
      <c r="Q22" s="34"/>
      <c r="R22" s="29"/>
      <c r="S22" s="62">
        <v>1398.2544870000013</v>
      </c>
      <c r="T22" s="62"/>
      <c r="U22" s="62"/>
      <c r="V22" s="29"/>
      <c r="W22" s="34"/>
      <c r="X22" s="62"/>
      <c r="Y22" s="34"/>
      <c r="Z22" s="29"/>
      <c r="AA22" s="62">
        <v>4728.9162809999989</v>
      </c>
      <c r="AB22" s="62"/>
      <c r="AC22" s="62"/>
      <c r="AD22" s="29"/>
      <c r="AE22" s="34"/>
      <c r="AF22" s="62"/>
      <c r="AG22" s="34"/>
      <c r="AH22" s="29"/>
      <c r="AI22" s="62">
        <v>1701.849126000001</v>
      </c>
      <c r="AJ22" s="62"/>
      <c r="AK22" s="62"/>
      <c r="AL22" s="29"/>
      <c r="AM22" s="34"/>
      <c r="AN22" s="62"/>
      <c r="AO22" s="34"/>
      <c r="AP22" s="29"/>
      <c r="AQ22" s="61" t="s">
        <v>529</v>
      </c>
    </row>
    <row r="23" spans="1:43" ht="13.5" customHeight="1" x14ac:dyDescent="0.3">
      <c r="A23" s="61" t="s">
        <v>335</v>
      </c>
      <c r="B23" s="29"/>
      <c r="C23" s="62">
        <f t="shared" si="0"/>
        <v>7340.499534999999</v>
      </c>
      <c r="D23" s="62"/>
      <c r="E23" s="62"/>
      <c r="F23" s="29"/>
      <c r="G23" s="34"/>
      <c r="H23" s="62"/>
      <c r="I23" s="34"/>
      <c r="J23" s="29"/>
      <c r="K23" s="62">
        <v>5432.0924520000008</v>
      </c>
      <c r="L23" s="62"/>
      <c r="M23" s="62"/>
      <c r="N23" s="29"/>
      <c r="O23" s="34"/>
      <c r="P23" s="62"/>
      <c r="Q23" s="34"/>
      <c r="R23" s="29"/>
      <c r="S23" s="62">
        <v>1908.4070829999982</v>
      </c>
      <c r="T23" s="62"/>
      <c r="U23" s="62"/>
      <c r="V23" s="29"/>
      <c r="W23" s="34"/>
      <c r="X23" s="62"/>
      <c r="Y23" s="34"/>
      <c r="Z23" s="29"/>
      <c r="AA23" s="62">
        <v>5137.8224680000012</v>
      </c>
      <c r="AB23" s="62"/>
      <c r="AC23" s="62"/>
      <c r="AD23" s="29"/>
      <c r="AE23" s="34"/>
      <c r="AF23" s="62"/>
      <c r="AG23" s="34"/>
      <c r="AH23" s="29"/>
      <c r="AI23" s="62">
        <v>2202.6770669999983</v>
      </c>
      <c r="AJ23" s="62"/>
      <c r="AK23" s="62"/>
      <c r="AL23" s="29"/>
      <c r="AM23" s="34"/>
      <c r="AN23" s="62"/>
      <c r="AO23" s="34"/>
      <c r="AP23" s="29"/>
      <c r="AQ23" s="61" t="s">
        <v>530</v>
      </c>
    </row>
    <row r="24" spans="1:43" ht="13.5" customHeight="1" x14ac:dyDescent="0.3">
      <c r="A24" s="61" t="s">
        <v>336</v>
      </c>
      <c r="B24" s="29"/>
      <c r="C24" s="62">
        <f t="shared" si="0"/>
        <v>6794.1737219999995</v>
      </c>
      <c r="D24" s="62"/>
      <c r="E24" s="62"/>
      <c r="F24" s="29"/>
      <c r="G24" s="34"/>
      <c r="H24" s="62"/>
      <c r="I24" s="34"/>
      <c r="J24" s="29"/>
      <c r="K24" s="62">
        <v>5255.641599999999</v>
      </c>
      <c r="L24" s="62"/>
      <c r="M24" s="62"/>
      <c r="N24" s="29"/>
      <c r="O24" s="34"/>
      <c r="P24" s="62"/>
      <c r="Q24" s="34"/>
      <c r="R24" s="29"/>
      <c r="S24" s="62">
        <v>1538.5321220000001</v>
      </c>
      <c r="T24" s="62"/>
      <c r="U24" s="62"/>
      <c r="V24" s="29"/>
      <c r="W24" s="34"/>
      <c r="X24" s="62"/>
      <c r="Y24" s="34"/>
      <c r="Z24" s="29"/>
      <c r="AA24" s="62">
        <v>4962.7104710000003</v>
      </c>
      <c r="AB24" s="62"/>
      <c r="AC24" s="62"/>
      <c r="AD24" s="29"/>
      <c r="AE24" s="34"/>
      <c r="AF24" s="62"/>
      <c r="AG24" s="34"/>
      <c r="AH24" s="29"/>
      <c r="AI24" s="62">
        <v>1831.4632509999994</v>
      </c>
      <c r="AJ24" s="62"/>
      <c r="AK24" s="62"/>
      <c r="AL24" s="29"/>
      <c r="AM24" s="34"/>
      <c r="AN24" s="62"/>
      <c r="AO24" s="34"/>
      <c r="AP24" s="29"/>
      <c r="AQ24" s="61" t="s">
        <v>531</v>
      </c>
    </row>
    <row r="25" spans="1:43" ht="13.5" customHeight="1" x14ac:dyDescent="0.3">
      <c r="A25" s="61" t="s">
        <v>337</v>
      </c>
      <c r="B25" s="29"/>
      <c r="C25" s="62">
        <f t="shared" si="0"/>
        <v>5656.1762590000008</v>
      </c>
      <c r="D25" s="62"/>
      <c r="E25" s="62"/>
      <c r="F25" s="29"/>
      <c r="G25" s="34"/>
      <c r="H25" s="62"/>
      <c r="I25" s="34"/>
      <c r="J25" s="29"/>
      <c r="K25" s="62">
        <v>4254.5501510000004</v>
      </c>
      <c r="L25" s="62"/>
      <c r="M25" s="62"/>
      <c r="N25" s="29"/>
      <c r="O25" s="34"/>
      <c r="P25" s="62"/>
      <c r="Q25" s="34"/>
      <c r="R25" s="29"/>
      <c r="S25" s="62">
        <v>1401.6261080000002</v>
      </c>
      <c r="T25" s="62"/>
      <c r="U25" s="62"/>
      <c r="V25" s="29"/>
      <c r="W25" s="34"/>
      <c r="X25" s="62"/>
      <c r="Y25" s="34"/>
      <c r="Z25" s="29"/>
      <c r="AA25" s="62">
        <v>3948.8773990000004</v>
      </c>
      <c r="AB25" s="62"/>
      <c r="AC25" s="62"/>
      <c r="AD25" s="29"/>
      <c r="AE25" s="34"/>
      <c r="AF25" s="62"/>
      <c r="AG25" s="34"/>
      <c r="AH25" s="29"/>
      <c r="AI25" s="62">
        <v>1707.2988599999994</v>
      </c>
      <c r="AJ25" s="62"/>
      <c r="AK25" s="62"/>
      <c r="AL25" s="29"/>
      <c r="AM25" s="34"/>
      <c r="AN25" s="62"/>
      <c r="AO25" s="34"/>
      <c r="AP25" s="29"/>
      <c r="AQ25" s="61" t="s">
        <v>532</v>
      </c>
    </row>
    <row r="26" spans="1:43" ht="3.75" customHeight="1" thickBot="1" x14ac:dyDescent="0.35">
      <c r="A26" s="63"/>
      <c r="B26" s="63"/>
      <c r="C26" s="63"/>
      <c r="D26" s="63"/>
      <c r="E26" s="63"/>
      <c r="F26" s="63"/>
      <c r="G26" s="63"/>
      <c r="H26" s="63"/>
      <c r="I26" s="63"/>
      <c r="J26" s="63"/>
      <c r="K26" s="63"/>
      <c r="L26" s="63"/>
      <c r="M26" s="63"/>
      <c r="N26" s="63"/>
      <c r="O26" s="63"/>
      <c r="P26" s="63"/>
      <c r="Q26" s="63"/>
      <c r="R26" s="63"/>
      <c r="S26" s="63"/>
      <c r="T26" s="63"/>
      <c r="U26" s="63"/>
      <c r="V26" s="63"/>
      <c r="W26" s="63"/>
      <c r="X26" s="63"/>
      <c r="Y26" s="63"/>
      <c r="Z26" s="63"/>
      <c r="AA26" s="63"/>
      <c r="AB26" s="63"/>
      <c r="AC26" s="63"/>
      <c r="AD26" s="63"/>
      <c r="AE26" s="63"/>
      <c r="AF26" s="63"/>
      <c r="AG26" s="63"/>
      <c r="AH26" s="63"/>
      <c r="AI26" s="63"/>
      <c r="AJ26" s="63"/>
      <c r="AK26" s="63"/>
      <c r="AL26" s="63"/>
      <c r="AM26" s="63"/>
      <c r="AN26" s="63"/>
      <c r="AO26" s="63"/>
      <c r="AP26" s="63"/>
      <c r="AQ26" s="63"/>
    </row>
    <row r="27" spans="1:43" ht="14.4" thickTop="1" x14ac:dyDescent="0.3"/>
  </sheetData>
  <mergeCells count="24">
    <mergeCell ref="A5:A11"/>
    <mergeCell ref="A1:AQ1"/>
    <mergeCell ref="A2:AQ2"/>
    <mergeCell ref="G9:I9"/>
    <mergeCell ref="O9:Q9"/>
    <mergeCell ref="W9:Y9"/>
    <mergeCell ref="C5:I5"/>
    <mergeCell ref="K5:Q5"/>
    <mergeCell ref="S5:Y5"/>
    <mergeCell ref="C7:E9"/>
    <mergeCell ref="G7:I7"/>
    <mergeCell ref="K7:M9"/>
    <mergeCell ref="O7:Q7"/>
    <mergeCell ref="S7:U9"/>
    <mergeCell ref="W7:Y7"/>
    <mergeCell ref="AQ5:AQ11"/>
    <mergeCell ref="AA5:AG5"/>
    <mergeCell ref="AI5:AO5"/>
    <mergeCell ref="AA7:AC9"/>
    <mergeCell ref="AE7:AG7"/>
    <mergeCell ref="AI7:AK9"/>
    <mergeCell ref="AM7:AO7"/>
    <mergeCell ref="AE9:AG9"/>
    <mergeCell ref="AM9:AO9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Z42"/>
  <sheetViews>
    <sheetView showGridLines="0" zoomScale="90" zoomScaleNormal="90" workbookViewId="0">
      <pane ySplit="8" topLeftCell="A9" activePane="bottomLeft" state="frozen"/>
      <selection activeCell="G9" sqref="G9:I9"/>
      <selection pane="bottomLeft" sqref="A1:U1"/>
    </sheetView>
  </sheetViews>
  <sheetFormatPr defaultColWidth="9.109375" defaultRowHeight="13.8" x14ac:dyDescent="0.3"/>
  <cols>
    <col min="1" max="1" width="9.109375" style="7"/>
    <col min="2" max="2" width="0.5546875" style="7" customWidth="1"/>
    <col min="3" max="3" width="11.6640625" style="7" customWidth="1"/>
    <col min="4" max="4" width="0.5546875" style="7" customWidth="1"/>
    <col min="5" max="5" width="10.6640625" style="7" customWidth="1"/>
    <col min="6" max="6" width="0.5546875" style="7" customWidth="1"/>
    <col min="7" max="7" width="11.6640625" style="7" customWidth="1"/>
    <col min="8" max="8" width="0.5546875" style="7" customWidth="1"/>
    <col min="9" max="9" width="11.6640625" style="7" customWidth="1"/>
    <col min="10" max="10" width="0.5546875" style="7" customWidth="1"/>
    <col min="11" max="11" width="10.88671875" style="7" customWidth="1"/>
    <col min="12" max="12" width="0.5546875" style="7" customWidth="1"/>
    <col min="13" max="13" width="11.6640625" style="7" customWidth="1"/>
    <col min="14" max="14" width="0.5546875" style="7" customWidth="1"/>
    <col min="15" max="15" width="11.6640625" style="7" customWidth="1"/>
    <col min="16" max="16" width="0.5546875" style="7" customWidth="1"/>
    <col min="17" max="17" width="31.6640625" style="7" customWidth="1"/>
    <col min="18" max="18" width="0.5546875" style="7" customWidth="1"/>
    <col min="19" max="19" width="11.6640625" style="7" customWidth="1"/>
    <col min="20" max="20" width="0.5546875" style="7" customWidth="1"/>
    <col min="21" max="21" width="9.109375" style="7"/>
    <col min="22" max="22" width="4.6640625" style="7" customWidth="1"/>
    <col min="23" max="16384" width="9.109375" style="7"/>
  </cols>
  <sheetData>
    <row r="1" spans="1:26" ht="26.25" customHeight="1" x14ac:dyDescent="0.3">
      <c r="A1" s="191" t="s">
        <v>660</v>
      </c>
      <c r="B1" s="192"/>
      <c r="C1" s="192"/>
      <c r="D1" s="192"/>
      <c r="E1" s="192"/>
      <c r="F1" s="192"/>
      <c r="G1" s="192"/>
      <c r="H1" s="192"/>
      <c r="I1" s="192"/>
      <c r="J1" s="192"/>
      <c r="K1" s="192"/>
      <c r="L1" s="192"/>
      <c r="M1" s="192"/>
      <c r="N1" s="192"/>
      <c r="O1" s="192"/>
      <c r="P1" s="192"/>
      <c r="Q1" s="192"/>
      <c r="R1" s="192"/>
      <c r="S1" s="192"/>
      <c r="T1" s="192"/>
      <c r="U1" s="192"/>
    </row>
    <row r="2" spans="1:26" ht="3" customHeight="1" x14ac:dyDescent="0.3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</row>
    <row r="3" spans="1:26" ht="3.75" customHeight="1" x14ac:dyDescent="0.3">
      <c r="A3" s="29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</row>
    <row r="4" spans="1:26" ht="38.25" customHeight="1" x14ac:dyDescent="0.3">
      <c r="A4" s="187" t="s">
        <v>162</v>
      </c>
      <c r="B4" s="66"/>
      <c r="C4" s="187" t="s">
        <v>163</v>
      </c>
      <c r="D4" s="66"/>
      <c r="E4" s="187" t="s">
        <v>655</v>
      </c>
      <c r="F4" s="188"/>
      <c r="G4" s="188"/>
      <c r="H4" s="188"/>
      <c r="I4" s="188"/>
      <c r="J4" s="66"/>
      <c r="K4" s="187" t="s">
        <v>656</v>
      </c>
      <c r="L4" s="187"/>
      <c r="M4" s="187"/>
      <c r="N4" s="187"/>
      <c r="O4" s="187"/>
      <c r="P4" s="67"/>
      <c r="Q4" s="27" t="s">
        <v>657</v>
      </c>
      <c r="R4" s="66"/>
      <c r="S4" s="187" t="s">
        <v>520</v>
      </c>
      <c r="T4" s="66"/>
      <c r="U4" s="187" t="s">
        <v>533</v>
      </c>
    </row>
    <row r="5" spans="1:26" ht="3" customHeight="1" x14ac:dyDescent="0.3">
      <c r="A5" s="187"/>
      <c r="B5" s="66"/>
      <c r="C5" s="187"/>
      <c r="D5" s="66"/>
      <c r="E5" s="66"/>
      <c r="F5" s="66"/>
      <c r="G5" s="66"/>
      <c r="H5" s="66"/>
      <c r="I5" s="66"/>
      <c r="J5" s="66"/>
      <c r="K5" s="66"/>
      <c r="L5" s="66"/>
      <c r="M5" s="66"/>
      <c r="N5" s="66"/>
      <c r="O5" s="66"/>
      <c r="P5" s="67"/>
      <c r="Q5" s="66"/>
      <c r="R5" s="66"/>
      <c r="S5" s="187"/>
      <c r="T5" s="66"/>
      <c r="U5" s="187"/>
    </row>
    <row r="6" spans="1:26" ht="26.25" customHeight="1" x14ac:dyDescent="0.3">
      <c r="A6" s="187"/>
      <c r="B6" s="66"/>
      <c r="C6" s="187"/>
      <c r="D6" s="66"/>
      <c r="E6" s="187" t="s">
        <v>643</v>
      </c>
      <c r="F6" s="66"/>
      <c r="G6" s="187" t="s">
        <v>658</v>
      </c>
      <c r="H6" s="188"/>
      <c r="I6" s="188"/>
      <c r="J6" s="66"/>
      <c r="K6" s="187" t="s">
        <v>643</v>
      </c>
      <c r="L6" s="66"/>
      <c r="M6" s="187" t="s">
        <v>658</v>
      </c>
      <c r="N6" s="188"/>
      <c r="O6" s="188"/>
      <c r="P6" s="67"/>
      <c r="Q6" s="27" t="s">
        <v>659</v>
      </c>
      <c r="R6" s="66"/>
      <c r="S6" s="187"/>
      <c r="T6" s="66"/>
      <c r="U6" s="187"/>
      <c r="Y6" s="28"/>
      <c r="Z6" s="28"/>
    </row>
    <row r="7" spans="1:26" ht="3" customHeight="1" x14ac:dyDescent="0.3">
      <c r="A7" s="187"/>
      <c r="B7" s="66"/>
      <c r="C7" s="187"/>
      <c r="D7" s="66"/>
      <c r="E7" s="187"/>
      <c r="F7" s="66"/>
      <c r="G7" s="66"/>
      <c r="H7" s="66"/>
      <c r="I7" s="66"/>
      <c r="J7" s="66"/>
      <c r="K7" s="187"/>
      <c r="L7" s="66"/>
      <c r="M7" s="66"/>
      <c r="N7" s="66"/>
      <c r="O7" s="66"/>
      <c r="P7" s="67"/>
      <c r="Q7" s="66"/>
      <c r="R7" s="66"/>
      <c r="S7" s="187"/>
      <c r="T7" s="66"/>
      <c r="U7" s="187"/>
    </row>
    <row r="8" spans="1:26" ht="37.5" customHeight="1" x14ac:dyDescent="0.3">
      <c r="A8" s="187"/>
      <c r="B8" s="66"/>
      <c r="C8" s="187"/>
      <c r="D8" s="66"/>
      <c r="E8" s="187"/>
      <c r="F8" s="66"/>
      <c r="G8" s="27" t="s">
        <v>652</v>
      </c>
      <c r="H8" s="66"/>
      <c r="I8" s="27" t="s">
        <v>653</v>
      </c>
      <c r="J8" s="66"/>
      <c r="K8" s="187"/>
      <c r="L8" s="66"/>
      <c r="M8" s="27" t="s">
        <v>652</v>
      </c>
      <c r="N8" s="66"/>
      <c r="O8" s="27" t="s">
        <v>653</v>
      </c>
      <c r="P8" s="67"/>
      <c r="Q8" s="27" t="s">
        <v>652</v>
      </c>
      <c r="R8" s="66"/>
      <c r="S8" s="187"/>
      <c r="T8" s="66"/>
      <c r="U8" s="187"/>
      <c r="Y8" s="28"/>
      <c r="Z8" s="28"/>
    </row>
    <row r="9" spans="1:26" ht="6.75" customHeight="1" x14ac:dyDescent="0.3">
      <c r="B9" s="29"/>
      <c r="C9" s="29"/>
      <c r="D9" s="29"/>
      <c r="E9" s="29"/>
      <c r="F9" s="29"/>
      <c r="G9" s="29"/>
      <c r="H9" s="29"/>
      <c r="I9" s="29"/>
      <c r="J9" s="29"/>
      <c r="K9" s="29"/>
      <c r="L9" s="29"/>
      <c r="M9" s="29"/>
      <c r="N9" s="29"/>
      <c r="O9" s="29"/>
      <c r="P9" s="68"/>
      <c r="Q9" s="29"/>
      <c r="R9" s="29"/>
      <c r="S9" s="29"/>
      <c r="T9" s="29"/>
    </row>
    <row r="10" spans="1:26" ht="12.75" customHeight="1" x14ac:dyDescent="0.3">
      <c r="A10" s="190">
        <v>2023</v>
      </c>
      <c r="B10" s="29"/>
      <c r="C10" s="69" t="s">
        <v>296</v>
      </c>
      <c r="D10" s="66"/>
      <c r="E10" s="71">
        <f>SUM(E11:E22)</f>
        <v>77340.161393000002</v>
      </c>
      <c r="F10" s="72"/>
      <c r="G10" s="73">
        <v>-1.3552804405528605</v>
      </c>
      <c r="H10" s="74"/>
      <c r="I10" s="75"/>
      <c r="J10" s="70"/>
      <c r="K10" s="71">
        <f>SUM(K11:K22)</f>
        <v>72422.612887999989</v>
      </c>
      <c r="L10" s="72"/>
      <c r="M10" s="73">
        <v>0.74942004403706619</v>
      </c>
      <c r="N10" s="74"/>
      <c r="O10" s="75"/>
      <c r="P10" s="76"/>
      <c r="Q10" s="75"/>
      <c r="R10" s="29"/>
      <c r="S10" s="69" t="s">
        <v>296</v>
      </c>
      <c r="T10" s="29"/>
      <c r="U10" s="190">
        <v>2023</v>
      </c>
      <c r="Y10" s="193"/>
      <c r="Z10" s="193"/>
    </row>
    <row r="11" spans="1:26" ht="13.5" customHeight="1" x14ac:dyDescent="0.3">
      <c r="A11" s="190"/>
      <c r="B11" s="29"/>
      <c r="C11" s="61" t="s">
        <v>326</v>
      </c>
      <c r="D11" s="29"/>
      <c r="E11" s="62">
        <v>6380.6757979999984</v>
      </c>
      <c r="F11" s="62"/>
      <c r="G11" s="77">
        <v>13.437079253011206</v>
      </c>
      <c r="H11" s="78"/>
      <c r="I11" s="77">
        <v>10.373162599042601</v>
      </c>
      <c r="J11" s="29"/>
      <c r="K11" s="62">
        <v>5893.0711659999988</v>
      </c>
      <c r="L11" s="62"/>
      <c r="M11" s="77">
        <v>13.325602328335975</v>
      </c>
      <c r="N11" s="78"/>
      <c r="O11" s="77">
        <v>10.70429599798004</v>
      </c>
      <c r="P11" s="68"/>
      <c r="Q11" s="77">
        <v>13.590887470341713</v>
      </c>
      <c r="R11" s="29"/>
      <c r="S11" s="61" t="s">
        <v>521</v>
      </c>
      <c r="T11" s="29"/>
      <c r="U11" s="190"/>
    </row>
    <row r="12" spans="1:26" ht="13.5" customHeight="1" x14ac:dyDescent="0.3">
      <c r="A12" s="190"/>
      <c r="B12" s="29"/>
      <c r="C12" s="61" t="s">
        <v>327</v>
      </c>
      <c r="D12" s="29"/>
      <c r="E12" s="62">
        <v>6406.0867490000001</v>
      </c>
      <c r="F12" s="62"/>
      <c r="G12" s="77">
        <v>7.0341669732372196</v>
      </c>
      <c r="H12" s="78"/>
      <c r="I12" s="77">
        <f>E12/E11*100-100</f>
        <v>0.39824858376233863</v>
      </c>
      <c r="J12" s="29"/>
      <c r="K12" s="62">
        <v>6011.2745859999995</v>
      </c>
      <c r="L12" s="62"/>
      <c r="M12" s="77">
        <v>10.091384678418009</v>
      </c>
      <c r="N12" s="78"/>
      <c r="O12" s="77">
        <f>K12/K11*100-100</f>
        <v>2.0058033692512254</v>
      </c>
      <c r="P12" s="68"/>
      <c r="Q12" s="77">
        <v>9.709801466865315</v>
      </c>
      <c r="R12" s="29"/>
      <c r="S12" s="61" t="s">
        <v>522</v>
      </c>
      <c r="T12" s="29"/>
      <c r="U12" s="190"/>
    </row>
    <row r="13" spans="1:26" ht="13.5" customHeight="1" x14ac:dyDescent="0.3">
      <c r="A13" s="190"/>
      <c r="B13" s="29"/>
      <c r="C13" s="61" t="s">
        <v>328</v>
      </c>
      <c r="D13" s="29"/>
      <c r="E13" s="62">
        <v>7837.6721039999957</v>
      </c>
      <c r="F13" s="62"/>
      <c r="G13" s="77">
        <v>18.3704942476745</v>
      </c>
      <c r="H13" s="78"/>
      <c r="I13" s="77">
        <f t="shared" ref="I13:I22" si="0">E13/E12*100-100</f>
        <v>22.347267701666198</v>
      </c>
      <c r="J13" s="29"/>
      <c r="K13" s="62">
        <v>7434.0769259999961</v>
      </c>
      <c r="L13" s="62"/>
      <c r="M13" s="77">
        <v>20.515533661330636</v>
      </c>
      <c r="N13" s="78"/>
      <c r="O13" s="77">
        <f t="shared" ref="O13:O22" si="1">K13/K12*100-100</f>
        <v>23.668896165775593</v>
      </c>
      <c r="P13" s="68"/>
      <c r="Q13" s="77">
        <v>13.126824537498536</v>
      </c>
      <c r="R13" s="29"/>
      <c r="S13" s="61" t="s">
        <v>523</v>
      </c>
      <c r="T13" s="29"/>
      <c r="U13" s="190"/>
    </row>
    <row r="14" spans="1:26" ht="13.5" customHeight="1" x14ac:dyDescent="0.3">
      <c r="A14" s="190"/>
      <c r="B14" s="29"/>
      <c r="C14" s="61" t="s">
        <v>329</v>
      </c>
      <c r="D14" s="29"/>
      <c r="E14" s="62">
        <v>5962.5082049999992</v>
      </c>
      <c r="F14" s="62"/>
      <c r="G14" s="77">
        <v>-3.8647398592486013</v>
      </c>
      <c r="H14" s="78"/>
      <c r="I14" s="77">
        <f t="shared" si="0"/>
        <v>-23.925010821044651</v>
      </c>
      <c r="J14" s="29"/>
      <c r="K14" s="62">
        <v>5554.8226819999991</v>
      </c>
      <c r="L14" s="62"/>
      <c r="M14" s="77">
        <v>-1.9510420496047374</v>
      </c>
      <c r="N14" s="78"/>
      <c r="O14" s="77">
        <f t="shared" si="1"/>
        <v>-25.278918454925844</v>
      </c>
      <c r="P14" s="68"/>
      <c r="Q14" s="77">
        <v>7.4310070743720473</v>
      </c>
      <c r="R14" s="29"/>
      <c r="S14" s="61" t="s">
        <v>524</v>
      </c>
      <c r="T14" s="29"/>
      <c r="U14" s="190"/>
    </row>
    <row r="15" spans="1:26" ht="13.5" customHeight="1" x14ac:dyDescent="0.3">
      <c r="A15" s="190"/>
      <c r="B15" s="29"/>
      <c r="C15" s="61" t="s">
        <v>330</v>
      </c>
      <c r="D15" s="29"/>
      <c r="E15" s="62">
        <v>6915.5553180000006</v>
      </c>
      <c r="F15" s="62"/>
      <c r="G15" s="77">
        <v>-7.4584768239081285</v>
      </c>
      <c r="H15" s="78"/>
      <c r="I15" s="77">
        <f t="shared" si="0"/>
        <v>15.983996671078813</v>
      </c>
      <c r="J15" s="29"/>
      <c r="K15" s="62">
        <v>6467.5111510000024</v>
      </c>
      <c r="L15" s="62"/>
      <c r="M15" s="77">
        <v>-4.9023325752822586</v>
      </c>
      <c r="N15" s="78"/>
      <c r="O15" s="77">
        <f t="shared" si="1"/>
        <v>16.430559916115868</v>
      </c>
      <c r="P15" s="68"/>
      <c r="Q15" s="77">
        <v>2.065886319926193</v>
      </c>
      <c r="R15" s="29"/>
      <c r="S15" s="61" t="s">
        <v>525</v>
      </c>
      <c r="T15" s="29"/>
      <c r="U15" s="190"/>
    </row>
    <row r="16" spans="1:26" ht="13.5" customHeight="1" x14ac:dyDescent="0.3">
      <c r="A16" s="190"/>
      <c r="B16" s="29"/>
      <c r="C16" s="61" t="s">
        <v>331</v>
      </c>
      <c r="D16" s="29"/>
      <c r="E16" s="62">
        <v>6886.3467209999999</v>
      </c>
      <c r="F16" s="62"/>
      <c r="G16" s="77">
        <v>-2.4366663680972067</v>
      </c>
      <c r="H16" s="78"/>
      <c r="I16" s="77">
        <f t="shared" si="0"/>
        <v>-0.42236083231054522</v>
      </c>
      <c r="J16" s="29"/>
      <c r="K16" s="62">
        <v>6445.830668999999</v>
      </c>
      <c r="L16" s="62"/>
      <c r="M16" s="77">
        <v>2.2252782681132288</v>
      </c>
      <c r="N16" s="78"/>
      <c r="O16" s="77">
        <f t="shared" si="1"/>
        <v>-0.33522140888231888</v>
      </c>
      <c r="P16" s="68"/>
      <c r="Q16" s="77">
        <v>-4.6738614556715703</v>
      </c>
      <c r="R16" s="29"/>
      <c r="S16" s="61" t="s">
        <v>526</v>
      </c>
      <c r="T16" s="29"/>
      <c r="U16" s="190"/>
    </row>
    <row r="17" spans="1:21" ht="13.5" customHeight="1" x14ac:dyDescent="0.3">
      <c r="A17" s="190"/>
      <c r="B17" s="29"/>
      <c r="C17" s="61" t="s">
        <v>332</v>
      </c>
      <c r="D17" s="29"/>
      <c r="E17" s="62">
        <v>6405.4187169999996</v>
      </c>
      <c r="F17" s="62"/>
      <c r="G17" s="77">
        <v>-10.558005383474111</v>
      </c>
      <c r="H17" s="78"/>
      <c r="I17" s="77">
        <f t="shared" si="0"/>
        <v>-6.9837901500574162</v>
      </c>
      <c r="J17" s="29"/>
      <c r="K17" s="62">
        <v>6062.7876399999996</v>
      </c>
      <c r="L17" s="62"/>
      <c r="M17" s="77">
        <v>-6.9932404897104021</v>
      </c>
      <c r="N17" s="78"/>
      <c r="O17" s="77">
        <f t="shared" si="1"/>
        <v>-5.9424928867922659</v>
      </c>
      <c r="P17" s="68"/>
      <c r="Q17" s="77">
        <v>-6.8477559011244153</v>
      </c>
      <c r="R17" s="29"/>
      <c r="S17" s="61" t="s">
        <v>527</v>
      </c>
      <c r="T17" s="29"/>
      <c r="U17" s="190"/>
    </row>
    <row r="18" spans="1:21" ht="13.5" customHeight="1" x14ac:dyDescent="0.3">
      <c r="A18" s="190"/>
      <c r="B18" s="29"/>
      <c r="C18" s="61" t="s">
        <v>333</v>
      </c>
      <c r="D18" s="29"/>
      <c r="E18" s="62">
        <v>5316.3315359999988</v>
      </c>
      <c r="F18" s="62"/>
      <c r="G18" s="77">
        <v>-7.8617974647623612</v>
      </c>
      <c r="H18" s="78"/>
      <c r="I18" s="77">
        <f t="shared" si="0"/>
        <v>-17.002591541901239</v>
      </c>
      <c r="J18" s="29"/>
      <c r="K18" s="62">
        <v>4830.3159509999987</v>
      </c>
      <c r="L18" s="62"/>
      <c r="M18" s="77">
        <v>-5.3118651112715156</v>
      </c>
      <c r="N18" s="78"/>
      <c r="O18" s="77">
        <f t="shared" si="1"/>
        <v>-20.328465421889675</v>
      </c>
      <c r="P18" s="68"/>
      <c r="Q18" s="77">
        <v>-6.912143832396211</v>
      </c>
      <c r="R18" s="29"/>
      <c r="S18" s="61" t="s">
        <v>528</v>
      </c>
      <c r="T18" s="29"/>
      <c r="U18" s="190"/>
    </row>
    <row r="19" spans="1:21" ht="13.5" customHeight="1" x14ac:dyDescent="0.3">
      <c r="A19" s="190"/>
      <c r="B19" s="29"/>
      <c r="C19" s="61" t="s">
        <v>334</v>
      </c>
      <c r="D19" s="29"/>
      <c r="E19" s="62">
        <v>6174.7902530000001</v>
      </c>
      <c r="F19" s="62"/>
      <c r="G19" s="77">
        <v>-10.164488995913757</v>
      </c>
      <c r="H19" s="78"/>
      <c r="I19" s="77">
        <f t="shared" si="0"/>
        <v>16.147576786490347</v>
      </c>
      <c r="J19" s="29"/>
      <c r="K19" s="62">
        <v>5809.6117790000008</v>
      </c>
      <c r="L19" s="62"/>
      <c r="M19" s="77">
        <v>-9.465643396176219</v>
      </c>
      <c r="N19" s="78"/>
      <c r="O19" s="77">
        <f t="shared" si="1"/>
        <v>20.273949736088454</v>
      </c>
      <c r="P19" s="68"/>
      <c r="Q19" s="77">
        <v>-9.6359214354536107</v>
      </c>
      <c r="R19" s="29"/>
      <c r="S19" s="61" t="s">
        <v>529</v>
      </c>
      <c r="T19" s="29"/>
      <c r="U19" s="190"/>
    </row>
    <row r="20" spans="1:21" ht="13.5" customHeight="1" x14ac:dyDescent="0.3">
      <c r="A20" s="190"/>
      <c r="B20" s="29"/>
      <c r="C20" s="61" t="s">
        <v>335</v>
      </c>
      <c r="D20" s="29"/>
      <c r="E20" s="62">
        <v>6335.7379249999994</v>
      </c>
      <c r="F20" s="62"/>
      <c r="G20" s="77">
        <v>-5.4860687213434147</v>
      </c>
      <c r="H20" s="78"/>
      <c r="I20" s="77">
        <f t="shared" si="0"/>
        <v>2.6065285686716777</v>
      </c>
      <c r="J20" s="29"/>
      <c r="K20" s="62">
        <v>6001.5532430000003</v>
      </c>
      <c r="L20" s="62"/>
      <c r="M20" s="77">
        <v>-3.96763077496297</v>
      </c>
      <c r="N20" s="78"/>
      <c r="O20" s="77">
        <f t="shared" si="1"/>
        <v>3.303860417899358</v>
      </c>
      <c r="P20" s="68"/>
      <c r="Q20" s="77">
        <v>-7.8567177813358597</v>
      </c>
      <c r="R20" s="29"/>
      <c r="S20" s="61" t="s">
        <v>530</v>
      </c>
      <c r="T20" s="29"/>
      <c r="U20" s="190"/>
    </row>
    <row r="21" spans="1:21" ht="13.5" customHeight="1" x14ac:dyDescent="0.3">
      <c r="A21" s="190"/>
      <c r="B21" s="29"/>
      <c r="C21" s="61" t="s">
        <v>336</v>
      </c>
      <c r="D21" s="29"/>
      <c r="E21" s="62">
        <v>6923.2477310000031</v>
      </c>
      <c r="F21" s="62"/>
      <c r="G21" s="77">
        <v>-3.1523602938318191</v>
      </c>
      <c r="H21" s="78"/>
      <c r="I21" s="77">
        <f t="shared" si="0"/>
        <v>9.2729499381874092</v>
      </c>
      <c r="J21" s="29"/>
      <c r="K21" s="62">
        <v>6540.3729930000036</v>
      </c>
      <c r="L21" s="62"/>
      <c r="M21" s="77">
        <v>-1.9939368530334178</v>
      </c>
      <c r="N21" s="78"/>
      <c r="O21" s="77">
        <f t="shared" si="1"/>
        <v>8.9780049960976953</v>
      </c>
      <c r="P21" s="68"/>
      <c r="Q21" s="77">
        <v>-6.2326888555297728</v>
      </c>
      <c r="R21" s="29"/>
      <c r="S21" s="61" t="s">
        <v>531</v>
      </c>
      <c r="T21" s="29"/>
      <c r="U21" s="190"/>
    </row>
    <row r="22" spans="1:21" ht="13.5" customHeight="1" x14ac:dyDescent="0.3">
      <c r="A22" s="190"/>
      <c r="B22" s="29"/>
      <c r="C22" s="61" t="s">
        <v>337</v>
      </c>
      <c r="D22" s="29"/>
      <c r="E22" s="62">
        <v>5795.790336</v>
      </c>
      <c r="F22" s="62"/>
      <c r="G22" s="77">
        <v>0.25579255191109951</v>
      </c>
      <c r="H22" s="78"/>
      <c r="I22" s="77">
        <f t="shared" si="0"/>
        <v>-16.285093915556757</v>
      </c>
      <c r="J22" s="29"/>
      <c r="K22" s="62">
        <v>5371.384102</v>
      </c>
      <c r="L22" s="62"/>
      <c r="M22" s="77">
        <v>0.90414298360983025</v>
      </c>
      <c r="N22" s="78"/>
      <c r="O22" s="77">
        <f t="shared" si="1"/>
        <v>-17.873428507076625</v>
      </c>
      <c r="P22" s="68"/>
      <c r="Q22" s="77">
        <v>-2.9456412073906364</v>
      </c>
      <c r="R22" s="29"/>
      <c r="S22" s="61" t="s">
        <v>532</v>
      </c>
      <c r="T22" s="29"/>
      <c r="U22" s="190"/>
    </row>
    <row r="23" spans="1:21" ht="6.75" customHeight="1" x14ac:dyDescent="0.3">
      <c r="A23" s="79"/>
      <c r="B23" s="29"/>
      <c r="C23" s="29"/>
      <c r="D23" s="29"/>
      <c r="E23" s="29"/>
      <c r="F23" s="29"/>
      <c r="G23" s="29"/>
      <c r="H23" s="29"/>
      <c r="I23" s="29"/>
      <c r="J23" s="29"/>
      <c r="K23" s="29"/>
      <c r="L23" s="29"/>
      <c r="M23" s="29"/>
      <c r="N23" s="29"/>
      <c r="O23" s="29"/>
      <c r="P23" s="68"/>
      <c r="Q23" s="29"/>
      <c r="R23" s="29"/>
      <c r="S23" s="29"/>
      <c r="T23" s="29"/>
      <c r="U23" s="79"/>
    </row>
    <row r="24" spans="1:21" ht="13.5" customHeight="1" x14ac:dyDescent="0.3">
      <c r="A24" s="190">
        <v>2024</v>
      </c>
      <c r="B24" s="29"/>
      <c r="C24" s="69" t="s">
        <v>296</v>
      </c>
      <c r="D24" s="66"/>
      <c r="E24" s="71">
        <f>SUM(E25:E36)</f>
        <v>79222.113828000001</v>
      </c>
      <c r="F24" s="72"/>
      <c r="G24" s="73">
        <f t="shared" ref="G24:G36" si="2">E24/E10*100-100</f>
        <v>2.4333443337892078</v>
      </c>
      <c r="H24" s="74"/>
      <c r="I24" s="75"/>
      <c r="J24" s="70"/>
      <c r="K24" s="71">
        <f>SUM(K25:K36)</f>
        <v>73807.232099999994</v>
      </c>
      <c r="L24" s="72"/>
      <c r="M24" s="73">
        <f t="shared" ref="M24:M36" si="3">K24/K10*100-100</f>
        <v>1.9118603386228017</v>
      </c>
      <c r="N24" s="74"/>
      <c r="O24" s="75"/>
      <c r="P24" s="76"/>
      <c r="Q24" s="75"/>
      <c r="R24" s="29"/>
      <c r="S24" s="69" t="s">
        <v>296</v>
      </c>
      <c r="T24" s="29"/>
      <c r="U24" s="190">
        <v>2024</v>
      </c>
    </row>
    <row r="25" spans="1:21" ht="13.5" customHeight="1" x14ac:dyDescent="0.3">
      <c r="A25" s="190"/>
      <c r="B25" s="29"/>
      <c r="C25" s="61" t="s">
        <v>326</v>
      </c>
      <c r="D25" s="29"/>
      <c r="E25" s="62">
        <v>6338.8408909999998</v>
      </c>
      <c r="F25" s="62"/>
      <c r="G25" s="77">
        <f t="shared" si="2"/>
        <v>-0.65565009607777824</v>
      </c>
      <c r="H25" s="78"/>
      <c r="I25" s="77">
        <f>E25/E22*100-100</f>
        <v>9.3697412003828475</v>
      </c>
      <c r="J25" s="29"/>
      <c r="K25" s="62">
        <v>5875.5046940000002</v>
      </c>
      <c r="L25" s="62"/>
      <c r="M25" s="77">
        <f t="shared" si="3"/>
        <v>-0.29808688042575682</v>
      </c>
      <c r="N25" s="78"/>
      <c r="O25" s="77">
        <f>K25/K22*100-100</f>
        <v>9.3853014870467746</v>
      </c>
      <c r="P25" s="68"/>
      <c r="Q25" s="77">
        <v>-1.307060932644049</v>
      </c>
      <c r="R25" s="29"/>
      <c r="S25" s="61" t="s">
        <v>521</v>
      </c>
      <c r="T25" s="29"/>
      <c r="U25" s="190"/>
    </row>
    <row r="26" spans="1:21" ht="13.5" customHeight="1" x14ac:dyDescent="0.3">
      <c r="A26" s="190"/>
      <c r="B26" s="29"/>
      <c r="C26" s="61" t="s">
        <v>327</v>
      </c>
      <c r="D26" s="29"/>
      <c r="E26" s="62">
        <v>6527.9853019999991</v>
      </c>
      <c r="F26" s="62"/>
      <c r="G26" s="77">
        <f t="shared" si="2"/>
        <v>1.9028551715917246</v>
      </c>
      <c r="H26" s="78"/>
      <c r="I26" s="77">
        <f>E26/E25*100-100</f>
        <v>2.9838958612851343</v>
      </c>
      <c r="J26" s="29"/>
      <c r="K26" s="62">
        <v>6074.7366659999989</v>
      </c>
      <c r="L26" s="62"/>
      <c r="M26" s="77">
        <f t="shared" si="3"/>
        <v>1.055717536972935</v>
      </c>
      <c r="N26" s="78"/>
      <c r="O26" s="77">
        <f>K26/K25*100-100</f>
        <v>3.3908912063920695</v>
      </c>
      <c r="P26" s="68"/>
      <c r="Q26" s="77">
        <v>0.51083702537677311</v>
      </c>
      <c r="R26" s="29"/>
      <c r="S26" s="61" t="s">
        <v>522</v>
      </c>
      <c r="T26" s="29"/>
      <c r="U26" s="190"/>
    </row>
    <row r="27" spans="1:21" ht="13.5" customHeight="1" x14ac:dyDescent="0.3">
      <c r="A27" s="190"/>
      <c r="B27" s="29"/>
      <c r="C27" s="61" t="s">
        <v>328</v>
      </c>
      <c r="D27" s="29"/>
      <c r="E27" s="62">
        <v>6788.4095350000007</v>
      </c>
      <c r="F27" s="62"/>
      <c r="G27" s="77">
        <f t="shared" si="2"/>
        <v>-13.387426203559841</v>
      </c>
      <c r="H27" s="78"/>
      <c r="I27" s="77">
        <f t="shared" ref="I27:I36" si="4">E27/E26*100-100</f>
        <v>3.9893507866847386</v>
      </c>
      <c r="J27" s="29"/>
      <c r="K27" s="62">
        <v>6435.313607</v>
      </c>
      <c r="L27" s="62"/>
      <c r="M27" s="77">
        <f t="shared" si="3"/>
        <v>-13.434933871976952</v>
      </c>
      <c r="N27" s="78"/>
      <c r="O27" s="77">
        <f t="shared" ref="O27:O36" si="5">K27/K26*100-100</f>
        <v>5.9356801920012856</v>
      </c>
      <c r="P27" s="68"/>
      <c r="Q27" s="77">
        <v>-4.6992751045081604</v>
      </c>
      <c r="R27" s="29"/>
      <c r="S27" s="61" t="s">
        <v>523</v>
      </c>
      <c r="T27" s="29"/>
      <c r="U27" s="190"/>
    </row>
    <row r="28" spans="1:21" ht="13.5" customHeight="1" x14ac:dyDescent="0.3">
      <c r="A28" s="190"/>
      <c r="B28" s="29"/>
      <c r="C28" s="61" t="s">
        <v>329</v>
      </c>
      <c r="D28" s="29"/>
      <c r="E28" s="62">
        <v>6864.9238370000003</v>
      </c>
      <c r="F28" s="62"/>
      <c r="G28" s="77">
        <f t="shared" si="2"/>
        <v>15.134832539823748</v>
      </c>
      <c r="H28" s="78"/>
      <c r="I28" s="77">
        <f t="shared" si="4"/>
        <v>1.127131496788806</v>
      </c>
      <c r="J28" s="29"/>
      <c r="K28" s="62">
        <v>6241.4708990000008</v>
      </c>
      <c r="L28" s="62"/>
      <c r="M28" s="77">
        <f t="shared" si="3"/>
        <v>12.361298574390787</v>
      </c>
      <c r="N28" s="78"/>
      <c r="O28" s="77">
        <f t="shared" si="5"/>
        <v>-3.0121718977167973</v>
      </c>
      <c r="P28" s="68"/>
      <c r="Q28" s="77">
        <v>-0.12346854532002283</v>
      </c>
      <c r="R28" s="29"/>
      <c r="S28" s="61" t="s">
        <v>524</v>
      </c>
      <c r="T28" s="29"/>
      <c r="U28" s="190"/>
    </row>
    <row r="29" spans="1:21" ht="13.5" customHeight="1" x14ac:dyDescent="0.3">
      <c r="A29" s="190"/>
      <c r="B29" s="29"/>
      <c r="C29" s="61" t="s">
        <v>330</v>
      </c>
      <c r="D29" s="29"/>
      <c r="E29" s="62">
        <v>6840.8931069999981</v>
      </c>
      <c r="F29" s="62"/>
      <c r="G29" s="77">
        <f t="shared" si="2"/>
        <v>-1.0796271241684536</v>
      </c>
      <c r="H29" s="78"/>
      <c r="I29" s="77">
        <f t="shared" si="4"/>
        <v>-0.35005093385717601</v>
      </c>
      <c r="J29" s="29"/>
      <c r="K29" s="62">
        <v>6352.8566979999978</v>
      </c>
      <c r="L29" s="62"/>
      <c r="M29" s="77">
        <f t="shared" si="3"/>
        <v>-1.7727754977628081</v>
      </c>
      <c r="N29" s="78"/>
      <c r="O29" s="77">
        <f t="shared" si="5"/>
        <v>1.7846081605193973</v>
      </c>
      <c r="P29" s="68"/>
      <c r="Q29" s="77">
        <v>-1.069279662515541</v>
      </c>
      <c r="R29" s="29"/>
      <c r="S29" s="61" t="s">
        <v>525</v>
      </c>
      <c r="T29" s="29"/>
      <c r="U29" s="190"/>
    </row>
    <row r="30" spans="1:21" ht="13.5" customHeight="1" x14ac:dyDescent="0.3">
      <c r="A30" s="190"/>
      <c r="B30" s="29"/>
      <c r="C30" s="61" t="s">
        <v>331</v>
      </c>
      <c r="D30" s="29"/>
      <c r="E30" s="62">
        <v>6563.6622230000012</v>
      </c>
      <c r="F30" s="62"/>
      <c r="G30" s="77">
        <f t="shared" si="2"/>
        <v>-4.6858590058494798</v>
      </c>
      <c r="H30" s="78"/>
      <c r="I30" s="77">
        <f t="shared" si="4"/>
        <v>-4.052553952587246</v>
      </c>
      <c r="J30" s="29"/>
      <c r="K30" s="62">
        <v>6088.4706380000007</v>
      </c>
      <c r="L30" s="62"/>
      <c r="M30" s="77">
        <f t="shared" si="3"/>
        <v>-5.5440493142125717</v>
      </c>
      <c r="N30" s="78"/>
      <c r="O30" s="77">
        <f t="shared" si="5"/>
        <v>-4.1616877661230944</v>
      </c>
      <c r="P30" s="68"/>
      <c r="Q30" s="77">
        <v>2.5554464654634899</v>
      </c>
      <c r="R30" s="29"/>
      <c r="S30" s="61" t="s">
        <v>526</v>
      </c>
      <c r="T30" s="29"/>
      <c r="U30" s="190"/>
    </row>
    <row r="31" spans="1:21" ht="13.5" customHeight="1" x14ac:dyDescent="0.3">
      <c r="A31" s="190"/>
      <c r="B31" s="29"/>
      <c r="C31" s="61" t="s">
        <v>332</v>
      </c>
      <c r="D31" s="29"/>
      <c r="E31" s="62">
        <v>7892.8679839999986</v>
      </c>
      <c r="F31" s="62"/>
      <c r="G31" s="77">
        <f t="shared" si="2"/>
        <v>23.221733546509697</v>
      </c>
      <c r="H31" s="78"/>
      <c r="I31" s="77">
        <f t="shared" si="4"/>
        <v>20.250977515909824</v>
      </c>
      <c r="J31" s="29"/>
      <c r="K31" s="62">
        <v>7359.6950770000003</v>
      </c>
      <c r="L31" s="62"/>
      <c r="M31" s="77">
        <f t="shared" si="3"/>
        <v>21.391272695145915</v>
      </c>
      <c r="N31" s="78"/>
      <c r="O31" s="77">
        <f t="shared" si="5"/>
        <v>20.879207843524796</v>
      </c>
      <c r="P31" s="68"/>
      <c r="Q31" s="77">
        <v>5.3945922428945607</v>
      </c>
      <c r="R31" s="29"/>
      <c r="S31" s="61" t="s">
        <v>527</v>
      </c>
      <c r="T31" s="29"/>
      <c r="U31" s="190"/>
    </row>
    <row r="32" spans="1:21" ht="13.5" customHeight="1" x14ac:dyDescent="0.3">
      <c r="A32" s="190"/>
      <c r="B32" s="29"/>
      <c r="C32" s="61" t="s">
        <v>333</v>
      </c>
      <c r="D32" s="29"/>
      <c r="E32" s="62">
        <v>5182.9160260000008</v>
      </c>
      <c r="F32" s="62"/>
      <c r="G32" s="77">
        <f t="shared" si="2"/>
        <v>-2.509540819577623</v>
      </c>
      <c r="H32" s="78"/>
      <c r="I32" s="77">
        <f t="shared" si="4"/>
        <v>-34.334185792711452</v>
      </c>
      <c r="J32" s="29"/>
      <c r="K32" s="62">
        <v>4723.5003930000003</v>
      </c>
      <c r="L32" s="62"/>
      <c r="M32" s="77">
        <f t="shared" si="3"/>
        <v>-2.2113575816481585</v>
      </c>
      <c r="N32" s="78"/>
      <c r="O32" s="77">
        <f t="shared" si="5"/>
        <v>-35.819346541114854</v>
      </c>
      <c r="P32" s="68"/>
      <c r="Q32" s="77">
        <v>5.5424757321560065</v>
      </c>
      <c r="R32" s="29"/>
      <c r="S32" s="61" t="s">
        <v>528</v>
      </c>
      <c r="T32" s="29"/>
      <c r="U32" s="190"/>
    </row>
    <row r="33" spans="1:21" ht="13.5" customHeight="1" x14ac:dyDescent="0.3">
      <c r="A33" s="190"/>
      <c r="B33" s="29"/>
      <c r="C33" s="61" t="s">
        <v>334</v>
      </c>
      <c r="D33" s="29"/>
      <c r="E33" s="62">
        <v>6430.7654070000008</v>
      </c>
      <c r="F33" s="62"/>
      <c r="G33" s="77">
        <f t="shared" si="2"/>
        <v>4.145487433773738</v>
      </c>
      <c r="H33" s="78"/>
      <c r="I33" s="77">
        <f t="shared" si="4"/>
        <v>24.07620294714765</v>
      </c>
      <c r="J33" s="29"/>
      <c r="K33" s="62">
        <v>6043.9209650000003</v>
      </c>
      <c r="L33" s="62"/>
      <c r="M33" s="77">
        <f t="shared" si="3"/>
        <v>4.0331298357483547</v>
      </c>
      <c r="N33" s="78"/>
      <c r="O33" s="77">
        <f t="shared" si="5"/>
        <v>27.954280981045315</v>
      </c>
      <c r="P33" s="68"/>
      <c r="Q33" s="77">
        <v>8.9962018662781844</v>
      </c>
      <c r="R33" s="29"/>
      <c r="S33" s="61" t="s">
        <v>529</v>
      </c>
      <c r="T33" s="29"/>
      <c r="U33" s="190"/>
    </row>
    <row r="34" spans="1:21" ht="13.5" customHeight="1" x14ac:dyDescent="0.3">
      <c r="A34" s="190"/>
      <c r="B34" s="29"/>
      <c r="C34" s="61" t="s">
        <v>335</v>
      </c>
      <c r="D34" s="29"/>
      <c r="E34" s="62">
        <v>7340.499534999999</v>
      </c>
      <c r="F34" s="62"/>
      <c r="G34" s="77">
        <f t="shared" si="2"/>
        <v>15.858635914142539</v>
      </c>
      <c r="H34" s="78"/>
      <c r="I34" s="77">
        <f t="shared" si="4"/>
        <v>14.146591741781407</v>
      </c>
      <c r="J34" s="29"/>
      <c r="K34" s="62">
        <v>6921.9087459999992</v>
      </c>
      <c r="L34" s="62"/>
      <c r="M34" s="77">
        <f t="shared" si="3"/>
        <v>15.335288478419628</v>
      </c>
      <c r="N34" s="78"/>
      <c r="O34" s="77">
        <f t="shared" si="5"/>
        <v>14.52679123510012</v>
      </c>
      <c r="P34" s="68"/>
      <c r="Q34" s="77">
        <v>6.3237231463412655</v>
      </c>
      <c r="R34" s="29"/>
      <c r="S34" s="61" t="s">
        <v>530</v>
      </c>
      <c r="T34" s="29"/>
      <c r="U34" s="190"/>
    </row>
    <row r="35" spans="1:21" ht="13.5" customHeight="1" x14ac:dyDescent="0.3">
      <c r="A35" s="190"/>
      <c r="B35" s="29"/>
      <c r="C35" s="61" t="s">
        <v>336</v>
      </c>
      <c r="D35" s="29"/>
      <c r="E35" s="62">
        <v>6794.1737219999995</v>
      </c>
      <c r="F35" s="62"/>
      <c r="G35" s="77">
        <f t="shared" si="2"/>
        <v>-1.8643563543458583</v>
      </c>
      <c r="H35" s="78"/>
      <c r="I35" s="77">
        <f t="shared" si="4"/>
        <v>-7.4426244480376482</v>
      </c>
      <c r="J35" s="29"/>
      <c r="K35" s="62">
        <v>6367.9504579999993</v>
      </c>
      <c r="L35" s="62"/>
      <c r="M35" s="77">
        <f t="shared" si="3"/>
        <v>-2.6362798449651734</v>
      </c>
      <c r="N35" s="78"/>
      <c r="O35" s="77">
        <f t="shared" si="5"/>
        <v>-8.0029701102332353</v>
      </c>
      <c r="P35" s="68"/>
      <c r="Q35" s="77">
        <v>5.8231748698713375</v>
      </c>
      <c r="R35" s="29"/>
      <c r="S35" s="61" t="s">
        <v>531</v>
      </c>
      <c r="T35" s="29"/>
      <c r="U35" s="190"/>
    </row>
    <row r="36" spans="1:21" ht="13.5" customHeight="1" x14ac:dyDescent="0.3">
      <c r="A36" s="190"/>
      <c r="B36" s="29"/>
      <c r="C36" s="61" t="s">
        <v>337</v>
      </c>
      <c r="D36" s="29"/>
      <c r="E36" s="62">
        <v>5656.1762589999998</v>
      </c>
      <c r="F36" s="62"/>
      <c r="G36" s="77">
        <f t="shared" si="2"/>
        <v>-2.4088876392370651</v>
      </c>
      <c r="H36" s="78"/>
      <c r="I36" s="77">
        <f t="shared" si="4"/>
        <v>-16.749607966529993</v>
      </c>
      <c r="J36" s="29"/>
      <c r="K36" s="62">
        <v>5321.9032589999997</v>
      </c>
      <c r="L36" s="62"/>
      <c r="M36" s="77">
        <f t="shared" si="3"/>
        <v>-0.92119353336835275</v>
      </c>
      <c r="N36" s="78"/>
      <c r="O36" s="77">
        <f t="shared" si="5"/>
        <v>-16.426748384731226</v>
      </c>
      <c r="P36" s="68"/>
      <c r="Q36" s="77">
        <v>3.8629345435970066</v>
      </c>
      <c r="R36" s="29"/>
      <c r="S36" s="61" t="s">
        <v>532</v>
      </c>
      <c r="T36" s="29"/>
      <c r="U36" s="190"/>
    </row>
    <row r="37" spans="1:21" ht="6.75" customHeight="1" x14ac:dyDescent="0.3">
      <c r="A37" s="79"/>
      <c r="B37" s="29"/>
      <c r="C37" s="29"/>
      <c r="D37" s="29"/>
      <c r="E37" s="29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68"/>
      <c r="Q37" s="29"/>
      <c r="R37" s="29"/>
      <c r="S37" s="29"/>
      <c r="T37" s="29"/>
      <c r="U37" s="79"/>
    </row>
    <row r="38" spans="1:21" ht="13.5" customHeight="1" x14ac:dyDescent="0.3">
      <c r="A38" s="190">
        <v>2025</v>
      </c>
      <c r="B38" s="29"/>
      <c r="C38" s="69" t="s">
        <v>296</v>
      </c>
      <c r="D38" s="66"/>
      <c r="E38" s="71"/>
      <c r="F38" s="72"/>
      <c r="G38" s="73"/>
      <c r="H38" s="74"/>
      <c r="I38" s="75"/>
      <c r="J38" s="70"/>
      <c r="K38" s="71"/>
      <c r="L38" s="72"/>
      <c r="M38" s="73"/>
      <c r="N38" s="74"/>
      <c r="O38" s="75"/>
      <c r="P38" s="76"/>
      <c r="Q38" s="75"/>
      <c r="R38" s="29"/>
      <c r="S38" s="69" t="s">
        <v>296</v>
      </c>
      <c r="T38" s="29"/>
      <c r="U38" s="190">
        <v>2025</v>
      </c>
    </row>
    <row r="39" spans="1:21" ht="13.5" customHeight="1" x14ac:dyDescent="0.3">
      <c r="A39" s="190"/>
      <c r="B39" s="29"/>
      <c r="C39" s="61" t="s">
        <v>326</v>
      </c>
      <c r="D39" s="29"/>
      <c r="E39" s="62">
        <v>7094.8156559999989</v>
      </c>
      <c r="F39" s="62"/>
      <c r="G39" s="77">
        <f t="shared" ref="G39:G40" si="6">E39/E25*100-100</f>
        <v>11.926072573825692</v>
      </c>
      <c r="H39" s="78"/>
      <c r="I39" s="77">
        <f>E39/E36*100-100</f>
        <v>25.434840272363559</v>
      </c>
      <c r="J39" s="29"/>
      <c r="K39" s="62">
        <v>6679.4270049999996</v>
      </c>
      <c r="L39" s="62"/>
      <c r="M39" s="77">
        <f t="shared" ref="M39:M40" si="7">K39/K25*100-100</f>
        <v>13.682608607579795</v>
      </c>
      <c r="N39" s="78"/>
      <c r="O39" s="77">
        <f>K39/K36*100-100</f>
        <v>25.508237935446473</v>
      </c>
      <c r="P39" s="68"/>
      <c r="Q39" s="77">
        <v>2.5568778145453024</v>
      </c>
      <c r="R39" s="29"/>
      <c r="S39" s="61" t="s">
        <v>521</v>
      </c>
      <c r="T39" s="29"/>
      <c r="U39" s="190"/>
    </row>
    <row r="40" spans="1:21" ht="13.5" customHeight="1" x14ac:dyDescent="0.3">
      <c r="A40" s="190"/>
      <c r="B40" s="29"/>
      <c r="C40" s="61" t="s">
        <v>327</v>
      </c>
      <c r="D40" s="29"/>
      <c r="E40" s="62">
        <v>7304.5449680000002</v>
      </c>
      <c r="F40" s="62"/>
      <c r="G40" s="77">
        <f t="shared" si="6"/>
        <v>11.895855000808339</v>
      </c>
      <c r="H40" s="78"/>
      <c r="I40" s="77">
        <f t="shared" ref="I40" si="8">E40/E39*100-100</f>
        <v>2.956092478916446</v>
      </c>
      <c r="J40" s="29"/>
      <c r="K40" s="62">
        <v>6893.7436310000012</v>
      </c>
      <c r="L40" s="62"/>
      <c r="M40" s="77">
        <f t="shared" si="7"/>
        <v>13.482180545931215</v>
      </c>
      <c r="N40" s="78"/>
      <c r="O40" s="77">
        <f t="shared" ref="O40" si="9">K40/K39*100-100</f>
        <v>3.208607951543911</v>
      </c>
      <c r="P40" s="68"/>
      <c r="Q40" s="77">
        <v>7.4636927348077364</v>
      </c>
      <c r="R40" s="29"/>
      <c r="S40" s="61" t="s">
        <v>522</v>
      </c>
      <c r="T40" s="29"/>
      <c r="U40" s="190"/>
    </row>
    <row r="41" spans="1:21" ht="6.75" customHeight="1" thickBot="1" x14ac:dyDescent="0.35">
      <c r="A41" s="63"/>
      <c r="B41" s="80"/>
      <c r="C41" s="80"/>
      <c r="D41" s="80"/>
      <c r="E41" s="80"/>
      <c r="F41" s="80"/>
      <c r="G41" s="80"/>
      <c r="H41" s="80"/>
      <c r="I41" s="80"/>
      <c r="J41" s="80"/>
      <c r="K41" s="80"/>
      <c r="L41" s="80"/>
      <c r="M41" s="80"/>
      <c r="N41" s="80"/>
      <c r="O41" s="80"/>
      <c r="P41" s="81"/>
      <c r="Q41" s="80"/>
      <c r="R41" s="80"/>
      <c r="S41" s="80"/>
      <c r="T41" s="80"/>
      <c r="U41" s="63"/>
    </row>
    <row r="42" spans="1:21" ht="14.4" thickTop="1" x14ac:dyDescent="0.3"/>
  </sheetData>
  <mergeCells count="18">
    <mergeCell ref="Y10:Z10"/>
    <mergeCell ref="E4:I4"/>
    <mergeCell ref="K4:O4"/>
    <mergeCell ref="E6:E8"/>
    <mergeCell ref="G6:I6"/>
    <mergeCell ref="K6:K8"/>
    <mergeCell ref="M6:O6"/>
    <mergeCell ref="A4:A8"/>
    <mergeCell ref="C4:C8"/>
    <mergeCell ref="A1:U1"/>
    <mergeCell ref="S4:S8"/>
    <mergeCell ref="U4:U8"/>
    <mergeCell ref="U24:U36"/>
    <mergeCell ref="U38:U40"/>
    <mergeCell ref="A38:A40"/>
    <mergeCell ref="A10:A22"/>
    <mergeCell ref="A24:A36"/>
    <mergeCell ref="U10:U22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Z42"/>
  <sheetViews>
    <sheetView showGridLines="0" zoomScale="90" zoomScaleNormal="90" workbookViewId="0">
      <pane ySplit="8" topLeftCell="A9" activePane="bottomLeft" state="frozen"/>
      <selection activeCell="G9" sqref="G9:I9"/>
      <selection pane="bottomLeft" sqref="A1:U1"/>
    </sheetView>
  </sheetViews>
  <sheetFormatPr defaultColWidth="9.109375" defaultRowHeight="13.8" x14ac:dyDescent="0.3"/>
  <cols>
    <col min="1" max="1" width="9.109375" style="7"/>
    <col min="2" max="2" width="0.5546875" style="7" customWidth="1"/>
    <col min="3" max="3" width="11.6640625" style="7" customWidth="1"/>
    <col min="4" max="4" width="0.5546875" style="7" customWidth="1"/>
    <col min="5" max="5" width="10.6640625" style="7" customWidth="1"/>
    <col min="6" max="6" width="0.5546875" style="7" customWidth="1"/>
    <col min="7" max="7" width="11.6640625" style="7" customWidth="1"/>
    <col min="8" max="8" width="0.5546875" style="7" customWidth="1"/>
    <col min="9" max="9" width="11.6640625" style="7" customWidth="1"/>
    <col min="10" max="10" width="0.5546875" style="7" customWidth="1"/>
    <col min="11" max="11" width="10.88671875" style="7" customWidth="1"/>
    <col min="12" max="12" width="0.5546875" style="7" customWidth="1"/>
    <col min="13" max="13" width="11.6640625" style="7" customWidth="1"/>
    <col min="14" max="14" width="0.5546875" style="7" customWidth="1"/>
    <col min="15" max="15" width="11.6640625" style="7" customWidth="1"/>
    <col min="16" max="16" width="0.5546875" style="7" customWidth="1"/>
    <col min="17" max="17" width="31.6640625" style="7" customWidth="1"/>
    <col min="18" max="18" width="0.5546875" style="7" customWidth="1"/>
    <col min="19" max="19" width="11.6640625" style="7" customWidth="1"/>
    <col min="20" max="20" width="0.5546875" style="7" customWidth="1"/>
    <col min="21" max="21" width="9.109375" style="7"/>
    <col min="22" max="22" width="4.6640625" style="7" customWidth="1"/>
    <col min="23" max="16384" width="9.109375" style="7"/>
  </cols>
  <sheetData>
    <row r="1" spans="1:26" ht="26.25" customHeight="1" x14ac:dyDescent="0.3">
      <c r="A1" s="194" t="s">
        <v>661</v>
      </c>
      <c r="B1" s="192"/>
      <c r="C1" s="192"/>
      <c r="D1" s="192"/>
      <c r="E1" s="192"/>
      <c r="F1" s="192"/>
      <c r="G1" s="192"/>
      <c r="H1" s="192"/>
      <c r="I1" s="192"/>
      <c r="J1" s="192"/>
      <c r="K1" s="192"/>
      <c r="L1" s="192"/>
      <c r="M1" s="192"/>
      <c r="N1" s="192"/>
      <c r="O1" s="192"/>
      <c r="P1" s="192"/>
      <c r="Q1" s="192"/>
      <c r="R1" s="192"/>
      <c r="S1" s="192"/>
      <c r="T1" s="192"/>
      <c r="U1" s="192"/>
    </row>
    <row r="2" spans="1:26" ht="3" customHeight="1" x14ac:dyDescent="0.3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</row>
    <row r="3" spans="1:26" ht="3.75" customHeight="1" x14ac:dyDescent="0.3">
      <c r="A3" s="29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</row>
    <row r="4" spans="1:26" ht="38.25" customHeight="1" x14ac:dyDescent="0.3">
      <c r="A4" s="187" t="s">
        <v>162</v>
      </c>
      <c r="B4" s="66"/>
      <c r="C4" s="187" t="s">
        <v>163</v>
      </c>
      <c r="D4" s="66"/>
      <c r="E4" s="187" t="s">
        <v>655</v>
      </c>
      <c r="F4" s="188"/>
      <c r="G4" s="188"/>
      <c r="H4" s="188"/>
      <c r="I4" s="188"/>
      <c r="J4" s="66"/>
      <c r="K4" s="187" t="s">
        <v>656</v>
      </c>
      <c r="L4" s="187"/>
      <c r="M4" s="187"/>
      <c r="N4" s="187"/>
      <c r="O4" s="187"/>
      <c r="P4" s="67"/>
      <c r="Q4" s="27" t="s">
        <v>657</v>
      </c>
      <c r="R4" s="66"/>
      <c r="S4" s="187" t="s">
        <v>520</v>
      </c>
      <c r="T4" s="66"/>
      <c r="U4" s="187" t="s">
        <v>533</v>
      </c>
    </row>
    <row r="5" spans="1:26" ht="3" customHeight="1" x14ac:dyDescent="0.3">
      <c r="A5" s="187"/>
      <c r="B5" s="66"/>
      <c r="C5" s="187"/>
      <c r="D5" s="66"/>
      <c r="E5" s="66"/>
      <c r="F5" s="66"/>
      <c r="G5" s="66"/>
      <c r="H5" s="66"/>
      <c r="I5" s="66"/>
      <c r="J5" s="66"/>
      <c r="K5" s="66"/>
      <c r="L5" s="66"/>
      <c r="M5" s="66"/>
      <c r="N5" s="66"/>
      <c r="O5" s="66"/>
      <c r="P5" s="67"/>
      <c r="Q5" s="66"/>
      <c r="R5" s="66"/>
      <c r="S5" s="187"/>
      <c r="T5" s="66"/>
      <c r="U5" s="187"/>
    </row>
    <row r="6" spans="1:26" ht="26.25" customHeight="1" x14ac:dyDescent="0.3">
      <c r="A6" s="187"/>
      <c r="B6" s="66"/>
      <c r="C6" s="187"/>
      <c r="D6" s="66"/>
      <c r="E6" s="187" t="s">
        <v>643</v>
      </c>
      <c r="F6" s="66"/>
      <c r="G6" s="187" t="s">
        <v>704</v>
      </c>
      <c r="H6" s="188"/>
      <c r="I6" s="188"/>
      <c r="J6" s="66"/>
      <c r="K6" s="187" t="s">
        <v>643</v>
      </c>
      <c r="L6" s="66"/>
      <c r="M6" s="187" t="s">
        <v>704</v>
      </c>
      <c r="N6" s="188"/>
      <c r="O6" s="188"/>
      <c r="P6" s="67"/>
      <c r="Q6" s="27" t="s">
        <v>705</v>
      </c>
      <c r="R6" s="66"/>
      <c r="S6" s="187"/>
      <c r="T6" s="66"/>
      <c r="U6" s="187"/>
      <c r="Y6" s="28"/>
      <c r="Z6" s="28"/>
    </row>
    <row r="7" spans="1:26" ht="3" customHeight="1" x14ac:dyDescent="0.3">
      <c r="A7" s="187"/>
      <c r="B7" s="66"/>
      <c r="C7" s="187"/>
      <c r="D7" s="66"/>
      <c r="E7" s="187"/>
      <c r="F7" s="66"/>
      <c r="G7" s="66"/>
      <c r="H7" s="66"/>
      <c r="I7" s="66"/>
      <c r="J7" s="66"/>
      <c r="K7" s="187"/>
      <c r="L7" s="66"/>
      <c r="M7" s="66"/>
      <c r="N7" s="66"/>
      <c r="O7" s="66"/>
      <c r="P7" s="67"/>
      <c r="Q7" s="66"/>
      <c r="R7" s="66"/>
      <c r="S7" s="187"/>
      <c r="T7" s="66"/>
      <c r="U7" s="187"/>
    </row>
    <row r="8" spans="1:26" ht="37.5" customHeight="1" x14ac:dyDescent="0.3">
      <c r="A8" s="187"/>
      <c r="B8" s="66"/>
      <c r="C8" s="187"/>
      <c r="D8" s="66"/>
      <c r="E8" s="187"/>
      <c r="F8" s="66"/>
      <c r="G8" s="27" t="s">
        <v>652</v>
      </c>
      <c r="H8" s="66"/>
      <c r="I8" s="27" t="s">
        <v>653</v>
      </c>
      <c r="J8" s="66"/>
      <c r="K8" s="187"/>
      <c r="L8" s="66"/>
      <c r="M8" s="27" t="s">
        <v>652</v>
      </c>
      <c r="N8" s="66"/>
      <c r="O8" s="27" t="s">
        <v>653</v>
      </c>
      <c r="P8" s="67"/>
      <c r="Q8" s="27" t="s">
        <v>652</v>
      </c>
      <c r="R8" s="66"/>
      <c r="S8" s="187"/>
      <c r="T8" s="66"/>
      <c r="U8" s="187"/>
      <c r="Y8" s="28"/>
      <c r="Z8" s="28"/>
    </row>
    <row r="9" spans="1:26" ht="6.75" customHeight="1" x14ac:dyDescent="0.3">
      <c r="B9" s="29"/>
      <c r="C9" s="29"/>
      <c r="D9" s="29"/>
      <c r="E9" s="29"/>
      <c r="F9" s="29"/>
      <c r="G9" s="29"/>
      <c r="H9" s="29"/>
      <c r="I9" s="29"/>
      <c r="J9" s="29"/>
      <c r="K9" s="29"/>
      <c r="L9" s="29"/>
      <c r="M9" s="29"/>
      <c r="N9" s="29"/>
      <c r="O9" s="29"/>
      <c r="P9" s="68"/>
      <c r="Q9" s="29"/>
      <c r="R9" s="29"/>
      <c r="S9" s="29"/>
      <c r="T9" s="29"/>
    </row>
    <row r="10" spans="1:26" ht="12.75" customHeight="1" x14ac:dyDescent="0.3">
      <c r="A10" s="190">
        <v>2023</v>
      </c>
      <c r="B10" s="29"/>
      <c r="C10" s="69" t="s">
        <v>296</v>
      </c>
      <c r="D10" s="66"/>
      <c r="E10" s="71">
        <f>SUM(E11:E22)</f>
        <v>-27808.248042000003</v>
      </c>
      <c r="F10" s="72"/>
      <c r="G10" s="82">
        <f>SUM(G11:G22)</f>
        <v>3350.5749439999981</v>
      </c>
      <c r="H10" s="74"/>
      <c r="I10" s="75"/>
      <c r="J10" s="70"/>
      <c r="K10" s="71">
        <f>SUM(K11:K22)</f>
        <v>-20581.105180999995</v>
      </c>
      <c r="L10" s="72"/>
      <c r="M10" s="82">
        <f>SUM(M11:M22)</f>
        <v>-1030.6274739999944</v>
      </c>
      <c r="N10" s="74"/>
      <c r="O10" s="75"/>
      <c r="P10" s="76"/>
      <c r="Q10" s="75"/>
      <c r="R10" s="29"/>
      <c r="S10" s="69" t="s">
        <v>296</v>
      </c>
      <c r="T10" s="29"/>
      <c r="U10" s="190">
        <v>2023</v>
      </c>
      <c r="Y10" s="193"/>
      <c r="Z10" s="193"/>
    </row>
    <row r="11" spans="1:26" ht="13.5" customHeight="1" x14ac:dyDescent="0.3">
      <c r="A11" s="190"/>
      <c r="B11" s="29"/>
      <c r="C11" s="61" t="s">
        <v>326</v>
      </c>
      <c r="D11" s="29"/>
      <c r="E11" s="62">
        <v>-2051.8086830000047</v>
      </c>
      <c r="F11" s="62"/>
      <c r="G11" s="78">
        <v>-77.371423000003233</v>
      </c>
      <c r="H11" s="78"/>
      <c r="I11" s="78">
        <v>830.70924499999364</v>
      </c>
      <c r="J11" s="29"/>
      <c r="K11" s="62">
        <v>-1416.6990100000039</v>
      </c>
      <c r="L11" s="62"/>
      <c r="M11" s="78">
        <v>-69.795020000000477</v>
      </c>
      <c r="N11" s="78"/>
      <c r="O11" s="78">
        <v>813.65156999999454</v>
      </c>
      <c r="P11" s="68"/>
      <c r="Q11" s="78">
        <v>-748.08405999999559</v>
      </c>
      <c r="R11" s="29"/>
      <c r="S11" s="61" t="s">
        <v>521</v>
      </c>
      <c r="T11" s="29"/>
      <c r="U11" s="190"/>
    </row>
    <row r="12" spans="1:26" ht="13.5" customHeight="1" x14ac:dyDescent="0.3">
      <c r="A12" s="190"/>
      <c r="B12" s="29"/>
      <c r="C12" s="61" t="s">
        <v>327</v>
      </c>
      <c r="D12" s="29"/>
      <c r="E12" s="62">
        <v>-2347.0843719999993</v>
      </c>
      <c r="F12" s="62"/>
      <c r="G12" s="78">
        <v>-122.69662199999584</v>
      </c>
      <c r="H12" s="78"/>
      <c r="I12" s="78">
        <v>-295.2756889999946</v>
      </c>
      <c r="J12" s="29"/>
      <c r="K12" s="62">
        <v>-1732.0407180000002</v>
      </c>
      <c r="L12" s="62"/>
      <c r="M12" s="78">
        <v>-387.74708699999792</v>
      </c>
      <c r="N12" s="78"/>
      <c r="O12" s="78">
        <v>-315.34170799999629</v>
      </c>
      <c r="P12" s="68"/>
      <c r="Q12" s="78">
        <v>-540.20368899999448</v>
      </c>
      <c r="R12" s="29"/>
      <c r="S12" s="61" t="s">
        <v>522</v>
      </c>
      <c r="T12" s="29"/>
      <c r="U12" s="190"/>
    </row>
    <row r="13" spans="1:26" ht="13.5" customHeight="1" x14ac:dyDescent="0.3">
      <c r="A13" s="190"/>
      <c r="B13" s="29"/>
      <c r="C13" s="61" t="s">
        <v>328</v>
      </c>
      <c r="D13" s="29"/>
      <c r="E13" s="62">
        <v>-2140.5847860000049</v>
      </c>
      <c r="F13" s="62"/>
      <c r="G13" s="78">
        <v>381.6146109999936</v>
      </c>
      <c r="H13" s="78"/>
      <c r="I13" s="78">
        <v>206.49958599999445</v>
      </c>
      <c r="J13" s="29"/>
      <c r="K13" s="62">
        <v>-1348.9623900000024</v>
      </c>
      <c r="L13" s="62"/>
      <c r="M13" s="78">
        <v>215.04183199999716</v>
      </c>
      <c r="N13" s="78"/>
      <c r="O13" s="78">
        <v>383.07832799999778</v>
      </c>
      <c r="P13" s="68"/>
      <c r="Q13" s="78">
        <v>181.54656599999453</v>
      </c>
      <c r="R13" s="29"/>
      <c r="S13" s="61" t="s">
        <v>523</v>
      </c>
      <c r="T13" s="29"/>
      <c r="U13" s="190"/>
    </row>
    <row r="14" spans="1:26" ht="13.5" customHeight="1" x14ac:dyDescent="0.3">
      <c r="A14" s="190"/>
      <c r="B14" s="29"/>
      <c r="C14" s="61" t="s">
        <v>329</v>
      </c>
      <c r="D14" s="29"/>
      <c r="E14" s="62">
        <v>-2142.8729350000021</v>
      </c>
      <c r="F14" s="62"/>
      <c r="G14" s="78">
        <v>399.99412599999687</v>
      </c>
      <c r="H14" s="78"/>
      <c r="I14" s="78">
        <v>-2.2881489999972473</v>
      </c>
      <c r="J14" s="29"/>
      <c r="K14" s="62">
        <v>-1682.5192160000033</v>
      </c>
      <c r="L14" s="62"/>
      <c r="M14" s="78">
        <v>-106.88649800000712</v>
      </c>
      <c r="N14" s="78"/>
      <c r="O14" s="78">
        <v>-333.55682600000091</v>
      </c>
      <c r="P14" s="68"/>
      <c r="Q14" s="78">
        <v>658.91211499999463</v>
      </c>
      <c r="R14" s="29"/>
      <c r="S14" s="61" t="s">
        <v>524</v>
      </c>
      <c r="T14" s="29"/>
      <c r="U14" s="190"/>
    </row>
    <row r="15" spans="1:26" ht="13.5" customHeight="1" x14ac:dyDescent="0.3">
      <c r="A15" s="190"/>
      <c r="B15" s="29"/>
      <c r="C15" s="61" t="s">
        <v>330</v>
      </c>
      <c r="D15" s="29"/>
      <c r="E15" s="62">
        <v>-2489.525464999997</v>
      </c>
      <c r="F15" s="62"/>
      <c r="G15" s="78">
        <v>-89.810106999995696</v>
      </c>
      <c r="H15" s="78"/>
      <c r="I15" s="78">
        <v>-346.65252999999484</v>
      </c>
      <c r="J15" s="29"/>
      <c r="K15" s="62">
        <v>-1927.6076669999948</v>
      </c>
      <c r="L15" s="62"/>
      <c r="M15" s="78">
        <v>-598.40068799999335</v>
      </c>
      <c r="N15" s="78"/>
      <c r="O15" s="78">
        <v>-245.08845099999144</v>
      </c>
      <c r="P15" s="68"/>
      <c r="Q15" s="78">
        <v>691.79862999999477</v>
      </c>
      <c r="R15" s="29"/>
      <c r="S15" s="61" t="s">
        <v>525</v>
      </c>
      <c r="T15" s="29"/>
      <c r="U15" s="190"/>
    </row>
    <row r="16" spans="1:26" ht="13.5" customHeight="1" x14ac:dyDescent="0.3">
      <c r="A16" s="190"/>
      <c r="B16" s="29"/>
      <c r="C16" s="61" t="s">
        <v>331</v>
      </c>
      <c r="D16" s="29"/>
      <c r="E16" s="62">
        <v>-2214.581368000001</v>
      </c>
      <c r="F16" s="62"/>
      <c r="G16" s="78">
        <v>406.51070599999912</v>
      </c>
      <c r="H16" s="78"/>
      <c r="I16" s="78">
        <v>274.94409699999596</v>
      </c>
      <c r="J16" s="29"/>
      <c r="K16" s="62">
        <v>-1600.7139260000022</v>
      </c>
      <c r="L16" s="62"/>
      <c r="M16" s="78">
        <v>-211.53373200000078</v>
      </c>
      <c r="N16" s="78"/>
      <c r="O16" s="78">
        <v>326.89374099999259</v>
      </c>
      <c r="P16" s="68"/>
      <c r="Q16" s="78">
        <v>716.69472500000029</v>
      </c>
      <c r="R16" s="29"/>
      <c r="S16" s="61" t="s">
        <v>526</v>
      </c>
      <c r="T16" s="29"/>
      <c r="U16" s="190"/>
    </row>
    <row r="17" spans="1:21" ht="13.5" customHeight="1" x14ac:dyDescent="0.3">
      <c r="A17" s="190"/>
      <c r="B17" s="29"/>
      <c r="C17" s="61" t="s">
        <v>332</v>
      </c>
      <c r="D17" s="29"/>
      <c r="E17" s="62">
        <v>-2252.7115990000011</v>
      </c>
      <c r="F17" s="62"/>
      <c r="G17" s="78">
        <v>-23.143496000001505</v>
      </c>
      <c r="H17" s="78"/>
      <c r="I17" s="78">
        <v>-38.130231000000094</v>
      </c>
      <c r="J17" s="29"/>
      <c r="K17" s="62">
        <v>-1747.9479720000008</v>
      </c>
      <c r="L17" s="62"/>
      <c r="M17" s="78">
        <v>-512.17121600000064</v>
      </c>
      <c r="N17" s="78"/>
      <c r="O17" s="78">
        <v>-147.23404599999867</v>
      </c>
      <c r="P17" s="68"/>
      <c r="Q17" s="78">
        <v>293.55710300000192</v>
      </c>
      <c r="R17" s="29"/>
      <c r="S17" s="61" t="s">
        <v>527</v>
      </c>
      <c r="T17" s="29"/>
      <c r="U17" s="190"/>
    </row>
    <row r="18" spans="1:21" ht="13.5" customHeight="1" x14ac:dyDescent="0.3">
      <c r="A18" s="190"/>
      <c r="B18" s="29"/>
      <c r="C18" s="61" t="s">
        <v>333</v>
      </c>
      <c r="D18" s="29"/>
      <c r="E18" s="62">
        <v>-2448.6323390000007</v>
      </c>
      <c r="F18" s="62"/>
      <c r="G18" s="78">
        <v>976.11670899999899</v>
      </c>
      <c r="H18" s="78"/>
      <c r="I18" s="78">
        <v>-195.92073999999957</v>
      </c>
      <c r="J18" s="29"/>
      <c r="K18" s="62">
        <v>-1775.6370680000009</v>
      </c>
      <c r="L18" s="62"/>
      <c r="M18" s="78">
        <v>179.03497499999776</v>
      </c>
      <c r="N18" s="78"/>
      <c r="O18" s="78">
        <v>-27.689096000000063</v>
      </c>
      <c r="P18" s="68"/>
      <c r="Q18" s="78">
        <v>1359.4839189999966</v>
      </c>
      <c r="R18" s="29"/>
      <c r="S18" s="61" t="s">
        <v>528</v>
      </c>
      <c r="T18" s="29"/>
      <c r="U18" s="190"/>
    </row>
    <row r="19" spans="1:21" ht="13.5" customHeight="1" x14ac:dyDescent="0.3">
      <c r="A19" s="190"/>
      <c r="B19" s="29"/>
      <c r="C19" s="61" t="s">
        <v>334</v>
      </c>
      <c r="D19" s="29"/>
      <c r="E19" s="62">
        <v>-2403.4212759999982</v>
      </c>
      <c r="F19" s="62"/>
      <c r="G19" s="78">
        <v>480.68628400000489</v>
      </c>
      <c r="H19" s="78"/>
      <c r="I19" s="78">
        <v>45.211063000002468</v>
      </c>
      <c r="J19" s="29"/>
      <c r="K19" s="62">
        <v>-1620.3975119999968</v>
      </c>
      <c r="L19" s="62"/>
      <c r="M19" s="78">
        <v>205.35799200000565</v>
      </c>
      <c r="N19" s="78"/>
      <c r="O19" s="78">
        <v>155.23955600000409</v>
      </c>
      <c r="P19" s="68"/>
      <c r="Q19" s="78">
        <v>1433.6594970000033</v>
      </c>
      <c r="R19" s="29"/>
      <c r="S19" s="61" t="s">
        <v>529</v>
      </c>
      <c r="T19" s="29"/>
      <c r="U19" s="190"/>
    </row>
    <row r="20" spans="1:21" ht="13.5" customHeight="1" x14ac:dyDescent="0.3">
      <c r="A20" s="190"/>
      <c r="B20" s="29"/>
      <c r="C20" s="61" t="s">
        <v>335</v>
      </c>
      <c r="D20" s="29"/>
      <c r="E20" s="62">
        <v>-2925.6852130000007</v>
      </c>
      <c r="F20" s="62"/>
      <c r="G20" s="78">
        <v>-38.078340999999455</v>
      </c>
      <c r="H20" s="78"/>
      <c r="I20" s="78">
        <v>-522.26393700000244</v>
      </c>
      <c r="J20" s="29"/>
      <c r="K20" s="62">
        <v>-2268.5466909999977</v>
      </c>
      <c r="L20" s="62"/>
      <c r="M20" s="78">
        <v>-210.62738699999682</v>
      </c>
      <c r="N20" s="78"/>
      <c r="O20" s="78">
        <v>-648.14917900000091</v>
      </c>
      <c r="P20" s="68"/>
      <c r="Q20" s="78">
        <v>1418.7246520000044</v>
      </c>
      <c r="R20" s="29"/>
      <c r="S20" s="61" t="s">
        <v>530</v>
      </c>
      <c r="T20" s="29"/>
      <c r="U20" s="190"/>
    </row>
    <row r="21" spans="1:21" ht="13.5" customHeight="1" x14ac:dyDescent="0.3">
      <c r="A21" s="190"/>
      <c r="B21" s="29"/>
      <c r="C21" s="61" t="s">
        <v>336</v>
      </c>
      <c r="D21" s="29"/>
      <c r="E21" s="62">
        <v>-1956.9469119999958</v>
      </c>
      <c r="F21" s="62"/>
      <c r="G21" s="78">
        <v>608.62766300000112</v>
      </c>
      <c r="H21" s="78"/>
      <c r="I21" s="78">
        <v>968.73830100000487</v>
      </c>
      <c r="J21" s="29"/>
      <c r="K21" s="62">
        <v>-1515.2075059999943</v>
      </c>
      <c r="L21" s="62"/>
      <c r="M21" s="78">
        <v>181.57428000000345</v>
      </c>
      <c r="N21" s="78"/>
      <c r="O21" s="78">
        <v>753.33918500000345</v>
      </c>
      <c r="P21" s="68"/>
      <c r="Q21" s="78">
        <v>1051.2356060000066</v>
      </c>
      <c r="R21" s="29"/>
      <c r="S21" s="61" t="s">
        <v>531</v>
      </c>
      <c r="T21" s="29"/>
      <c r="U21" s="190"/>
    </row>
    <row r="22" spans="1:21" ht="13.5" customHeight="1" x14ac:dyDescent="0.3">
      <c r="A22" s="190"/>
      <c r="B22" s="29"/>
      <c r="C22" s="61" t="s">
        <v>337</v>
      </c>
      <c r="D22" s="29"/>
      <c r="E22" s="62">
        <v>-2434.3930939999991</v>
      </c>
      <c r="F22" s="62"/>
      <c r="G22" s="78">
        <v>448.12483399999928</v>
      </c>
      <c r="H22" s="78"/>
      <c r="I22" s="78">
        <v>-477.44618200000332</v>
      </c>
      <c r="J22" s="29"/>
      <c r="K22" s="62">
        <v>-1944.8255049999998</v>
      </c>
      <c r="L22" s="62"/>
      <c r="M22" s="78">
        <v>285.52507499999865</v>
      </c>
      <c r="N22" s="78"/>
      <c r="O22" s="78">
        <v>-429.61799900000551</v>
      </c>
      <c r="P22" s="68"/>
      <c r="Q22" s="78">
        <v>1018.6741560000009</v>
      </c>
      <c r="R22" s="29"/>
      <c r="S22" s="61" t="s">
        <v>532</v>
      </c>
      <c r="T22" s="29"/>
      <c r="U22" s="190"/>
    </row>
    <row r="23" spans="1:21" ht="6.75" customHeight="1" x14ac:dyDescent="0.3">
      <c r="A23" s="79"/>
      <c r="B23" s="29"/>
      <c r="C23" s="29"/>
      <c r="D23" s="29"/>
      <c r="E23" s="29"/>
      <c r="F23" s="29"/>
      <c r="G23" s="29"/>
      <c r="H23" s="29"/>
      <c r="I23" s="29"/>
      <c r="J23" s="29"/>
      <c r="K23" s="29"/>
      <c r="L23" s="29"/>
      <c r="M23" s="29"/>
      <c r="N23" s="29"/>
      <c r="O23" s="29"/>
      <c r="P23" s="68"/>
      <c r="Q23" s="29"/>
      <c r="R23" s="29"/>
      <c r="S23" s="29"/>
      <c r="T23" s="29"/>
      <c r="U23" s="79"/>
    </row>
    <row r="24" spans="1:21" ht="13.5" customHeight="1" x14ac:dyDescent="0.3">
      <c r="A24" s="190">
        <v>2024</v>
      </c>
      <c r="B24" s="29"/>
      <c r="C24" s="69" t="s">
        <v>296</v>
      </c>
      <c r="D24" s="66"/>
      <c r="E24" s="71">
        <f>SUM(E25:E36)</f>
        <v>-28224.884938000007</v>
      </c>
      <c r="F24" s="72"/>
      <c r="G24" s="82">
        <f>SUM(G25:G36)</f>
        <v>-416.63689600000453</v>
      </c>
      <c r="H24" s="74"/>
      <c r="I24" s="75"/>
      <c r="J24" s="70"/>
      <c r="K24" s="71">
        <f>SUM(K25:K36)</f>
        <v>-22238.56166900001</v>
      </c>
      <c r="L24" s="72"/>
      <c r="M24" s="82">
        <f>SUM(M25:M36)</f>
        <v>-1657.4564880000171</v>
      </c>
      <c r="N24" s="74"/>
      <c r="O24" s="75"/>
      <c r="P24" s="76"/>
      <c r="Q24" s="75"/>
      <c r="R24" s="29"/>
      <c r="S24" s="69" t="s">
        <v>296</v>
      </c>
      <c r="T24" s="29"/>
      <c r="U24" s="190">
        <v>2024</v>
      </c>
    </row>
    <row r="25" spans="1:21" ht="13.5" customHeight="1" x14ac:dyDescent="0.3">
      <c r="A25" s="190"/>
      <c r="B25" s="29"/>
      <c r="C25" s="61" t="s">
        <v>326</v>
      </c>
      <c r="D25" s="29"/>
      <c r="E25" s="62">
        <v>-1757.1151590000009</v>
      </c>
      <c r="F25" s="62"/>
      <c r="G25" s="78">
        <v>294.69352400000389</v>
      </c>
      <c r="H25" s="78"/>
      <c r="I25" s="78">
        <v>677.27793499999825</v>
      </c>
      <c r="J25" s="29"/>
      <c r="K25" s="62">
        <v>-1432.2431770000012</v>
      </c>
      <c r="L25" s="62"/>
      <c r="M25" s="78">
        <v>-15.544166999997287</v>
      </c>
      <c r="N25" s="78"/>
      <c r="O25" s="78">
        <v>512.5823279999986</v>
      </c>
      <c r="P25" s="68"/>
      <c r="Q25" s="78">
        <v>1351.4460210000043</v>
      </c>
      <c r="R25" s="29"/>
      <c r="S25" s="61" t="s">
        <v>521</v>
      </c>
      <c r="T25" s="29"/>
      <c r="U25" s="190"/>
    </row>
    <row r="26" spans="1:21" ht="13.5" customHeight="1" x14ac:dyDescent="0.3">
      <c r="A26" s="190"/>
      <c r="B26" s="29"/>
      <c r="C26" s="61" t="s">
        <v>327</v>
      </c>
      <c r="D26" s="29"/>
      <c r="E26" s="62">
        <v>-2435.4580950000018</v>
      </c>
      <c r="F26" s="62"/>
      <c r="G26" s="78">
        <v>-88.373723000002428</v>
      </c>
      <c r="H26" s="78"/>
      <c r="I26" s="78">
        <v>-678.34293600000092</v>
      </c>
      <c r="J26" s="29"/>
      <c r="K26" s="62">
        <v>-1958.0431330000029</v>
      </c>
      <c r="L26" s="62"/>
      <c r="M26" s="78">
        <v>-226.00241500000266</v>
      </c>
      <c r="N26" s="78"/>
      <c r="O26" s="78">
        <v>-525.79995600000166</v>
      </c>
      <c r="P26" s="68"/>
      <c r="Q26" s="78">
        <v>654.44463500000074</v>
      </c>
      <c r="R26" s="29"/>
      <c r="S26" s="61" t="s">
        <v>522</v>
      </c>
      <c r="T26" s="29"/>
      <c r="U26" s="190"/>
    </row>
    <row r="27" spans="1:21" ht="13.5" customHeight="1" x14ac:dyDescent="0.3">
      <c r="A27" s="190"/>
      <c r="B27" s="29"/>
      <c r="C27" s="61" t="s">
        <v>328</v>
      </c>
      <c r="D27" s="29"/>
      <c r="E27" s="62">
        <v>-1759.4230999999982</v>
      </c>
      <c r="F27" s="62"/>
      <c r="G27" s="78">
        <v>381.16168600000674</v>
      </c>
      <c r="H27" s="78"/>
      <c r="I27" s="78">
        <v>676.03499500000362</v>
      </c>
      <c r="J27" s="29"/>
      <c r="K27" s="62">
        <v>-1333.7877839999983</v>
      </c>
      <c r="L27" s="62"/>
      <c r="M27" s="78">
        <v>15.174606000004133</v>
      </c>
      <c r="N27" s="78"/>
      <c r="O27" s="78">
        <v>624.25534900000457</v>
      </c>
      <c r="P27" s="68"/>
      <c r="Q27" s="78">
        <v>587.4814870000082</v>
      </c>
      <c r="R27" s="29"/>
      <c r="S27" s="61" t="s">
        <v>523</v>
      </c>
      <c r="T27" s="29"/>
      <c r="U27" s="190"/>
    </row>
    <row r="28" spans="1:21" ht="13.5" customHeight="1" x14ac:dyDescent="0.3">
      <c r="A28" s="190"/>
      <c r="B28" s="29"/>
      <c r="C28" s="61" t="s">
        <v>329</v>
      </c>
      <c r="D28" s="29"/>
      <c r="E28" s="62">
        <v>-2404.4223230000007</v>
      </c>
      <c r="F28" s="62"/>
      <c r="G28" s="78">
        <v>-261.54938799999854</v>
      </c>
      <c r="H28" s="78"/>
      <c r="I28" s="78">
        <v>-644.99922300000253</v>
      </c>
      <c r="J28" s="29"/>
      <c r="K28" s="62">
        <v>-1984.7440799999995</v>
      </c>
      <c r="L28" s="62"/>
      <c r="M28" s="78">
        <v>-302.22486399999616</v>
      </c>
      <c r="N28" s="78"/>
      <c r="O28" s="78">
        <v>-650.9562960000012</v>
      </c>
      <c r="P28" s="68"/>
      <c r="Q28" s="78">
        <v>31.238575000005767</v>
      </c>
      <c r="R28" s="29"/>
      <c r="S28" s="61" t="s">
        <v>524</v>
      </c>
      <c r="T28" s="29"/>
      <c r="U28" s="190"/>
    </row>
    <row r="29" spans="1:21" ht="13.5" customHeight="1" x14ac:dyDescent="0.3">
      <c r="A29" s="190"/>
      <c r="B29" s="29"/>
      <c r="C29" s="61" t="s">
        <v>330</v>
      </c>
      <c r="D29" s="29"/>
      <c r="E29" s="62">
        <v>-2281.9324320000032</v>
      </c>
      <c r="F29" s="62"/>
      <c r="G29" s="78">
        <v>207.59303299999374</v>
      </c>
      <c r="H29" s="78"/>
      <c r="I29" s="78">
        <v>122.48989099999744</v>
      </c>
      <c r="J29" s="29"/>
      <c r="K29" s="62">
        <v>-1734.4992620000039</v>
      </c>
      <c r="L29" s="62"/>
      <c r="M29" s="78">
        <v>193.10840499999085</v>
      </c>
      <c r="N29" s="78"/>
      <c r="O29" s="78">
        <v>250.24481799999558</v>
      </c>
      <c r="P29" s="68"/>
      <c r="Q29" s="78">
        <v>327.20533100000193</v>
      </c>
      <c r="R29" s="29"/>
      <c r="S29" s="61" t="s">
        <v>525</v>
      </c>
      <c r="T29" s="29"/>
      <c r="U29" s="190"/>
    </row>
    <row r="30" spans="1:21" ht="13.5" customHeight="1" x14ac:dyDescent="0.3">
      <c r="A30" s="190"/>
      <c r="B30" s="29"/>
      <c r="C30" s="61" t="s">
        <v>331</v>
      </c>
      <c r="D30" s="29"/>
      <c r="E30" s="62">
        <v>-1983.9927409999982</v>
      </c>
      <c r="F30" s="62"/>
      <c r="G30" s="78">
        <v>230.58862700000282</v>
      </c>
      <c r="H30" s="78"/>
      <c r="I30" s="78">
        <v>297.93969100000504</v>
      </c>
      <c r="J30" s="29"/>
      <c r="K30" s="62">
        <v>-1641.9859519999991</v>
      </c>
      <c r="L30" s="62"/>
      <c r="M30" s="78">
        <v>-41.272025999996913</v>
      </c>
      <c r="N30" s="78"/>
      <c r="O30" s="78">
        <v>92.513310000004822</v>
      </c>
      <c r="P30" s="68"/>
      <c r="Q30" s="78">
        <v>176.63227199999801</v>
      </c>
      <c r="R30" s="29"/>
      <c r="S30" s="61" t="s">
        <v>526</v>
      </c>
      <c r="T30" s="29"/>
      <c r="U30" s="190"/>
    </row>
    <row r="31" spans="1:21" ht="13.5" customHeight="1" x14ac:dyDescent="0.3">
      <c r="A31" s="190"/>
      <c r="B31" s="29"/>
      <c r="C31" s="61" t="s">
        <v>332</v>
      </c>
      <c r="D31" s="29"/>
      <c r="E31" s="62">
        <v>-2169.5882220000058</v>
      </c>
      <c r="F31" s="62"/>
      <c r="G31" s="78">
        <v>83.123376999995344</v>
      </c>
      <c r="H31" s="78"/>
      <c r="I31" s="78">
        <v>-185.59548100000757</v>
      </c>
      <c r="J31" s="29"/>
      <c r="K31" s="62">
        <v>-1496.0706020000052</v>
      </c>
      <c r="L31" s="62"/>
      <c r="M31" s="78">
        <v>251.87736999999561</v>
      </c>
      <c r="N31" s="78"/>
      <c r="O31" s="78">
        <v>145.91534999999385</v>
      </c>
      <c r="P31" s="68"/>
      <c r="Q31" s="78">
        <v>521.3050369999919</v>
      </c>
      <c r="R31" s="29"/>
      <c r="S31" s="61" t="s">
        <v>527</v>
      </c>
      <c r="T31" s="29"/>
      <c r="U31" s="190"/>
    </row>
    <row r="32" spans="1:21" ht="13.5" customHeight="1" x14ac:dyDescent="0.3">
      <c r="A32" s="190"/>
      <c r="B32" s="29"/>
      <c r="C32" s="61" t="s">
        <v>333</v>
      </c>
      <c r="D32" s="29"/>
      <c r="E32" s="62">
        <v>-2661.1347559999986</v>
      </c>
      <c r="F32" s="62"/>
      <c r="G32" s="78">
        <v>-212.50241699999788</v>
      </c>
      <c r="H32" s="78"/>
      <c r="I32" s="78">
        <v>-491.54653399999279</v>
      </c>
      <c r="J32" s="29"/>
      <c r="K32" s="62">
        <v>-1978.5233589999989</v>
      </c>
      <c r="L32" s="62"/>
      <c r="M32" s="78">
        <v>-202.88629099999798</v>
      </c>
      <c r="N32" s="78"/>
      <c r="O32" s="78">
        <v>-482.45275699999365</v>
      </c>
      <c r="P32" s="68"/>
      <c r="Q32" s="78">
        <v>101.20958700000028</v>
      </c>
      <c r="R32" s="29"/>
      <c r="S32" s="61" t="s">
        <v>528</v>
      </c>
      <c r="T32" s="29"/>
      <c r="U32" s="190"/>
    </row>
    <row r="33" spans="1:21" ht="13.5" customHeight="1" x14ac:dyDescent="0.3">
      <c r="A33" s="190"/>
      <c r="B33" s="29"/>
      <c r="C33" s="61" t="s">
        <v>334</v>
      </c>
      <c r="D33" s="29"/>
      <c r="E33" s="62">
        <v>-2558.5713400000004</v>
      </c>
      <c r="F33" s="62"/>
      <c r="G33" s="78">
        <v>-155.1500640000022</v>
      </c>
      <c r="H33" s="78"/>
      <c r="I33" s="78">
        <v>102.56341599999814</v>
      </c>
      <c r="J33" s="29"/>
      <c r="K33" s="62">
        <v>-2242.2705320000014</v>
      </c>
      <c r="L33" s="62"/>
      <c r="M33" s="78">
        <v>-621.87302000000454</v>
      </c>
      <c r="N33" s="78"/>
      <c r="O33" s="78">
        <v>-263.74717300000248</v>
      </c>
      <c r="P33" s="68"/>
      <c r="Q33" s="78">
        <v>-284.52910400000474</v>
      </c>
      <c r="R33" s="29"/>
      <c r="S33" s="61" t="s">
        <v>529</v>
      </c>
      <c r="T33" s="29"/>
      <c r="U33" s="190"/>
    </row>
    <row r="34" spans="1:21" ht="13.5" customHeight="1" x14ac:dyDescent="0.3">
      <c r="A34" s="190"/>
      <c r="B34" s="29"/>
      <c r="C34" s="61" t="s">
        <v>335</v>
      </c>
      <c r="D34" s="29"/>
      <c r="E34" s="62">
        <v>-2635.5865589999994</v>
      </c>
      <c r="F34" s="62"/>
      <c r="G34" s="78">
        <v>290.09865400000126</v>
      </c>
      <c r="H34" s="78"/>
      <c r="I34" s="78">
        <v>-77.015218999998979</v>
      </c>
      <c r="J34" s="29"/>
      <c r="K34" s="62">
        <v>-1959.6666480000004</v>
      </c>
      <c r="L34" s="62"/>
      <c r="M34" s="78">
        <v>308.88004299999739</v>
      </c>
      <c r="N34" s="78"/>
      <c r="O34" s="78">
        <v>282.60388400000102</v>
      </c>
      <c r="P34" s="68"/>
      <c r="Q34" s="78">
        <v>-77.553826999998819</v>
      </c>
      <c r="R34" s="29"/>
      <c r="S34" s="61" t="s">
        <v>530</v>
      </c>
      <c r="T34" s="29"/>
      <c r="U34" s="190"/>
    </row>
    <row r="35" spans="1:21" ht="13.5" customHeight="1" x14ac:dyDescent="0.3">
      <c r="A35" s="190"/>
      <c r="B35" s="29"/>
      <c r="C35" s="61" t="s">
        <v>336</v>
      </c>
      <c r="D35" s="29"/>
      <c r="E35" s="62">
        <v>-2575.7041710000012</v>
      </c>
      <c r="F35" s="62"/>
      <c r="G35" s="78">
        <v>-618.75725900000543</v>
      </c>
      <c r="H35" s="78"/>
      <c r="I35" s="78">
        <v>59.882387999998173</v>
      </c>
      <c r="J35" s="29"/>
      <c r="K35" s="62">
        <v>-2250.6836090000033</v>
      </c>
      <c r="L35" s="62"/>
      <c r="M35" s="78">
        <v>-735.47610300000906</v>
      </c>
      <c r="N35" s="78"/>
      <c r="O35" s="78">
        <v>-291.01696100000299</v>
      </c>
      <c r="P35" s="68"/>
      <c r="Q35" s="78">
        <v>-483.80866900000638</v>
      </c>
      <c r="R35" s="29"/>
      <c r="S35" s="61" t="s">
        <v>531</v>
      </c>
      <c r="T35" s="29"/>
      <c r="U35" s="190"/>
    </row>
    <row r="36" spans="1:21" ht="13.5" customHeight="1" x14ac:dyDescent="0.3">
      <c r="A36" s="190"/>
      <c r="B36" s="29"/>
      <c r="C36" s="61" t="s">
        <v>337</v>
      </c>
      <c r="D36" s="29"/>
      <c r="E36" s="62">
        <v>-3001.9560400000009</v>
      </c>
      <c r="F36" s="62"/>
      <c r="G36" s="78">
        <v>-567.56294600000183</v>
      </c>
      <c r="H36" s="78"/>
      <c r="I36" s="78">
        <v>-426.25186899999972</v>
      </c>
      <c r="J36" s="29"/>
      <c r="K36" s="62">
        <v>-2226.0435310000003</v>
      </c>
      <c r="L36" s="62"/>
      <c r="M36" s="78">
        <v>-281.21802600000046</v>
      </c>
      <c r="N36" s="78"/>
      <c r="O36" s="78">
        <v>24.640078000003086</v>
      </c>
      <c r="P36" s="68"/>
      <c r="Q36" s="78">
        <v>-896.221551000006</v>
      </c>
      <c r="R36" s="29"/>
      <c r="S36" s="61" t="s">
        <v>532</v>
      </c>
      <c r="T36" s="29"/>
      <c r="U36" s="190"/>
    </row>
    <row r="37" spans="1:21" ht="6.75" customHeight="1" x14ac:dyDescent="0.3">
      <c r="A37" s="79"/>
      <c r="B37" s="29"/>
      <c r="C37" s="29"/>
      <c r="D37" s="29"/>
      <c r="E37" s="29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68"/>
      <c r="Q37" s="29"/>
      <c r="R37" s="29"/>
      <c r="S37" s="29"/>
      <c r="T37" s="29"/>
      <c r="U37" s="79"/>
    </row>
    <row r="38" spans="1:21" ht="13.5" customHeight="1" x14ac:dyDescent="0.3">
      <c r="A38" s="190">
        <v>2025</v>
      </c>
      <c r="B38" s="29"/>
      <c r="C38" s="69" t="s">
        <v>296</v>
      </c>
      <c r="D38" s="66"/>
      <c r="E38" s="71"/>
      <c r="F38" s="72"/>
      <c r="G38" s="82"/>
      <c r="H38" s="74"/>
      <c r="I38" s="75"/>
      <c r="J38" s="70"/>
      <c r="K38" s="71"/>
      <c r="L38" s="72"/>
      <c r="M38" s="82"/>
      <c r="N38" s="74"/>
      <c r="O38" s="75"/>
      <c r="P38" s="76"/>
      <c r="Q38" s="75"/>
      <c r="R38" s="29"/>
      <c r="S38" s="69" t="s">
        <v>296</v>
      </c>
      <c r="T38" s="29"/>
      <c r="U38" s="190">
        <v>2025</v>
      </c>
    </row>
    <row r="39" spans="1:21" ht="13.5" customHeight="1" x14ac:dyDescent="0.3">
      <c r="A39" s="190"/>
      <c r="B39" s="29"/>
      <c r="C39" s="61" t="s">
        <v>326</v>
      </c>
      <c r="D39" s="29"/>
      <c r="E39" s="62">
        <v>-1698.5614790000018</v>
      </c>
      <c r="F39" s="62"/>
      <c r="G39" s="78">
        <v>58.553679999999076</v>
      </c>
      <c r="H39" s="78"/>
      <c r="I39" s="78">
        <v>1303.3945609999992</v>
      </c>
      <c r="J39" s="29"/>
      <c r="K39" s="62">
        <v>-1349.2511150000018</v>
      </c>
      <c r="L39" s="62"/>
      <c r="M39" s="78">
        <v>82.992061999999351</v>
      </c>
      <c r="N39" s="78"/>
      <c r="O39" s="78">
        <v>876.79241599999841</v>
      </c>
      <c r="P39" s="68"/>
      <c r="Q39" s="78">
        <v>-1127.7665250000082</v>
      </c>
      <c r="R39" s="29"/>
      <c r="S39" s="61" t="s">
        <v>521</v>
      </c>
      <c r="T39" s="29"/>
      <c r="U39" s="190"/>
    </row>
    <row r="40" spans="1:21" ht="13.5" customHeight="1" x14ac:dyDescent="0.3">
      <c r="A40" s="190"/>
      <c r="B40" s="29"/>
      <c r="C40" s="61" t="s">
        <v>327</v>
      </c>
      <c r="D40" s="29"/>
      <c r="E40" s="62">
        <v>-1952.1404490000004</v>
      </c>
      <c r="F40" s="62"/>
      <c r="G40" s="78">
        <v>483.31764600000133</v>
      </c>
      <c r="H40" s="78"/>
      <c r="I40" s="78">
        <v>-253.57896999999866</v>
      </c>
      <c r="J40" s="29"/>
      <c r="K40" s="62">
        <v>-1370.2378499999977</v>
      </c>
      <c r="L40" s="62"/>
      <c r="M40" s="78">
        <v>587.80528300000515</v>
      </c>
      <c r="N40" s="78"/>
      <c r="O40" s="78">
        <v>-20.986734999995861</v>
      </c>
      <c r="P40" s="68"/>
      <c r="Q40" s="78">
        <v>-25.691620000001421</v>
      </c>
      <c r="R40" s="29"/>
      <c r="S40" s="61" t="s">
        <v>522</v>
      </c>
      <c r="T40" s="29"/>
      <c r="U40" s="190"/>
    </row>
    <row r="41" spans="1:21" ht="6.75" customHeight="1" thickBot="1" x14ac:dyDescent="0.35">
      <c r="A41" s="63"/>
      <c r="B41" s="80"/>
      <c r="C41" s="80"/>
      <c r="D41" s="80"/>
      <c r="E41" s="80"/>
      <c r="F41" s="80"/>
      <c r="G41" s="80"/>
      <c r="H41" s="80"/>
      <c r="I41" s="80"/>
      <c r="J41" s="80"/>
      <c r="K41" s="80"/>
      <c r="L41" s="80"/>
      <c r="M41" s="80"/>
      <c r="N41" s="80"/>
      <c r="O41" s="80"/>
      <c r="P41" s="81"/>
      <c r="Q41" s="80"/>
      <c r="R41" s="80"/>
      <c r="S41" s="80"/>
      <c r="T41" s="80"/>
      <c r="U41" s="63"/>
    </row>
    <row r="42" spans="1:21" ht="14.4" thickTop="1" x14ac:dyDescent="0.3"/>
  </sheetData>
  <mergeCells count="18">
    <mergeCell ref="A1:U1"/>
    <mergeCell ref="S4:S8"/>
    <mergeCell ref="E4:I4"/>
    <mergeCell ref="K4:O4"/>
    <mergeCell ref="E6:E8"/>
    <mergeCell ref="G6:I6"/>
    <mergeCell ref="K6:K8"/>
    <mergeCell ref="M6:O6"/>
    <mergeCell ref="A38:A40"/>
    <mergeCell ref="A10:A22"/>
    <mergeCell ref="A24:A36"/>
    <mergeCell ref="A4:A8"/>
    <mergeCell ref="C4:C8"/>
    <mergeCell ref="U24:U36"/>
    <mergeCell ref="U38:U40"/>
    <mergeCell ref="U4:U8"/>
    <mergeCell ref="U10:U22"/>
    <mergeCell ref="Y10:Z10"/>
  </mergeCells>
  <pageMargins left="0.7" right="0.7" top="0.75" bottom="0.75" header="0.3" footer="0.3"/>
  <pageSetup paperSize="9" orientation="portrait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U68"/>
  <sheetViews>
    <sheetView showGridLines="0" topLeftCell="A2" zoomScale="90" zoomScaleNormal="90" workbookViewId="0">
      <selection activeCell="A2" sqref="A2:S2"/>
    </sheetView>
  </sheetViews>
  <sheetFormatPr defaultColWidth="9.109375" defaultRowHeight="9.6" x14ac:dyDescent="0.2"/>
  <cols>
    <col min="1" max="1" width="6.5546875" style="83" customWidth="1"/>
    <col min="2" max="2" width="9.33203125" style="84" customWidth="1"/>
    <col min="3" max="17" width="10.109375" style="84" customWidth="1"/>
    <col min="18" max="18" width="6.5546875" style="84" customWidth="1"/>
    <col min="19" max="19" width="9.109375" style="84"/>
    <col min="20" max="20" width="2.88671875" style="84" customWidth="1"/>
    <col min="21" max="16384" width="9.109375" style="84"/>
  </cols>
  <sheetData>
    <row r="1" spans="1:21" hidden="1" x14ac:dyDescent="0.2"/>
    <row r="2" spans="1:21" ht="24" customHeight="1" x14ac:dyDescent="0.3">
      <c r="A2" s="195" t="s">
        <v>662</v>
      </c>
      <c r="B2" s="196"/>
      <c r="C2" s="196"/>
      <c r="D2" s="196"/>
      <c r="E2" s="196"/>
      <c r="F2" s="196"/>
      <c r="G2" s="196"/>
      <c r="H2" s="196"/>
      <c r="I2" s="196"/>
      <c r="J2" s="196"/>
      <c r="K2" s="196"/>
      <c r="L2" s="196"/>
      <c r="M2" s="196"/>
      <c r="N2" s="196"/>
      <c r="O2" s="196"/>
      <c r="P2" s="196"/>
      <c r="Q2" s="196"/>
      <c r="R2" s="196"/>
      <c r="S2" s="196"/>
      <c r="T2" s="28"/>
    </row>
    <row r="3" spans="1:21" s="85" customFormat="1" ht="6.75" customHeight="1" thickBot="1" x14ac:dyDescent="0.3">
      <c r="A3" s="205"/>
      <c r="B3" s="205"/>
      <c r="C3" s="205"/>
      <c r="D3" s="205"/>
      <c r="E3" s="205"/>
      <c r="F3" s="205"/>
      <c r="G3" s="205"/>
      <c r="H3" s="205"/>
      <c r="I3" s="205"/>
      <c r="J3" s="205"/>
      <c r="K3" s="205"/>
      <c r="L3" s="205"/>
      <c r="M3" s="205"/>
      <c r="N3" s="205"/>
      <c r="O3" s="205"/>
      <c r="P3" s="205"/>
      <c r="Q3" s="205"/>
      <c r="R3" s="205"/>
      <c r="S3" s="205"/>
    </row>
    <row r="4" spans="1:21" ht="12" customHeight="1" thickBot="1" x14ac:dyDescent="0.35">
      <c r="A4" s="197" t="s">
        <v>162</v>
      </c>
      <c r="B4" s="197" t="s">
        <v>163</v>
      </c>
      <c r="C4" s="199" t="s">
        <v>663</v>
      </c>
      <c r="D4" s="200"/>
      <c r="E4" s="200"/>
      <c r="F4" s="200"/>
      <c r="G4" s="200"/>
      <c r="H4" s="200"/>
      <c r="I4" s="200"/>
      <c r="J4" s="200"/>
      <c r="K4" s="200"/>
      <c r="L4" s="200"/>
      <c r="M4" s="200"/>
      <c r="N4" s="200"/>
      <c r="O4" s="200"/>
      <c r="P4" s="200"/>
      <c r="Q4" s="201"/>
      <c r="R4" s="197" t="s">
        <v>533</v>
      </c>
      <c r="S4" s="197" t="s">
        <v>520</v>
      </c>
      <c r="U4" s="28"/>
    </row>
    <row r="5" spans="1:21" ht="21.75" customHeight="1" thickBot="1" x14ac:dyDescent="0.25">
      <c r="A5" s="198"/>
      <c r="B5" s="198"/>
      <c r="C5" s="86" t="s">
        <v>164</v>
      </c>
      <c r="D5" s="86" t="s">
        <v>165</v>
      </c>
      <c r="E5" s="86" t="s">
        <v>166</v>
      </c>
      <c r="F5" s="86" t="s">
        <v>167</v>
      </c>
      <c r="G5" s="86" t="s">
        <v>168</v>
      </c>
      <c r="H5" s="86" t="s">
        <v>352</v>
      </c>
      <c r="I5" s="86" t="s">
        <v>169</v>
      </c>
      <c r="J5" s="86" t="s">
        <v>170</v>
      </c>
      <c r="K5" s="86" t="s">
        <v>171</v>
      </c>
      <c r="L5" s="86" t="s">
        <v>172</v>
      </c>
      <c r="M5" s="86" t="s">
        <v>173</v>
      </c>
      <c r="N5" s="86" t="s">
        <v>174</v>
      </c>
      <c r="O5" s="86" t="s">
        <v>175</v>
      </c>
      <c r="P5" s="86" t="s">
        <v>176</v>
      </c>
      <c r="Q5" s="86" t="s">
        <v>177</v>
      </c>
      <c r="R5" s="198"/>
      <c r="S5" s="198"/>
    </row>
    <row r="6" spans="1:21" ht="13.8" x14ac:dyDescent="0.3">
      <c r="A6" s="87">
        <v>2024</v>
      </c>
      <c r="B6" s="84" t="s">
        <v>338</v>
      </c>
      <c r="C6" s="88">
        <v>987.81736100000001</v>
      </c>
      <c r="D6" s="88">
        <v>45.547131</v>
      </c>
      <c r="E6" s="88">
        <v>268.43764299999998</v>
      </c>
      <c r="F6" s="88">
        <v>7.8742169999999998</v>
      </c>
      <c r="G6" s="88">
        <v>0.58073699999999995</v>
      </c>
      <c r="H6" s="88">
        <v>5.435263</v>
      </c>
      <c r="I6" s="88">
        <v>41.458326</v>
      </c>
      <c r="J6" s="88">
        <v>28.259962999999999</v>
      </c>
      <c r="K6" s="88">
        <v>15.143829</v>
      </c>
      <c r="L6" s="88">
        <v>2805.679157</v>
      </c>
      <c r="M6" s="88">
        <v>2.866749</v>
      </c>
      <c r="N6" s="88">
        <v>25.009609999999999</v>
      </c>
      <c r="O6" s="88">
        <v>563.46737800000005</v>
      </c>
      <c r="P6" s="88">
        <v>15.509895</v>
      </c>
      <c r="Q6" s="88">
        <v>43.895766999999999</v>
      </c>
      <c r="R6" s="87">
        <v>2024</v>
      </c>
      <c r="S6" s="84" t="s">
        <v>536</v>
      </c>
      <c r="U6" s="28"/>
    </row>
    <row r="7" spans="1:21" x14ac:dyDescent="0.2">
      <c r="B7" s="84" t="s">
        <v>339</v>
      </c>
      <c r="C7" s="88">
        <v>1052.693712</v>
      </c>
      <c r="D7" s="88">
        <v>158.82996399999999</v>
      </c>
      <c r="E7" s="88">
        <v>273.89675099999999</v>
      </c>
      <c r="F7" s="88">
        <v>9.1476970000000009</v>
      </c>
      <c r="G7" s="88">
        <v>0.86346100000000003</v>
      </c>
      <c r="H7" s="88">
        <v>5.299868</v>
      </c>
      <c r="I7" s="88">
        <v>43.295969999999997</v>
      </c>
      <c r="J7" s="88">
        <v>27.603161</v>
      </c>
      <c r="K7" s="88">
        <v>15.026730000000001</v>
      </c>
      <c r="L7" s="88">
        <v>2834.3967579999999</v>
      </c>
      <c r="M7" s="88">
        <v>9.1859160000000006</v>
      </c>
      <c r="N7" s="88">
        <v>31.291899999999998</v>
      </c>
      <c r="O7" s="88">
        <v>618.66581299999996</v>
      </c>
      <c r="P7" s="88">
        <v>15.635872000000001</v>
      </c>
      <c r="Q7" s="88">
        <v>70.313699</v>
      </c>
      <c r="R7" s="83"/>
      <c r="S7" s="84" t="s">
        <v>537</v>
      </c>
    </row>
    <row r="8" spans="1:21" x14ac:dyDescent="0.2">
      <c r="B8" s="84" t="s">
        <v>340</v>
      </c>
      <c r="C8" s="88">
        <v>1060.870596</v>
      </c>
      <c r="D8" s="88">
        <v>47.647655999999998</v>
      </c>
      <c r="E8" s="88">
        <v>274.62421899999998</v>
      </c>
      <c r="F8" s="88">
        <v>9.4091640000000005</v>
      </c>
      <c r="G8" s="88">
        <v>1.1308579999999999</v>
      </c>
      <c r="H8" s="88">
        <v>6.9775780000000003</v>
      </c>
      <c r="I8" s="88">
        <v>40.655746999999998</v>
      </c>
      <c r="J8" s="88">
        <v>26.986357999999999</v>
      </c>
      <c r="K8" s="88">
        <v>17.687684999999998</v>
      </c>
      <c r="L8" s="88">
        <v>2813.0643879999998</v>
      </c>
      <c r="M8" s="88">
        <v>4.8085279999999999</v>
      </c>
      <c r="N8" s="88">
        <v>19.109152999999999</v>
      </c>
      <c r="O8" s="88">
        <v>696.71938799999998</v>
      </c>
      <c r="P8" s="88">
        <v>14.929239000000001</v>
      </c>
      <c r="Q8" s="88">
        <v>79.445699000000005</v>
      </c>
      <c r="R8" s="83"/>
      <c r="S8" s="84" t="s">
        <v>538</v>
      </c>
    </row>
    <row r="9" spans="1:21" x14ac:dyDescent="0.2">
      <c r="B9" s="84" t="s">
        <v>341</v>
      </c>
      <c r="C9" s="88">
        <v>1065.790855</v>
      </c>
      <c r="D9" s="88">
        <v>60.143354000000002</v>
      </c>
      <c r="E9" s="88">
        <v>280.53141099999999</v>
      </c>
      <c r="F9" s="88">
        <v>16.981152999999999</v>
      </c>
      <c r="G9" s="88">
        <v>1.7866329999999999</v>
      </c>
      <c r="H9" s="88">
        <v>7.8916490000000001</v>
      </c>
      <c r="I9" s="88">
        <v>44.594653000000001</v>
      </c>
      <c r="J9" s="88">
        <v>35.150320000000001</v>
      </c>
      <c r="K9" s="88">
        <v>16.669065</v>
      </c>
      <c r="L9" s="88">
        <v>2874.2023760000002</v>
      </c>
      <c r="M9" s="88">
        <v>3.5473560000000002</v>
      </c>
      <c r="N9" s="88">
        <v>25.933527000000002</v>
      </c>
      <c r="O9" s="88">
        <v>611.62315699999999</v>
      </c>
      <c r="P9" s="88">
        <v>9.5743080000000003</v>
      </c>
      <c r="Q9" s="88">
        <v>64.354405999999997</v>
      </c>
      <c r="R9" s="83"/>
      <c r="S9" s="84" t="s">
        <v>539</v>
      </c>
    </row>
    <row r="10" spans="1:21" x14ac:dyDescent="0.2">
      <c r="B10" s="84" t="s">
        <v>342</v>
      </c>
      <c r="C10" s="88">
        <v>1016.252247</v>
      </c>
      <c r="D10" s="88">
        <v>52.155915999999998</v>
      </c>
      <c r="E10" s="88">
        <v>269.60127399999999</v>
      </c>
      <c r="F10" s="88">
        <v>9.4183039999999991</v>
      </c>
      <c r="G10" s="88">
        <v>0.77678100000000005</v>
      </c>
      <c r="H10" s="88">
        <v>8.458107</v>
      </c>
      <c r="I10" s="88">
        <v>35.272711999999999</v>
      </c>
      <c r="J10" s="88">
        <v>28.401983999999999</v>
      </c>
      <c r="K10" s="88">
        <v>15.694967999999999</v>
      </c>
      <c r="L10" s="88">
        <v>3021.195933</v>
      </c>
      <c r="M10" s="88">
        <v>3.707964</v>
      </c>
      <c r="N10" s="88">
        <v>31.829612000000001</v>
      </c>
      <c r="O10" s="88">
        <v>608.33421099999998</v>
      </c>
      <c r="P10" s="88">
        <v>17.760014000000002</v>
      </c>
      <c r="Q10" s="88">
        <v>45.802110999999996</v>
      </c>
      <c r="R10" s="83"/>
      <c r="S10" s="84" t="s">
        <v>540</v>
      </c>
    </row>
    <row r="11" spans="1:21" x14ac:dyDescent="0.2">
      <c r="B11" s="84" t="s">
        <v>343</v>
      </c>
      <c r="C11" s="88">
        <v>985.731718</v>
      </c>
      <c r="D11" s="88">
        <v>54.818989999999999</v>
      </c>
      <c r="E11" s="88">
        <v>264.82575800000001</v>
      </c>
      <c r="F11" s="88">
        <v>9.0701970000000003</v>
      </c>
      <c r="G11" s="88">
        <v>1.035917</v>
      </c>
      <c r="H11" s="88">
        <v>6.0056000000000003</v>
      </c>
      <c r="I11" s="88">
        <v>43.087567999999997</v>
      </c>
      <c r="J11" s="88">
        <v>23.275400000000001</v>
      </c>
      <c r="K11" s="88">
        <v>14.561837000000001</v>
      </c>
      <c r="L11" s="88">
        <v>2872.8815760000002</v>
      </c>
      <c r="M11" s="88">
        <v>3.0346639999999998</v>
      </c>
      <c r="N11" s="88">
        <v>29.836767999999999</v>
      </c>
      <c r="O11" s="88">
        <v>704.79661899999996</v>
      </c>
      <c r="P11" s="88">
        <v>19.435324999999999</v>
      </c>
      <c r="Q11" s="88">
        <v>48.994523999999998</v>
      </c>
      <c r="R11" s="83"/>
      <c r="S11" s="84" t="s">
        <v>541</v>
      </c>
    </row>
    <row r="12" spans="1:21" x14ac:dyDescent="0.2">
      <c r="B12" s="84" t="s">
        <v>344</v>
      </c>
      <c r="C12" s="88">
        <v>1076.816315</v>
      </c>
      <c r="D12" s="88">
        <v>50.834457</v>
      </c>
      <c r="E12" s="88">
        <v>287.64744300000001</v>
      </c>
      <c r="F12" s="88">
        <v>7.7956019999999997</v>
      </c>
      <c r="G12" s="88">
        <v>1.8134520000000001</v>
      </c>
      <c r="H12" s="88">
        <v>4.53674</v>
      </c>
      <c r="I12" s="88">
        <v>37.320072000000003</v>
      </c>
      <c r="J12" s="88">
        <v>31.125665000000001</v>
      </c>
      <c r="K12" s="88">
        <v>22.859836000000001</v>
      </c>
      <c r="L12" s="88">
        <v>3184.0738160000001</v>
      </c>
      <c r="M12" s="88">
        <v>4.2680410000000002</v>
      </c>
      <c r="N12" s="88">
        <v>23.596575999999999</v>
      </c>
      <c r="O12" s="88">
        <v>652.14782500000001</v>
      </c>
      <c r="P12" s="88">
        <v>21.884605000000001</v>
      </c>
      <c r="Q12" s="88">
        <v>35.896149999999999</v>
      </c>
      <c r="R12" s="83"/>
      <c r="S12" s="84" t="s">
        <v>542</v>
      </c>
    </row>
    <row r="13" spans="1:21" x14ac:dyDescent="0.2">
      <c r="B13" s="84" t="s">
        <v>345</v>
      </c>
      <c r="C13" s="88">
        <v>852.31093199999998</v>
      </c>
      <c r="D13" s="88">
        <v>35.099572000000002</v>
      </c>
      <c r="E13" s="88">
        <v>252.35071400000001</v>
      </c>
      <c r="F13" s="88">
        <v>13.089121</v>
      </c>
      <c r="G13" s="88">
        <v>0.92674800000000002</v>
      </c>
      <c r="H13" s="88">
        <v>2.7565249999999999</v>
      </c>
      <c r="I13" s="88">
        <v>37.860357</v>
      </c>
      <c r="J13" s="88">
        <v>17.168724999999998</v>
      </c>
      <c r="K13" s="88">
        <v>11.946847</v>
      </c>
      <c r="L13" s="88">
        <v>2644.1049619999999</v>
      </c>
      <c r="M13" s="88">
        <v>2.078433</v>
      </c>
      <c r="N13" s="88">
        <v>22.686266</v>
      </c>
      <c r="O13" s="88">
        <v>528.45544900000004</v>
      </c>
      <c r="P13" s="88">
        <v>14.422196</v>
      </c>
      <c r="Q13" s="88">
        <v>32.435164999999998</v>
      </c>
      <c r="R13" s="83"/>
      <c r="S13" s="84" t="s">
        <v>543</v>
      </c>
    </row>
    <row r="14" spans="1:21" x14ac:dyDescent="0.2">
      <c r="B14" s="84" t="s">
        <v>346</v>
      </c>
      <c r="C14" s="88">
        <v>1058.0614310000001</v>
      </c>
      <c r="D14" s="88">
        <v>48.779856000000002</v>
      </c>
      <c r="E14" s="88">
        <v>275.13403099999999</v>
      </c>
      <c r="F14" s="88">
        <v>9.1145910000000008</v>
      </c>
      <c r="G14" s="88">
        <v>0.82767800000000002</v>
      </c>
      <c r="H14" s="88">
        <v>3.3509760000000002</v>
      </c>
      <c r="I14" s="88">
        <v>40.808424000000002</v>
      </c>
      <c r="J14" s="88">
        <v>19.588504</v>
      </c>
      <c r="K14" s="88">
        <v>32.087938999999999</v>
      </c>
      <c r="L14" s="88">
        <v>3031.8560189999998</v>
      </c>
      <c r="M14" s="88">
        <v>2.5427710000000001</v>
      </c>
      <c r="N14" s="88">
        <v>23.244289999999999</v>
      </c>
      <c r="O14" s="88">
        <v>686.77185499999996</v>
      </c>
      <c r="P14" s="88">
        <v>15.141733</v>
      </c>
      <c r="Q14" s="88">
        <v>44.601922000000002</v>
      </c>
      <c r="R14" s="83"/>
      <c r="S14" s="84" t="s">
        <v>544</v>
      </c>
    </row>
    <row r="15" spans="1:21" x14ac:dyDescent="0.2">
      <c r="B15" s="84" t="s">
        <v>347</v>
      </c>
      <c r="C15" s="88">
        <v>1082.309432</v>
      </c>
      <c r="D15" s="88">
        <v>52.661233000000003</v>
      </c>
      <c r="E15" s="88">
        <v>328.23005000000001</v>
      </c>
      <c r="F15" s="88">
        <v>8.7194610000000008</v>
      </c>
      <c r="G15" s="88">
        <v>0.79128100000000001</v>
      </c>
      <c r="H15" s="88">
        <v>6.9399509999999998</v>
      </c>
      <c r="I15" s="88">
        <v>47.354613999999998</v>
      </c>
      <c r="J15" s="88">
        <v>34.352058999999997</v>
      </c>
      <c r="K15" s="88">
        <v>16.015307</v>
      </c>
      <c r="L15" s="88">
        <v>3333.9395730000001</v>
      </c>
      <c r="M15" s="88">
        <v>2.6000350000000001</v>
      </c>
      <c r="N15" s="88">
        <v>26.260035999999999</v>
      </c>
      <c r="O15" s="88">
        <v>730.43313699999999</v>
      </c>
      <c r="P15" s="88">
        <v>19.430306999999999</v>
      </c>
      <c r="Q15" s="88">
        <v>47.46058</v>
      </c>
      <c r="R15" s="83"/>
      <c r="S15" s="84" t="s">
        <v>545</v>
      </c>
    </row>
    <row r="16" spans="1:21" x14ac:dyDescent="0.2">
      <c r="B16" s="84" t="s">
        <v>348</v>
      </c>
      <c r="C16" s="88">
        <v>1043.4755789999999</v>
      </c>
      <c r="D16" s="88">
        <v>58.261406000000001</v>
      </c>
      <c r="E16" s="88">
        <v>313.09099200000003</v>
      </c>
      <c r="F16" s="88">
        <v>9.82559</v>
      </c>
      <c r="G16" s="88">
        <v>1.0098469999999999</v>
      </c>
      <c r="H16" s="88">
        <v>6.4963790000000001</v>
      </c>
      <c r="I16" s="88">
        <v>45.814604000000003</v>
      </c>
      <c r="J16" s="88">
        <v>31.088273999999998</v>
      </c>
      <c r="K16" s="88">
        <v>19.448450999999999</v>
      </c>
      <c r="L16" s="88">
        <v>3081.3314700000001</v>
      </c>
      <c r="M16" s="88">
        <v>2.680577</v>
      </c>
      <c r="N16" s="88">
        <v>28.426438999999998</v>
      </c>
      <c r="O16" s="88">
        <v>739.11478999999997</v>
      </c>
      <c r="P16" s="88">
        <v>16.978138000000001</v>
      </c>
      <c r="Q16" s="88">
        <v>58.656283000000002</v>
      </c>
      <c r="R16" s="83"/>
      <c r="S16" s="84" t="s">
        <v>546</v>
      </c>
    </row>
    <row r="17" spans="1:19" x14ac:dyDescent="0.2">
      <c r="B17" s="84" t="s">
        <v>349</v>
      </c>
      <c r="C17" s="88">
        <v>878.20965999999999</v>
      </c>
      <c r="D17" s="88">
        <v>47.607812000000003</v>
      </c>
      <c r="E17" s="88">
        <v>287.59026399999999</v>
      </c>
      <c r="F17" s="88">
        <v>7.9953519999999996</v>
      </c>
      <c r="G17" s="88">
        <v>0.76272899999999999</v>
      </c>
      <c r="H17" s="88">
        <v>6.7335830000000003</v>
      </c>
      <c r="I17" s="88">
        <v>57.343767999999997</v>
      </c>
      <c r="J17" s="88">
        <v>23.276161999999999</v>
      </c>
      <c r="K17" s="88">
        <v>14.107354000000001</v>
      </c>
      <c r="L17" s="88">
        <v>3029.613762</v>
      </c>
      <c r="M17" s="88">
        <v>8.9841010000000008</v>
      </c>
      <c r="N17" s="88">
        <v>24.896080000000001</v>
      </c>
      <c r="O17" s="88">
        <v>636.41751399999998</v>
      </c>
      <c r="P17" s="88">
        <v>33.901865000000001</v>
      </c>
      <c r="Q17" s="88">
        <v>40.144461999999997</v>
      </c>
      <c r="R17" s="83"/>
      <c r="S17" s="84" t="s">
        <v>547</v>
      </c>
    </row>
    <row r="18" spans="1:19" x14ac:dyDescent="0.2">
      <c r="C18" s="88"/>
      <c r="D18" s="88"/>
      <c r="E18" s="88"/>
      <c r="F18" s="88"/>
      <c r="G18" s="88"/>
      <c r="H18" s="88"/>
      <c r="I18" s="88"/>
      <c r="J18" s="88"/>
      <c r="K18" s="88"/>
      <c r="L18" s="88"/>
      <c r="M18" s="88"/>
      <c r="N18" s="88"/>
      <c r="O18" s="88"/>
      <c r="P18" s="88"/>
      <c r="Q18" s="88"/>
      <c r="R18" s="83"/>
    </row>
    <row r="19" spans="1:19" x14ac:dyDescent="0.2">
      <c r="A19" s="87">
        <v>2025</v>
      </c>
      <c r="B19" s="84" t="s">
        <v>338</v>
      </c>
      <c r="C19" s="88">
        <v>1036.493367</v>
      </c>
      <c r="D19" s="88">
        <v>40.078676999999999</v>
      </c>
      <c r="E19" s="88">
        <v>277.66897699999998</v>
      </c>
      <c r="F19" s="88">
        <v>8.3659979999999994</v>
      </c>
      <c r="G19" s="88">
        <v>0.689585</v>
      </c>
      <c r="H19" s="88">
        <v>4.3014469999999996</v>
      </c>
      <c r="I19" s="88">
        <v>32.682639999999999</v>
      </c>
      <c r="J19" s="88">
        <v>26.786722999999999</v>
      </c>
      <c r="K19" s="88">
        <v>23.419017</v>
      </c>
      <c r="L19" s="88">
        <v>2870.0097470000001</v>
      </c>
      <c r="M19" s="88">
        <v>2.9650159999999999</v>
      </c>
      <c r="N19" s="88">
        <v>20.796220000000002</v>
      </c>
      <c r="O19" s="88">
        <v>626.01976100000002</v>
      </c>
      <c r="P19" s="88">
        <v>20.464483000000001</v>
      </c>
      <c r="Q19" s="88">
        <v>54.911360000000002</v>
      </c>
      <c r="R19" s="87">
        <v>2025</v>
      </c>
      <c r="S19" s="84" t="s">
        <v>536</v>
      </c>
    </row>
    <row r="20" spans="1:19" x14ac:dyDescent="0.2">
      <c r="B20" s="84" t="s">
        <v>339</v>
      </c>
      <c r="C20" s="88">
        <v>1067.2930019999999</v>
      </c>
      <c r="D20" s="88">
        <v>51.597712000000001</v>
      </c>
      <c r="E20" s="88">
        <v>288.50908399999997</v>
      </c>
      <c r="F20" s="88">
        <v>14.696735</v>
      </c>
      <c r="G20" s="88">
        <v>0.76190599999999997</v>
      </c>
      <c r="H20" s="88">
        <v>5.1551150000000003</v>
      </c>
      <c r="I20" s="88">
        <v>33.439157999999999</v>
      </c>
      <c r="J20" s="88">
        <v>47.196672</v>
      </c>
      <c r="K20" s="88">
        <v>15.110336</v>
      </c>
      <c r="L20" s="88">
        <v>2905.4004319999999</v>
      </c>
      <c r="M20" s="88">
        <v>2.0820979999999998</v>
      </c>
      <c r="N20" s="88">
        <v>25.843377</v>
      </c>
      <c r="O20" s="88">
        <v>715.36309000000006</v>
      </c>
      <c r="P20" s="88">
        <v>18.273489999999999</v>
      </c>
      <c r="Q20" s="88">
        <v>51.764425000000003</v>
      </c>
      <c r="R20" s="83"/>
      <c r="S20" s="84" t="s">
        <v>537</v>
      </c>
    </row>
    <row r="21" spans="1:19" x14ac:dyDescent="0.2">
      <c r="B21" s="84" t="s">
        <v>340</v>
      </c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3"/>
      <c r="S21" s="84" t="s">
        <v>538</v>
      </c>
    </row>
    <row r="22" spans="1:19" x14ac:dyDescent="0.2">
      <c r="B22" s="84" t="s">
        <v>341</v>
      </c>
      <c r="C22" s="88"/>
      <c r="D22" s="88"/>
      <c r="E22" s="88"/>
      <c r="F22" s="88"/>
      <c r="G22" s="88"/>
      <c r="H22" s="88"/>
      <c r="I22" s="88"/>
      <c r="J22" s="88"/>
      <c r="K22" s="88"/>
      <c r="L22" s="88"/>
      <c r="M22" s="88"/>
      <c r="N22" s="88"/>
      <c r="O22" s="88"/>
      <c r="P22" s="88"/>
      <c r="Q22" s="88"/>
      <c r="R22" s="83"/>
      <c r="S22" s="84" t="s">
        <v>539</v>
      </c>
    </row>
    <row r="23" spans="1:19" x14ac:dyDescent="0.2">
      <c r="B23" s="84" t="s">
        <v>342</v>
      </c>
      <c r="C23" s="88"/>
      <c r="D23" s="88"/>
      <c r="E23" s="88"/>
      <c r="F23" s="88"/>
      <c r="G23" s="88"/>
      <c r="H23" s="88"/>
      <c r="I23" s="88"/>
      <c r="J23" s="88"/>
      <c r="K23" s="88"/>
      <c r="L23" s="88"/>
      <c r="M23" s="88"/>
      <c r="N23" s="88"/>
      <c r="O23" s="88"/>
      <c r="P23" s="88"/>
      <c r="Q23" s="88"/>
      <c r="R23" s="83"/>
      <c r="S23" s="84" t="s">
        <v>540</v>
      </c>
    </row>
    <row r="24" spans="1:19" x14ac:dyDescent="0.2">
      <c r="B24" s="84" t="s">
        <v>343</v>
      </c>
      <c r="C24" s="88"/>
      <c r="D24" s="88"/>
      <c r="E24" s="88"/>
      <c r="F24" s="88"/>
      <c r="G24" s="88"/>
      <c r="H24" s="88"/>
      <c r="I24" s="88"/>
      <c r="J24" s="88"/>
      <c r="K24" s="88"/>
      <c r="L24" s="88"/>
      <c r="M24" s="88"/>
      <c r="N24" s="88"/>
      <c r="O24" s="88"/>
      <c r="P24" s="88"/>
      <c r="Q24" s="88"/>
      <c r="R24" s="83"/>
      <c r="S24" s="84" t="s">
        <v>541</v>
      </c>
    </row>
    <row r="25" spans="1:19" x14ac:dyDescent="0.2">
      <c r="B25" s="84" t="s">
        <v>344</v>
      </c>
      <c r="C25" s="88"/>
      <c r="D25" s="88"/>
      <c r="E25" s="88"/>
      <c r="F25" s="88"/>
      <c r="G25" s="88"/>
      <c r="H25" s="88"/>
      <c r="I25" s="88"/>
      <c r="J25" s="88"/>
      <c r="K25" s="88"/>
      <c r="L25" s="88"/>
      <c r="M25" s="88"/>
      <c r="N25" s="88"/>
      <c r="O25" s="88"/>
      <c r="P25" s="88"/>
      <c r="Q25" s="88"/>
      <c r="R25" s="83"/>
      <c r="S25" s="84" t="s">
        <v>542</v>
      </c>
    </row>
    <row r="26" spans="1:19" x14ac:dyDescent="0.2">
      <c r="B26" s="84" t="s">
        <v>345</v>
      </c>
      <c r="C26" s="88"/>
      <c r="D26" s="88"/>
      <c r="E26" s="88"/>
      <c r="F26" s="88"/>
      <c r="G26" s="88"/>
      <c r="H26" s="88"/>
      <c r="I26" s="88"/>
      <c r="J26" s="88"/>
      <c r="K26" s="88"/>
      <c r="L26" s="88"/>
      <c r="M26" s="88"/>
      <c r="N26" s="88"/>
      <c r="O26" s="88"/>
      <c r="P26" s="88"/>
      <c r="Q26" s="88"/>
      <c r="R26" s="83"/>
      <c r="S26" s="84" t="s">
        <v>543</v>
      </c>
    </row>
    <row r="27" spans="1:19" x14ac:dyDescent="0.2">
      <c r="B27" s="84" t="s">
        <v>346</v>
      </c>
      <c r="C27" s="88"/>
      <c r="D27" s="88"/>
      <c r="E27" s="88"/>
      <c r="F27" s="88"/>
      <c r="G27" s="88"/>
      <c r="H27" s="88"/>
      <c r="I27" s="88"/>
      <c r="J27" s="88"/>
      <c r="K27" s="88"/>
      <c r="L27" s="88"/>
      <c r="M27" s="88"/>
      <c r="N27" s="88"/>
      <c r="O27" s="88"/>
      <c r="P27" s="88"/>
      <c r="Q27" s="88"/>
      <c r="R27" s="83"/>
      <c r="S27" s="84" t="s">
        <v>544</v>
      </c>
    </row>
    <row r="28" spans="1:19" x14ac:dyDescent="0.2">
      <c r="B28" s="84" t="s">
        <v>347</v>
      </c>
      <c r="C28" s="88"/>
      <c r="D28" s="88"/>
      <c r="E28" s="88"/>
      <c r="F28" s="88"/>
      <c r="G28" s="88"/>
      <c r="H28" s="88"/>
      <c r="I28" s="88"/>
      <c r="J28" s="88"/>
      <c r="K28" s="88"/>
      <c r="L28" s="88"/>
      <c r="M28" s="88"/>
      <c r="N28" s="88"/>
      <c r="O28" s="88"/>
      <c r="P28" s="88"/>
      <c r="Q28" s="88"/>
      <c r="R28" s="83"/>
      <c r="S28" s="84" t="s">
        <v>545</v>
      </c>
    </row>
    <row r="29" spans="1:19" x14ac:dyDescent="0.2">
      <c r="B29" s="84" t="s">
        <v>348</v>
      </c>
      <c r="C29" s="88"/>
      <c r="D29" s="88"/>
      <c r="E29" s="88"/>
      <c r="F29" s="88"/>
      <c r="G29" s="88"/>
      <c r="H29" s="88"/>
      <c r="I29" s="88"/>
      <c r="J29" s="88"/>
      <c r="K29" s="88"/>
      <c r="L29" s="88"/>
      <c r="M29" s="88"/>
      <c r="N29" s="88"/>
      <c r="O29" s="88"/>
      <c r="P29" s="88"/>
      <c r="Q29" s="88"/>
      <c r="R29" s="83"/>
      <c r="S29" s="84" t="s">
        <v>546</v>
      </c>
    </row>
    <row r="30" spans="1:19" ht="10.199999999999999" thickBot="1" x14ac:dyDescent="0.25">
      <c r="B30" s="84" t="s">
        <v>349</v>
      </c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3"/>
      <c r="S30" s="84" t="s">
        <v>547</v>
      </c>
    </row>
    <row r="31" spans="1:19" ht="21.75" customHeight="1" thickBot="1" x14ac:dyDescent="0.25">
      <c r="A31" s="197" t="s">
        <v>162</v>
      </c>
      <c r="B31" s="197" t="s">
        <v>163</v>
      </c>
      <c r="C31" s="86" t="s">
        <v>558</v>
      </c>
      <c r="D31" s="86" t="s">
        <v>165</v>
      </c>
      <c r="E31" s="86" t="s">
        <v>559</v>
      </c>
      <c r="F31" s="86" t="s">
        <v>167</v>
      </c>
      <c r="G31" s="86" t="s">
        <v>560</v>
      </c>
      <c r="H31" s="86" t="s">
        <v>561</v>
      </c>
      <c r="I31" s="86" t="s">
        <v>562</v>
      </c>
      <c r="J31" s="86" t="s">
        <v>563</v>
      </c>
      <c r="K31" s="86" t="s">
        <v>564</v>
      </c>
      <c r="L31" s="86" t="s">
        <v>565</v>
      </c>
      <c r="M31" s="86" t="s">
        <v>173</v>
      </c>
      <c r="N31" s="86" t="s">
        <v>566</v>
      </c>
      <c r="O31" s="86" t="s">
        <v>567</v>
      </c>
      <c r="P31" s="86" t="s">
        <v>568</v>
      </c>
      <c r="Q31" s="86" t="s">
        <v>569</v>
      </c>
      <c r="R31" s="197" t="s">
        <v>533</v>
      </c>
      <c r="S31" s="197" t="s">
        <v>520</v>
      </c>
    </row>
    <row r="32" spans="1:19" ht="12" customHeight="1" thickBot="1" x14ac:dyDescent="0.25">
      <c r="A32" s="198"/>
      <c r="B32" s="198"/>
      <c r="C32" s="202"/>
      <c r="D32" s="203"/>
      <c r="E32" s="203"/>
      <c r="F32" s="203"/>
      <c r="G32" s="203"/>
      <c r="H32" s="203"/>
      <c r="I32" s="203"/>
      <c r="J32" s="203"/>
      <c r="K32" s="203"/>
      <c r="L32" s="203"/>
      <c r="M32" s="203"/>
      <c r="N32" s="203"/>
      <c r="O32" s="203"/>
      <c r="P32" s="203"/>
      <c r="Q32" s="204"/>
      <c r="R32" s="198"/>
      <c r="S32" s="198"/>
    </row>
    <row r="33" spans="1:19" ht="19.5" customHeight="1" x14ac:dyDescent="0.2"/>
    <row r="34" spans="1:19" ht="6.75" customHeight="1" thickBot="1" x14ac:dyDescent="0.25">
      <c r="A34" s="205"/>
      <c r="B34" s="205"/>
      <c r="C34" s="205"/>
      <c r="D34" s="205"/>
      <c r="E34" s="205"/>
      <c r="F34" s="205"/>
      <c r="G34" s="205"/>
      <c r="H34" s="205"/>
      <c r="I34" s="205"/>
      <c r="J34" s="205"/>
      <c r="K34" s="205"/>
      <c r="L34" s="205"/>
      <c r="M34" s="205"/>
      <c r="N34" s="205"/>
      <c r="O34" s="205"/>
      <c r="P34" s="205"/>
      <c r="Q34" s="205"/>
    </row>
    <row r="35" spans="1:19" ht="12" customHeight="1" thickBot="1" x14ac:dyDescent="0.25">
      <c r="A35" s="197" t="s">
        <v>162</v>
      </c>
      <c r="B35" s="197" t="s">
        <v>163</v>
      </c>
      <c r="C35" s="199" t="s">
        <v>663</v>
      </c>
      <c r="D35" s="200"/>
      <c r="E35" s="200"/>
      <c r="F35" s="200"/>
      <c r="G35" s="200"/>
      <c r="H35" s="200"/>
      <c r="I35" s="200"/>
      <c r="J35" s="200"/>
      <c r="K35" s="200"/>
      <c r="L35" s="200"/>
      <c r="M35" s="200"/>
      <c r="N35" s="200"/>
      <c r="O35" s="200"/>
      <c r="P35" s="200"/>
      <c r="Q35" s="201"/>
      <c r="R35" s="197" t="s">
        <v>533</v>
      </c>
      <c r="S35" s="197" t="s">
        <v>520</v>
      </c>
    </row>
    <row r="36" spans="1:19" ht="21.75" customHeight="1" thickBot="1" x14ac:dyDescent="0.25">
      <c r="A36" s="198"/>
      <c r="B36" s="198"/>
      <c r="C36" s="86" t="s">
        <v>178</v>
      </c>
      <c r="D36" s="86" t="s">
        <v>179</v>
      </c>
      <c r="E36" s="86" t="s">
        <v>180</v>
      </c>
      <c r="F36" s="86" t="s">
        <v>181</v>
      </c>
      <c r="G36" s="86" t="s">
        <v>182</v>
      </c>
      <c r="H36" s="86" t="s">
        <v>183</v>
      </c>
      <c r="I36" s="86" t="s">
        <v>184</v>
      </c>
      <c r="J36" s="86" t="s">
        <v>185</v>
      </c>
      <c r="K36" s="86" t="s">
        <v>699</v>
      </c>
      <c r="L36" s="86" t="s">
        <v>702</v>
      </c>
      <c r="M36" s="86" t="s">
        <v>186</v>
      </c>
      <c r="N36" s="86" t="s">
        <v>187</v>
      </c>
      <c r="O36" s="86" t="s">
        <v>188</v>
      </c>
      <c r="P36" s="86" t="s">
        <v>623</v>
      </c>
      <c r="Q36" s="86" t="s">
        <v>624</v>
      </c>
      <c r="R36" s="198"/>
      <c r="S36" s="198"/>
    </row>
    <row r="37" spans="1:19" x14ac:dyDescent="0.2">
      <c r="A37" s="87">
        <v>2024</v>
      </c>
      <c r="B37" s="84" t="s">
        <v>338</v>
      </c>
      <c r="C37" s="88">
        <v>47.136155000000002</v>
      </c>
      <c r="D37" s="88">
        <v>415.56514900000002</v>
      </c>
      <c r="E37" s="88">
        <v>3.2418459999999998</v>
      </c>
      <c r="F37" s="88">
        <v>9.6798870000000008</v>
      </c>
      <c r="G37" s="88">
        <v>5.1232249999999997</v>
      </c>
      <c r="H37" s="88">
        <v>3.6789499999999999</v>
      </c>
      <c r="I37" s="88">
        <v>391.00789700000001</v>
      </c>
      <c r="J37" s="88">
        <v>154.03443200000001</v>
      </c>
      <c r="K37" s="88">
        <v>85.097077000000013</v>
      </c>
      <c r="L37" s="88">
        <v>63.692323999999999</v>
      </c>
      <c r="M37" s="88">
        <v>51.174951999999998</v>
      </c>
      <c r="N37" s="88">
        <v>72.470004000000003</v>
      </c>
      <c r="O37" s="88">
        <v>3.2590000000000001E-2</v>
      </c>
      <c r="P37" s="89">
        <v>2022.1356129999999</v>
      </c>
      <c r="Q37" s="89">
        <v>1937.038536</v>
      </c>
      <c r="R37" s="87">
        <v>2024</v>
      </c>
      <c r="S37" s="84" t="s">
        <v>536</v>
      </c>
    </row>
    <row r="38" spans="1:19" x14ac:dyDescent="0.2">
      <c r="B38" s="84" t="s">
        <v>339</v>
      </c>
      <c r="C38" s="88">
        <v>416.94949300000002</v>
      </c>
      <c r="D38" s="88">
        <v>451.574521</v>
      </c>
      <c r="E38" s="88">
        <v>6.041004</v>
      </c>
      <c r="F38" s="88">
        <v>5.9797159999999998</v>
      </c>
      <c r="G38" s="88">
        <v>7.4018480000000002</v>
      </c>
      <c r="H38" s="88">
        <v>5.1093330000000003</v>
      </c>
      <c r="I38" s="88">
        <v>444.75891300000001</v>
      </c>
      <c r="J38" s="88">
        <v>158.487347</v>
      </c>
      <c r="K38" s="88">
        <v>97.064198999999988</v>
      </c>
      <c r="L38" s="88">
        <v>76.679691000000005</v>
      </c>
      <c r="M38" s="88">
        <v>36.138212000000003</v>
      </c>
      <c r="N38" s="88">
        <v>74.166831999999999</v>
      </c>
      <c r="O38" s="88">
        <v>3.7033999999999997E-2</v>
      </c>
      <c r="P38" s="89">
        <v>2113.9721810000001</v>
      </c>
      <c r="Q38" s="89">
        <v>2016.9079819999999</v>
      </c>
      <c r="R38" s="83"/>
      <c r="S38" s="84" t="s">
        <v>537</v>
      </c>
    </row>
    <row r="39" spans="1:19" x14ac:dyDescent="0.2">
      <c r="B39" s="84" t="s">
        <v>340</v>
      </c>
      <c r="C39" s="88">
        <v>64.871503000000004</v>
      </c>
      <c r="D39" s="88">
        <v>467.87202600000001</v>
      </c>
      <c r="E39" s="88">
        <v>3.3955489999999999</v>
      </c>
      <c r="F39" s="88">
        <v>7.9287270000000003</v>
      </c>
      <c r="G39" s="88">
        <v>6.3285600000000004</v>
      </c>
      <c r="H39" s="88">
        <v>65.826643000000004</v>
      </c>
      <c r="I39" s="88">
        <v>450.22727400000002</v>
      </c>
      <c r="J39" s="88">
        <v>154.16962000000001</v>
      </c>
      <c r="K39" s="88">
        <v>123.59448599999986</v>
      </c>
      <c r="L39" s="88">
        <v>75.611232999999999</v>
      </c>
      <c r="M39" s="88">
        <v>46.230156999999998</v>
      </c>
      <c r="N39" s="88">
        <v>91.361495000000005</v>
      </c>
      <c r="O39" s="88">
        <v>1.0019999999999999E-2</v>
      </c>
      <c r="P39" s="89">
        <v>1999.9335719999995</v>
      </c>
      <c r="Q39" s="89">
        <v>1876.3390859999997</v>
      </c>
      <c r="R39" s="83"/>
      <c r="S39" s="84" t="s">
        <v>538</v>
      </c>
    </row>
    <row r="40" spans="1:19" x14ac:dyDescent="0.2">
      <c r="B40" s="84" t="s">
        <v>341</v>
      </c>
      <c r="C40" s="88">
        <v>61.758262000000002</v>
      </c>
      <c r="D40" s="88">
        <v>472.16944999999998</v>
      </c>
      <c r="E40" s="88">
        <v>9.0672049999999995</v>
      </c>
      <c r="F40" s="88">
        <v>6.6030069999999998</v>
      </c>
      <c r="G40" s="88">
        <v>7.7443840000000002</v>
      </c>
      <c r="H40" s="88">
        <v>4.3160889999999998</v>
      </c>
      <c r="I40" s="88">
        <v>531.33893499999999</v>
      </c>
      <c r="J40" s="88">
        <v>163.81187499999999</v>
      </c>
      <c r="K40" s="88">
        <v>95.28783099999994</v>
      </c>
      <c r="L40" s="88">
        <v>69.869600000000005</v>
      </c>
      <c r="M40" s="88">
        <v>38.61674</v>
      </c>
      <c r="N40" s="88">
        <v>96.846113000000003</v>
      </c>
      <c r="O40" s="88">
        <v>0</v>
      </c>
      <c r="P40" s="89">
        <v>2688.430276999999</v>
      </c>
      <c r="Q40" s="89">
        <v>2593.1424459999989</v>
      </c>
      <c r="R40" s="83"/>
      <c r="S40" s="84" t="s">
        <v>539</v>
      </c>
    </row>
    <row r="41" spans="1:19" s="90" customFormat="1" ht="9" customHeight="1" x14ac:dyDescent="0.2">
      <c r="A41" s="83"/>
      <c r="B41" s="84" t="s">
        <v>342</v>
      </c>
      <c r="C41" s="88">
        <v>59.258893</v>
      </c>
      <c r="D41" s="88">
        <v>507.51892400000003</v>
      </c>
      <c r="E41" s="88">
        <v>2.0988549999999999</v>
      </c>
      <c r="F41" s="88">
        <v>10.581702999999999</v>
      </c>
      <c r="G41" s="88">
        <v>7.5167020000000004</v>
      </c>
      <c r="H41" s="88">
        <v>5.0703870000000002</v>
      </c>
      <c r="I41" s="88">
        <v>502.73227900000001</v>
      </c>
      <c r="J41" s="88">
        <v>155.756508</v>
      </c>
      <c r="K41" s="88">
        <v>118.65085699999992</v>
      </c>
      <c r="L41" s="88">
        <v>64.727806999999999</v>
      </c>
      <c r="M41" s="88">
        <v>45.054755999999998</v>
      </c>
      <c r="N41" s="88">
        <v>104.170334</v>
      </c>
      <c r="O41" s="88">
        <v>0</v>
      </c>
      <c r="P41" s="89">
        <v>2493.6762529999996</v>
      </c>
      <c r="Q41" s="89">
        <v>2375.0253959999995</v>
      </c>
      <c r="R41" s="83"/>
      <c r="S41" s="84" t="s">
        <v>540</v>
      </c>
    </row>
    <row r="42" spans="1:19" ht="9" customHeight="1" x14ac:dyDescent="0.2">
      <c r="B42" s="84" t="s">
        <v>343</v>
      </c>
      <c r="C42" s="88">
        <v>146.15730300000001</v>
      </c>
      <c r="D42" s="88">
        <v>448.74192099999999</v>
      </c>
      <c r="E42" s="88">
        <v>2.6396660000000001</v>
      </c>
      <c r="F42" s="88">
        <v>9.044295</v>
      </c>
      <c r="G42" s="88">
        <v>7.909694</v>
      </c>
      <c r="H42" s="88">
        <v>5.017366</v>
      </c>
      <c r="I42" s="88">
        <v>474.250406</v>
      </c>
      <c r="J42" s="88">
        <v>146.43924699999999</v>
      </c>
      <c r="K42" s="88">
        <v>79.841396999999986</v>
      </c>
      <c r="L42" s="88">
        <v>65.750756999999993</v>
      </c>
      <c r="M42" s="88">
        <v>40.809849999999997</v>
      </c>
      <c r="N42" s="88">
        <v>87.821672000000007</v>
      </c>
      <c r="O42" s="88">
        <v>5.0391999999999999E-2</v>
      </c>
      <c r="P42" s="89">
        <v>2031.6299340000007</v>
      </c>
      <c r="Q42" s="89">
        <v>1951.7885370000008</v>
      </c>
      <c r="R42" s="83"/>
      <c r="S42" s="84" t="s">
        <v>541</v>
      </c>
    </row>
    <row r="43" spans="1:19" ht="9" customHeight="1" x14ac:dyDescent="0.2">
      <c r="B43" s="84" t="s">
        <v>344</v>
      </c>
      <c r="C43" s="88">
        <v>335.35330699999997</v>
      </c>
      <c r="D43" s="88">
        <v>471.46909499999998</v>
      </c>
      <c r="E43" s="88">
        <v>3.8902770000000002</v>
      </c>
      <c r="F43" s="88">
        <v>7.9294979999999997</v>
      </c>
      <c r="G43" s="88">
        <v>10.201203</v>
      </c>
      <c r="H43" s="88">
        <v>4.8911550000000004</v>
      </c>
      <c r="I43" s="88">
        <v>461.31527</v>
      </c>
      <c r="J43" s="88">
        <v>142.933617</v>
      </c>
      <c r="K43" s="88">
        <v>110.41369300000009</v>
      </c>
      <c r="L43" s="88">
        <v>49.484696</v>
      </c>
      <c r="M43" s="88">
        <v>56.104022000000001</v>
      </c>
      <c r="N43" s="88">
        <v>99.746399999999994</v>
      </c>
      <c r="O43" s="88">
        <v>0</v>
      </c>
      <c r="P43" s="89">
        <v>2976.5210710000019</v>
      </c>
      <c r="Q43" s="89">
        <v>2866.107378000002</v>
      </c>
      <c r="R43" s="83"/>
      <c r="S43" s="84" t="s">
        <v>542</v>
      </c>
    </row>
    <row r="44" spans="1:19" ht="9" customHeight="1" x14ac:dyDescent="0.2">
      <c r="B44" s="84" t="s">
        <v>345</v>
      </c>
      <c r="C44" s="88">
        <v>62.804437999999998</v>
      </c>
      <c r="D44" s="88">
        <v>375.42429499999997</v>
      </c>
      <c r="E44" s="88">
        <v>3.682642</v>
      </c>
      <c r="F44" s="88">
        <v>7.8334489999999999</v>
      </c>
      <c r="G44" s="88">
        <v>6.8049749999999998</v>
      </c>
      <c r="H44" s="88">
        <v>4.2680110000000004</v>
      </c>
      <c r="I44" s="88">
        <v>444.1814</v>
      </c>
      <c r="J44" s="88">
        <v>118.95039800000001</v>
      </c>
      <c r="K44" s="88">
        <v>98.21234599999994</v>
      </c>
      <c r="L44" s="88">
        <v>54.163843</v>
      </c>
      <c r="M44" s="88">
        <v>27.481984000000001</v>
      </c>
      <c r="N44" s="88">
        <v>59.161879999999996</v>
      </c>
      <c r="O44" s="88">
        <v>2.4600000000000002E-4</v>
      </c>
      <c r="P44" s="89">
        <v>2211.6012089999995</v>
      </c>
      <c r="Q44" s="89">
        <v>2113.3888629999997</v>
      </c>
      <c r="R44" s="83"/>
      <c r="S44" s="84" t="s">
        <v>543</v>
      </c>
    </row>
    <row r="45" spans="1:19" x14ac:dyDescent="0.2">
      <c r="B45" s="84" t="s">
        <v>346</v>
      </c>
      <c r="C45" s="88">
        <v>54.350847000000002</v>
      </c>
      <c r="D45" s="88">
        <v>477.74063699999999</v>
      </c>
      <c r="E45" s="88">
        <v>2.52372</v>
      </c>
      <c r="F45" s="88">
        <v>7.6507209999999999</v>
      </c>
      <c r="G45" s="88">
        <v>7.7210510000000001</v>
      </c>
      <c r="H45" s="88">
        <v>4.299086</v>
      </c>
      <c r="I45" s="88">
        <v>810.35405100000003</v>
      </c>
      <c r="J45" s="88">
        <v>143.77432899999999</v>
      </c>
      <c r="K45" s="88">
        <v>68.323031999999969</v>
      </c>
      <c r="L45" s="88">
        <v>74.450399000000004</v>
      </c>
      <c r="M45" s="88">
        <v>46.610385999999998</v>
      </c>
      <c r="N45" s="88">
        <v>62.595440000000004</v>
      </c>
      <c r="O45" s="88">
        <v>6.8476999999999996E-2</v>
      </c>
      <c r="P45" s="89">
        <v>2005.2855829999999</v>
      </c>
      <c r="Q45" s="89">
        <v>1936.9625509999998</v>
      </c>
      <c r="R45" s="83"/>
      <c r="S45" s="84" t="s">
        <v>544</v>
      </c>
    </row>
    <row r="46" spans="1:19" x14ac:dyDescent="0.2">
      <c r="B46" s="84" t="s">
        <v>347</v>
      </c>
      <c r="C46" s="88">
        <v>74.359252999999995</v>
      </c>
      <c r="D46" s="88">
        <v>537.961501</v>
      </c>
      <c r="E46" s="88">
        <v>3.1625000000000001</v>
      </c>
      <c r="F46" s="88">
        <v>7.5801689999999997</v>
      </c>
      <c r="G46" s="88">
        <v>7.7500080000000002</v>
      </c>
      <c r="H46" s="88">
        <v>6.0416340000000002</v>
      </c>
      <c r="I46" s="88">
        <v>538.61172499999998</v>
      </c>
      <c r="J46" s="88">
        <v>167.586353</v>
      </c>
      <c r="K46" s="88">
        <v>113.4037450000001</v>
      </c>
      <c r="L46" s="88">
        <v>88.740143000000003</v>
      </c>
      <c r="M46" s="88">
        <v>70.557153999999997</v>
      </c>
      <c r="N46" s="88">
        <v>79.941834</v>
      </c>
      <c r="O46" s="88">
        <v>0.38294699999999998</v>
      </c>
      <c r="P46" s="89">
        <v>2655.9138170000006</v>
      </c>
      <c r="Q46" s="89">
        <v>2542.5100720000005</v>
      </c>
      <c r="R46" s="83"/>
      <c r="S46" s="84" t="s">
        <v>545</v>
      </c>
    </row>
    <row r="47" spans="1:19" x14ac:dyDescent="0.2">
      <c r="B47" s="84" t="s">
        <v>348</v>
      </c>
      <c r="C47" s="88">
        <v>605.04564100000005</v>
      </c>
      <c r="D47" s="88">
        <v>477.79340400000001</v>
      </c>
      <c r="E47" s="88">
        <v>2.6692480000000001</v>
      </c>
      <c r="F47" s="88">
        <v>8.1735469999999992</v>
      </c>
      <c r="G47" s="88">
        <v>7.3322929999999999</v>
      </c>
      <c r="H47" s="88">
        <v>5.3688469999999997</v>
      </c>
      <c r="I47" s="88">
        <v>509.06701399999997</v>
      </c>
      <c r="J47" s="88">
        <v>154.99381500000001</v>
      </c>
      <c r="K47" s="88">
        <v>102.05050599999988</v>
      </c>
      <c r="L47" s="88">
        <v>82.183797999999996</v>
      </c>
      <c r="M47" s="88">
        <v>45.121186000000002</v>
      </c>
      <c r="N47" s="88">
        <v>105.177707</v>
      </c>
      <c r="O47" s="88">
        <v>1.6864000000000001E-2</v>
      </c>
      <c r="P47" s="89">
        <v>1911.2357100000006</v>
      </c>
      <c r="Q47" s="89">
        <v>1809.185204000001</v>
      </c>
      <c r="R47" s="83"/>
      <c r="S47" s="84" t="s">
        <v>546</v>
      </c>
    </row>
    <row r="48" spans="1:19" x14ac:dyDescent="0.2">
      <c r="B48" s="84" t="s">
        <v>349</v>
      </c>
      <c r="C48" s="88">
        <v>58.436788</v>
      </c>
      <c r="D48" s="88">
        <v>449.35620599999999</v>
      </c>
      <c r="E48" s="88">
        <v>3.4498280000000001</v>
      </c>
      <c r="F48" s="88">
        <v>4.5039360000000004</v>
      </c>
      <c r="G48" s="88">
        <v>10.318521</v>
      </c>
      <c r="H48" s="88">
        <v>2.8522500000000002</v>
      </c>
      <c r="I48" s="88">
        <v>458.50218999999998</v>
      </c>
      <c r="J48" s="88">
        <v>139.848545</v>
      </c>
      <c r="K48" s="88">
        <v>120.16769599999998</v>
      </c>
      <c r="L48" s="88">
        <v>62.103749999999998</v>
      </c>
      <c r="M48" s="88">
        <v>35.151297999999997</v>
      </c>
      <c r="N48" s="88">
        <v>85.329328000000004</v>
      </c>
      <c r="O48" s="88">
        <v>8.3358000000000002E-2</v>
      </c>
      <c r="P48" s="89">
        <v>2250.6118329999999</v>
      </c>
      <c r="Q48" s="89">
        <v>2130.444137</v>
      </c>
      <c r="R48" s="83"/>
      <c r="S48" s="84" t="s">
        <v>547</v>
      </c>
    </row>
    <row r="49" spans="1:21" x14ac:dyDescent="0.2">
      <c r="C49" s="88"/>
      <c r="D49" s="88"/>
      <c r="E49" s="88"/>
      <c r="F49" s="88"/>
      <c r="G49" s="88"/>
      <c r="H49" s="88"/>
      <c r="I49" s="88"/>
      <c r="J49" s="88"/>
      <c r="K49" s="88"/>
      <c r="L49" s="88"/>
      <c r="M49" s="88"/>
      <c r="N49" s="88"/>
      <c r="O49" s="88"/>
      <c r="R49" s="83"/>
    </row>
    <row r="50" spans="1:21" x14ac:dyDescent="0.2">
      <c r="A50" s="87">
        <v>2025</v>
      </c>
      <c r="B50" s="84" t="s">
        <v>338</v>
      </c>
      <c r="C50" s="88">
        <v>445.88544200000001</v>
      </c>
      <c r="D50" s="88">
        <v>426.33820300000002</v>
      </c>
      <c r="E50" s="88">
        <v>3.7924880000000001</v>
      </c>
      <c r="F50" s="88">
        <v>4.9255990000000001</v>
      </c>
      <c r="G50" s="88">
        <v>6.4226130000000001</v>
      </c>
      <c r="H50" s="88">
        <v>4.5414870000000001</v>
      </c>
      <c r="I50" s="88">
        <v>476.88829800000002</v>
      </c>
      <c r="J50" s="88">
        <v>138.05611200000001</v>
      </c>
      <c r="K50" s="88">
        <v>97.323449999999909</v>
      </c>
      <c r="L50" s="88">
        <v>60.501237000000003</v>
      </c>
      <c r="M50" s="88">
        <v>44.210284000000001</v>
      </c>
      <c r="N50" s="88">
        <v>61.249011000000003</v>
      </c>
      <c r="O50" s="88">
        <v>0.236322</v>
      </c>
      <c r="P50" s="89">
        <v>2074.677021</v>
      </c>
      <c r="Q50" s="89">
        <v>1977.3535709999999</v>
      </c>
      <c r="R50" s="87">
        <v>2025</v>
      </c>
      <c r="S50" s="84" t="s">
        <v>536</v>
      </c>
      <c r="U50" s="89"/>
    </row>
    <row r="51" spans="1:21" x14ac:dyDescent="0.2">
      <c r="B51" s="84" t="s">
        <v>339</v>
      </c>
      <c r="C51" s="88">
        <v>264.10972099999998</v>
      </c>
      <c r="D51" s="88">
        <v>495.00248299999998</v>
      </c>
      <c r="E51" s="88">
        <v>3.5426929999999999</v>
      </c>
      <c r="F51" s="88">
        <v>4.5237470000000002</v>
      </c>
      <c r="G51" s="88">
        <v>8.0979430000000008</v>
      </c>
      <c r="H51" s="88">
        <v>5.0404260000000001</v>
      </c>
      <c r="I51" s="88">
        <v>515.07348200000001</v>
      </c>
      <c r="J51" s="88">
        <v>148.85074800000001</v>
      </c>
      <c r="K51" s="88">
        <v>115.74240200000001</v>
      </c>
      <c r="L51" s="88">
        <v>75.258360999999994</v>
      </c>
      <c r="M51" s="88">
        <v>49.445503000000002</v>
      </c>
      <c r="N51" s="88">
        <v>83.080798999999999</v>
      </c>
      <c r="O51" s="88">
        <v>1.6260000000000001E-3</v>
      </c>
      <c r="P51" s="89">
        <v>2362.1712530000009</v>
      </c>
      <c r="Q51" s="89">
        <v>2246.428851000001</v>
      </c>
      <c r="R51" s="83"/>
      <c r="S51" s="84" t="s">
        <v>537</v>
      </c>
    </row>
    <row r="52" spans="1:21" x14ac:dyDescent="0.2">
      <c r="B52" s="84" t="s">
        <v>340</v>
      </c>
      <c r="C52" s="88"/>
      <c r="D52" s="88"/>
      <c r="E52" s="88"/>
      <c r="F52" s="88"/>
      <c r="G52" s="88"/>
      <c r="H52" s="88"/>
      <c r="I52" s="88"/>
      <c r="J52" s="88"/>
      <c r="K52" s="88"/>
      <c r="L52" s="88"/>
      <c r="M52" s="88"/>
      <c r="N52" s="88"/>
      <c r="O52" s="88"/>
      <c r="P52" s="89"/>
      <c r="Q52" s="89"/>
      <c r="R52" s="83"/>
      <c r="S52" s="84" t="s">
        <v>538</v>
      </c>
    </row>
    <row r="53" spans="1:21" x14ac:dyDescent="0.2">
      <c r="B53" s="84" t="s">
        <v>341</v>
      </c>
      <c r="C53" s="88"/>
      <c r="D53" s="88"/>
      <c r="E53" s="88"/>
      <c r="F53" s="88"/>
      <c r="G53" s="88"/>
      <c r="H53" s="88"/>
      <c r="I53" s="88"/>
      <c r="J53" s="88"/>
      <c r="K53" s="88"/>
      <c r="L53" s="88"/>
      <c r="M53" s="88"/>
      <c r="N53" s="88"/>
      <c r="O53" s="88"/>
      <c r="P53" s="89"/>
      <c r="Q53" s="89"/>
      <c r="R53" s="83"/>
      <c r="S53" s="84" t="s">
        <v>539</v>
      </c>
    </row>
    <row r="54" spans="1:21" x14ac:dyDescent="0.2">
      <c r="B54" s="84" t="s">
        <v>342</v>
      </c>
      <c r="C54" s="88"/>
      <c r="D54" s="88"/>
      <c r="E54" s="88"/>
      <c r="F54" s="88"/>
      <c r="G54" s="88"/>
      <c r="H54" s="88"/>
      <c r="I54" s="88"/>
      <c r="J54" s="88"/>
      <c r="K54" s="88"/>
      <c r="L54" s="88"/>
      <c r="M54" s="88"/>
      <c r="N54" s="88"/>
      <c r="O54" s="88"/>
      <c r="P54" s="89"/>
      <c r="Q54" s="89"/>
      <c r="R54" s="83"/>
      <c r="S54" s="84" t="s">
        <v>540</v>
      </c>
    </row>
    <row r="55" spans="1:21" x14ac:dyDescent="0.2">
      <c r="B55" s="84" t="s">
        <v>343</v>
      </c>
      <c r="C55" s="88"/>
      <c r="D55" s="88"/>
      <c r="E55" s="88"/>
      <c r="F55" s="88"/>
      <c r="G55" s="88"/>
      <c r="H55" s="88"/>
      <c r="I55" s="88"/>
      <c r="J55" s="88"/>
      <c r="K55" s="88"/>
      <c r="L55" s="88"/>
      <c r="M55" s="88"/>
      <c r="N55" s="88"/>
      <c r="O55" s="88"/>
      <c r="P55" s="89"/>
      <c r="Q55" s="89"/>
      <c r="R55" s="83"/>
      <c r="S55" s="84" t="s">
        <v>541</v>
      </c>
    </row>
    <row r="56" spans="1:21" x14ac:dyDescent="0.2">
      <c r="B56" s="84" t="s">
        <v>344</v>
      </c>
      <c r="C56" s="88"/>
      <c r="D56" s="88"/>
      <c r="E56" s="88"/>
      <c r="F56" s="88"/>
      <c r="G56" s="88"/>
      <c r="H56" s="88"/>
      <c r="I56" s="88"/>
      <c r="J56" s="88"/>
      <c r="K56" s="88"/>
      <c r="L56" s="88"/>
      <c r="M56" s="88"/>
      <c r="N56" s="88"/>
      <c r="O56" s="88"/>
      <c r="P56" s="89"/>
      <c r="Q56" s="89"/>
      <c r="R56" s="83"/>
      <c r="S56" s="84" t="s">
        <v>542</v>
      </c>
    </row>
    <row r="57" spans="1:21" x14ac:dyDescent="0.2">
      <c r="B57" s="84" t="s">
        <v>345</v>
      </c>
      <c r="C57" s="88"/>
      <c r="D57" s="88"/>
      <c r="E57" s="88"/>
      <c r="F57" s="88"/>
      <c r="G57" s="88"/>
      <c r="H57" s="88"/>
      <c r="I57" s="88"/>
      <c r="J57" s="88"/>
      <c r="K57" s="88"/>
      <c r="L57" s="88"/>
      <c r="M57" s="88"/>
      <c r="N57" s="88"/>
      <c r="O57" s="88"/>
      <c r="P57" s="89"/>
      <c r="Q57" s="89"/>
      <c r="R57" s="83"/>
      <c r="S57" s="84" t="s">
        <v>543</v>
      </c>
    </row>
    <row r="58" spans="1:21" x14ac:dyDescent="0.2">
      <c r="B58" s="84" t="s">
        <v>346</v>
      </c>
      <c r="C58" s="88"/>
      <c r="D58" s="88"/>
      <c r="E58" s="88"/>
      <c r="F58" s="88"/>
      <c r="G58" s="88"/>
      <c r="H58" s="88"/>
      <c r="I58" s="88"/>
      <c r="J58" s="88"/>
      <c r="K58" s="88"/>
      <c r="L58" s="88"/>
      <c r="M58" s="88"/>
      <c r="N58" s="88"/>
      <c r="O58" s="88"/>
      <c r="P58" s="89"/>
      <c r="Q58" s="89"/>
      <c r="R58" s="83"/>
      <c r="S58" s="84" t="s">
        <v>544</v>
      </c>
    </row>
    <row r="59" spans="1:21" x14ac:dyDescent="0.2">
      <c r="B59" s="84" t="s">
        <v>347</v>
      </c>
      <c r="C59" s="88"/>
      <c r="D59" s="88"/>
      <c r="E59" s="88"/>
      <c r="F59" s="88"/>
      <c r="G59" s="88"/>
      <c r="H59" s="88"/>
      <c r="I59" s="88"/>
      <c r="J59" s="88"/>
      <c r="K59" s="88"/>
      <c r="L59" s="88"/>
      <c r="M59" s="88"/>
      <c r="N59" s="88"/>
      <c r="O59" s="88"/>
      <c r="P59" s="89"/>
      <c r="Q59" s="89"/>
      <c r="R59" s="83"/>
      <c r="S59" s="84" t="s">
        <v>545</v>
      </c>
    </row>
    <row r="60" spans="1:21" x14ac:dyDescent="0.2">
      <c r="B60" s="84" t="s">
        <v>348</v>
      </c>
      <c r="C60" s="88"/>
      <c r="D60" s="88"/>
      <c r="E60" s="88"/>
      <c r="F60" s="88"/>
      <c r="G60" s="88"/>
      <c r="H60" s="88"/>
      <c r="I60" s="88"/>
      <c r="J60" s="88"/>
      <c r="K60" s="88"/>
      <c r="L60" s="88"/>
      <c r="M60" s="88"/>
      <c r="N60" s="88"/>
      <c r="O60" s="88"/>
      <c r="P60" s="89"/>
      <c r="Q60" s="89"/>
      <c r="R60" s="83"/>
      <c r="S60" s="84" t="s">
        <v>546</v>
      </c>
    </row>
    <row r="61" spans="1:21" ht="10.199999999999999" thickBot="1" x14ac:dyDescent="0.25">
      <c r="B61" s="84" t="s">
        <v>349</v>
      </c>
      <c r="C61" s="88"/>
      <c r="D61" s="88"/>
      <c r="E61" s="88"/>
      <c r="F61" s="88"/>
      <c r="G61" s="88"/>
      <c r="H61" s="88"/>
      <c r="I61" s="88"/>
      <c r="J61" s="88"/>
      <c r="K61" s="88"/>
      <c r="L61" s="88"/>
      <c r="M61" s="88"/>
      <c r="N61" s="88"/>
      <c r="O61" s="88"/>
      <c r="P61" s="89"/>
      <c r="Q61" s="89"/>
      <c r="R61" s="83"/>
      <c r="S61" s="84" t="s">
        <v>547</v>
      </c>
    </row>
    <row r="62" spans="1:21" ht="21" customHeight="1" thickBot="1" x14ac:dyDescent="0.25">
      <c r="A62" s="197" t="s">
        <v>162</v>
      </c>
      <c r="B62" s="197" t="s">
        <v>163</v>
      </c>
      <c r="C62" s="86" t="s">
        <v>548</v>
      </c>
      <c r="D62" s="86" t="s">
        <v>549</v>
      </c>
      <c r="E62" s="86" t="s">
        <v>550</v>
      </c>
      <c r="F62" s="86" t="s">
        <v>551</v>
      </c>
      <c r="G62" s="86" t="s">
        <v>552</v>
      </c>
      <c r="H62" s="86" t="s">
        <v>183</v>
      </c>
      <c r="I62" s="86" t="s">
        <v>553</v>
      </c>
      <c r="J62" s="86" t="s">
        <v>554</v>
      </c>
      <c r="K62" s="86" t="s">
        <v>700</v>
      </c>
      <c r="L62" s="86" t="s">
        <v>703</v>
      </c>
      <c r="M62" s="86" t="s">
        <v>555</v>
      </c>
      <c r="N62" s="86" t="s">
        <v>556</v>
      </c>
      <c r="O62" s="86" t="s">
        <v>557</v>
      </c>
      <c r="P62" s="86" t="s">
        <v>625</v>
      </c>
      <c r="Q62" s="86" t="s">
        <v>626</v>
      </c>
      <c r="R62" s="197" t="s">
        <v>533</v>
      </c>
      <c r="S62" s="197" t="s">
        <v>520</v>
      </c>
    </row>
    <row r="63" spans="1:21" ht="12" customHeight="1" thickBot="1" x14ac:dyDescent="0.25">
      <c r="A63" s="198"/>
      <c r="B63" s="198"/>
      <c r="C63" s="202"/>
      <c r="D63" s="203"/>
      <c r="E63" s="203"/>
      <c r="F63" s="203"/>
      <c r="G63" s="203"/>
      <c r="H63" s="203"/>
      <c r="I63" s="203"/>
      <c r="J63" s="203"/>
      <c r="K63" s="203"/>
      <c r="L63" s="203"/>
      <c r="M63" s="203"/>
      <c r="N63" s="203"/>
      <c r="O63" s="203"/>
      <c r="P63" s="203"/>
      <c r="Q63" s="204"/>
      <c r="R63" s="198"/>
      <c r="S63" s="198"/>
    </row>
    <row r="67" spans="1:9" ht="21" customHeight="1" x14ac:dyDescent="0.2">
      <c r="A67" s="206" t="s">
        <v>635</v>
      </c>
      <c r="B67" s="207"/>
      <c r="C67" s="208" t="s">
        <v>636</v>
      </c>
      <c r="D67" s="208"/>
      <c r="G67" s="209" t="s">
        <v>701</v>
      </c>
      <c r="H67" s="209"/>
      <c r="I67" s="209"/>
    </row>
    <row r="68" spans="1:9" ht="21" customHeight="1" x14ac:dyDescent="0.2">
      <c r="A68" s="206" t="s">
        <v>637</v>
      </c>
      <c r="B68" s="207"/>
      <c r="C68" s="208" t="s">
        <v>638</v>
      </c>
      <c r="D68" s="208"/>
    </row>
  </sheetData>
  <mergeCells count="28">
    <mergeCell ref="A67:B67"/>
    <mergeCell ref="C67:D67"/>
    <mergeCell ref="A68:B68"/>
    <mergeCell ref="C68:D68"/>
    <mergeCell ref="A3:S3"/>
    <mergeCell ref="R62:R63"/>
    <mergeCell ref="S62:S63"/>
    <mergeCell ref="A62:A63"/>
    <mergeCell ref="B62:B63"/>
    <mergeCell ref="C63:Q63"/>
    <mergeCell ref="S31:S32"/>
    <mergeCell ref="G67:I67"/>
    <mergeCell ref="A2:S2"/>
    <mergeCell ref="R35:R36"/>
    <mergeCell ref="S35:S36"/>
    <mergeCell ref="C4:Q4"/>
    <mergeCell ref="C32:Q32"/>
    <mergeCell ref="C35:Q35"/>
    <mergeCell ref="A35:A36"/>
    <mergeCell ref="B35:B36"/>
    <mergeCell ref="A4:A5"/>
    <mergeCell ref="B4:B5"/>
    <mergeCell ref="A34:Q34"/>
    <mergeCell ref="A31:A32"/>
    <mergeCell ref="B31:B32"/>
    <mergeCell ref="R4:R5"/>
    <mergeCell ref="S4:S5"/>
    <mergeCell ref="R31:R32"/>
  </mergeCells>
  <phoneticPr fontId="0" type="noConversion"/>
  <pageMargins left="0.75" right="0.75" top="1" bottom="1" header="0.5" footer="0.5"/>
  <pageSetup orientation="portrait" verticalDpi="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20</vt:i4>
      </vt:variant>
    </vt:vector>
  </HeadingPairs>
  <TitlesOfParts>
    <vt:vector size="20" baseType="lpstr">
      <vt:lpstr>Indice</vt:lpstr>
      <vt:lpstr>Contents</vt:lpstr>
      <vt:lpstr>Q001</vt:lpstr>
      <vt:lpstr>Q002</vt:lpstr>
      <vt:lpstr>Q003</vt:lpstr>
      <vt:lpstr>Q004</vt:lpstr>
      <vt:lpstr>Q005</vt:lpstr>
      <vt:lpstr>Q006</vt:lpstr>
      <vt:lpstr>Q007</vt:lpstr>
      <vt:lpstr>Q008</vt:lpstr>
      <vt:lpstr>Q009</vt:lpstr>
      <vt:lpstr>Q010</vt:lpstr>
      <vt:lpstr>Q011</vt:lpstr>
      <vt:lpstr>Q012</vt:lpstr>
      <vt:lpstr>Q013</vt:lpstr>
      <vt:lpstr>Q014</vt:lpstr>
      <vt:lpstr>Q015</vt:lpstr>
      <vt:lpstr>Q016</vt:lpstr>
      <vt:lpstr>Nomenclatura Combinada</vt:lpstr>
      <vt:lpstr>Combined Nomenclature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João Baião</dc:creator>
  <cp:lastModifiedBy>João Baião</cp:lastModifiedBy>
  <dcterms:created xsi:type="dcterms:W3CDTF">2007-07-18T08:17:35Z</dcterms:created>
  <dcterms:modified xsi:type="dcterms:W3CDTF">2025-04-04T17:26:34Z</dcterms:modified>
</cp:coreProperties>
</file>