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/>
  <mc:AlternateContent xmlns:mc="http://schemas.openxmlformats.org/markup-compatibility/2006">
    <mc:Choice Requires="x15">
      <x15ac:absPath xmlns:x15ac="http://schemas.microsoft.com/office/spreadsheetml/2010/11/ac" url="R:\lsb\DEE_SE\AEREO\13. Stat Flash\2024_07_Statflash\"/>
    </mc:Choice>
  </mc:AlternateContent>
  <xr:revisionPtr revIDLastSave="0" documentId="13_ncr:1_{E8D3B6C9-E153-4A7B-B023-98AD6292DB7B}" xr6:coauthVersionLast="47" xr6:coauthVersionMax="47" xr10:uidLastSave="{00000000-0000-0000-0000-000000000000}"/>
  <bookViews>
    <workbookView xWindow="11424" yWindow="0" windowWidth="11712" windowHeight="12336" tabRatio="742" xr2:uid="{00000000-000D-0000-FFFF-FFFF00000000}"/>
  </bookViews>
  <sheets>
    <sheet name="Índice" sheetId="24" r:id="rId1"/>
    <sheet name="Contents" sheetId="27" r:id="rId2"/>
    <sheet name="01" sheetId="18" r:id="rId3"/>
    <sheet name="02" sheetId="28" r:id="rId4"/>
    <sheet name="03" sheetId="2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87" i="28" l="1"/>
  <c r="L87" i="28"/>
  <c r="M87" i="28"/>
  <c r="N87" i="28"/>
  <c r="O87" i="28"/>
  <c r="P87" i="28"/>
  <c r="Q87" i="28"/>
  <c r="R87" i="28"/>
  <c r="H87" i="28"/>
  <c r="C87" i="28"/>
  <c r="I86" i="18"/>
  <c r="J86" i="18"/>
  <c r="K86" i="18"/>
  <c r="L86" i="28"/>
  <c r="M86" i="28"/>
  <c r="N86" i="28"/>
  <c r="O86" i="28"/>
  <c r="Q86" i="28"/>
  <c r="R86" i="28"/>
  <c r="H86" i="28"/>
  <c r="P86" i="28" s="1"/>
  <c r="C86" i="28"/>
  <c r="K86" i="28" s="1"/>
  <c r="I85" i="18"/>
  <c r="J85" i="18"/>
  <c r="K85" i="18"/>
  <c r="L85" i="28"/>
  <c r="M85" i="28"/>
  <c r="N85" i="28"/>
  <c r="O85" i="28"/>
  <c r="P85" i="28"/>
  <c r="Q85" i="28"/>
  <c r="R85" i="28"/>
  <c r="H85" i="28"/>
  <c r="C85" i="28"/>
  <c r="K85" i="28" s="1"/>
  <c r="I84" i="18"/>
  <c r="J84" i="18"/>
  <c r="K84" i="18"/>
  <c r="Q84" i="28" l="1"/>
  <c r="R84" i="28"/>
  <c r="L84" i="28"/>
  <c r="M84" i="28"/>
  <c r="N84" i="28"/>
  <c r="O84" i="28"/>
  <c r="H84" i="28"/>
  <c r="P84" i="28" s="1"/>
  <c r="C84" i="28"/>
  <c r="K84" i="28" s="1"/>
  <c r="I83" i="18"/>
  <c r="J83" i="18"/>
  <c r="K83" i="18"/>
  <c r="Q83" i="28"/>
  <c r="R83" i="28"/>
  <c r="L83" i="28"/>
  <c r="M83" i="28"/>
  <c r="N83" i="28"/>
  <c r="O83" i="28"/>
  <c r="H83" i="28"/>
  <c r="P83" i="28" s="1"/>
  <c r="C83" i="28"/>
  <c r="K83" i="28" s="1"/>
  <c r="I82" i="18"/>
  <c r="J82" i="18"/>
  <c r="K82" i="18"/>
  <c r="K82" i="28"/>
  <c r="L82" i="28"/>
  <c r="M82" i="28"/>
  <c r="N82" i="28"/>
  <c r="O82" i="28"/>
  <c r="Q82" i="28"/>
  <c r="R82" i="28"/>
  <c r="H82" i="28"/>
  <c r="P82" i="28" s="1"/>
  <c r="C82" i="28"/>
  <c r="I81" i="18"/>
  <c r="J81" i="18"/>
  <c r="K81" i="18"/>
  <c r="H67" i="28"/>
  <c r="H68" i="28"/>
  <c r="H69" i="28"/>
  <c r="H70" i="28"/>
  <c r="H71" i="28"/>
  <c r="H72" i="28"/>
  <c r="P72" i="28" s="1"/>
  <c r="H73" i="28"/>
  <c r="H74" i="28"/>
  <c r="H75" i="28"/>
  <c r="P75" i="28" s="1"/>
  <c r="H76" i="28"/>
  <c r="P76" i="28" s="1"/>
  <c r="H77" i="28"/>
  <c r="H78" i="28"/>
  <c r="R81" i="28"/>
  <c r="Q81" i="28"/>
  <c r="O81" i="28"/>
  <c r="N81" i="28"/>
  <c r="M81" i="28"/>
  <c r="L81" i="28"/>
  <c r="H81" i="28"/>
  <c r="P81" i="28" s="1"/>
  <c r="C81" i="28"/>
  <c r="K80" i="18"/>
  <c r="J80" i="18"/>
  <c r="I80" i="18"/>
  <c r="L78" i="28"/>
  <c r="M78" i="28"/>
  <c r="N78" i="28"/>
  <c r="O78" i="28"/>
  <c r="Q78" i="28"/>
  <c r="R78" i="28"/>
  <c r="P78" i="28"/>
  <c r="C78" i="28"/>
  <c r="I77" i="18"/>
  <c r="J77" i="18"/>
  <c r="K77" i="18"/>
  <c r="L77" i="28"/>
  <c r="M77" i="28"/>
  <c r="N77" i="28"/>
  <c r="O77" i="28"/>
  <c r="Q77" i="28"/>
  <c r="R77" i="28"/>
  <c r="P77" i="28"/>
  <c r="C77" i="28"/>
  <c r="I76" i="18"/>
  <c r="J76" i="18"/>
  <c r="K76" i="18"/>
  <c r="C76" i="28"/>
  <c r="K76" i="28" s="1"/>
  <c r="L76" i="28"/>
  <c r="M76" i="28"/>
  <c r="N76" i="28"/>
  <c r="O76" i="28"/>
  <c r="Q76" i="28"/>
  <c r="R76" i="28"/>
  <c r="I75" i="18"/>
  <c r="J75" i="18"/>
  <c r="K75" i="18"/>
  <c r="L75" i="28"/>
  <c r="M75" i="28"/>
  <c r="N75" i="28"/>
  <c r="O75" i="28"/>
  <c r="Q75" i="28"/>
  <c r="R75" i="28"/>
  <c r="C75" i="28"/>
  <c r="K75" i="28" s="1"/>
  <c r="I74" i="18"/>
  <c r="J74" i="18"/>
  <c r="K74" i="18"/>
  <c r="C74" i="28"/>
  <c r="K74" i="28" s="1"/>
  <c r="L74" i="28"/>
  <c r="M74" i="28"/>
  <c r="N74" i="28"/>
  <c r="O74" i="28"/>
  <c r="P74" i="28"/>
  <c r="Q74" i="28"/>
  <c r="R74" i="28"/>
  <c r="I73" i="18"/>
  <c r="J73" i="18"/>
  <c r="K73" i="18"/>
  <c r="L73" i="28"/>
  <c r="M73" i="28"/>
  <c r="N73" i="28"/>
  <c r="O73" i="28"/>
  <c r="Q73" i="28"/>
  <c r="R73" i="28"/>
  <c r="P73" i="28"/>
  <c r="C73" i="28"/>
  <c r="K73" i="28" s="1"/>
  <c r="I72" i="18"/>
  <c r="J72" i="18"/>
  <c r="K72" i="18"/>
  <c r="Q72" i="28"/>
  <c r="R72" i="28"/>
  <c r="L72" i="28"/>
  <c r="M72" i="28"/>
  <c r="N72" i="28"/>
  <c r="O72" i="28"/>
  <c r="C72" i="28"/>
  <c r="K72" i="28" s="1"/>
  <c r="I71" i="18"/>
  <c r="J71" i="18"/>
  <c r="K71" i="18"/>
  <c r="Q71" i="28"/>
  <c r="R71" i="28"/>
  <c r="L71" i="28"/>
  <c r="M71" i="28"/>
  <c r="N71" i="28"/>
  <c r="O71" i="28"/>
  <c r="C71" i="28"/>
  <c r="K71" i="28" s="1"/>
  <c r="I70" i="18"/>
  <c r="J70" i="18"/>
  <c r="K70" i="18"/>
  <c r="L70" i="28"/>
  <c r="M70" i="28"/>
  <c r="N70" i="28"/>
  <c r="O70" i="28"/>
  <c r="Q70" i="28"/>
  <c r="R70" i="28"/>
  <c r="C70" i="28"/>
  <c r="K70" i="28" s="1"/>
  <c r="I69" i="18"/>
  <c r="J69" i="18"/>
  <c r="K69" i="18"/>
  <c r="L69" i="28"/>
  <c r="M69" i="28"/>
  <c r="N69" i="28"/>
  <c r="O69" i="28"/>
  <c r="Q69" i="28"/>
  <c r="R69" i="28"/>
  <c r="C69" i="28"/>
  <c r="I68" i="18"/>
  <c r="J68" i="18"/>
  <c r="K68" i="18"/>
  <c r="L68" i="28"/>
  <c r="M68" i="28"/>
  <c r="N68" i="28"/>
  <c r="O68" i="28"/>
  <c r="Q68" i="28"/>
  <c r="R68" i="28"/>
  <c r="C68" i="28"/>
  <c r="I67" i="18"/>
  <c r="J67" i="18"/>
  <c r="K67" i="18"/>
  <c r="R67" i="28"/>
  <c r="Q67" i="28"/>
  <c r="O67" i="28"/>
  <c r="N67" i="28"/>
  <c r="M67" i="28"/>
  <c r="L67" i="28"/>
  <c r="C67" i="28"/>
  <c r="J63" i="18"/>
  <c r="K66" i="18"/>
  <c r="J66" i="18"/>
  <c r="I66" i="18"/>
  <c r="L64" i="28"/>
  <c r="M64" i="28"/>
  <c r="N64" i="28"/>
  <c r="O64" i="28"/>
  <c r="Q64" i="28"/>
  <c r="R64" i="28"/>
  <c r="R63" i="28"/>
  <c r="H64" i="28"/>
  <c r="Q63" i="28"/>
  <c r="C64" i="28"/>
  <c r="I63" i="18"/>
  <c r="K63" i="18"/>
  <c r="L63" i="28"/>
  <c r="M63" i="28"/>
  <c r="N63" i="28"/>
  <c r="O63" i="28"/>
  <c r="C63" i="28"/>
  <c r="K77" i="28" s="1"/>
  <c r="I62" i="18"/>
  <c r="J62" i="18"/>
  <c r="K62" i="18"/>
  <c r="H63" i="28"/>
  <c r="L62" i="28"/>
  <c r="M62" i="28"/>
  <c r="N62" i="28"/>
  <c r="O62" i="28"/>
  <c r="Q62" i="28"/>
  <c r="R62" i="28"/>
  <c r="H62" i="28"/>
  <c r="C62" i="28"/>
  <c r="K62" i="28" s="1"/>
  <c r="I61" i="18"/>
  <c r="J61" i="18"/>
  <c r="K61" i="18"/>
  <c r="L61" i="28"/>
  <c r="M61" i="28"/>
  <c r="N61" i="28"/>
  <c r="O61" i="28"/>
  <c r="Q61" i="28"/>
  <c r="R61" i="28"/>
  <c r="H61" i="28"/>
  <c r="C61" i="28"/>
  <c r="I60" i="18"/>
  <c r="J60" i="18"/>
  <c r="K60" i="18"/>
  <c r="K59" i="18"/>
  <c r="J57" i="18"/>
  <c r="J58" i="18"/>
  <c r="Q60" i="28"/>
  <c r="R60" i="28"/>
  <c r="L60" i="28"/>
  <c r="M60" i="28"/>
  <c r="N60" i="28"/>
  <c r="O60" i="28"/>
  <c r="H60" i="28"/>
  <c r="C60" i="28"/>
  <c r="K60" i="28" s="1"/>
  <c r="I59" i="18"/>
  <c r="J59" i="18"/>
  <c r="Q59" i="28"/>
  <c r="R59" i="28"/>
  <c r="L59" i="28"/>
  <c r="M59" i="28"/>
  <c r="N59" i="28"/>
  <c r="O59" i="28"/>
  <c r="H59" i="28"/>
  <c r="C59" i="28"/>
  <c r="I58" i="18"/>
  <c r="K58" i="18"/>
  <c r="Q58" i="28"/>
  <c r="R58" i="28"/>
  <c r="L58" i="28"/>
  <c r="M58" i="28"/>
  <c r="N58" i="28"/>
  <c r="O58" i="28"/>
  <c r="H58" i="28"/>
  <c r="C58" i="28"/>
  <c r="I57" i="18"/>
  <c r="K57" i="18"/>
  <c r="H57" i="28"/>
  <c r="P71" i="28"/>
  <c r="L57" i="28"/>
  <c r="M57" i="28"/>
  <c r="N57" i="28"/>
  <c r="O57" i="28"/>
  <c r="Q57" i="28"/>
  <c r="R57" i="28"/>
  <c r="C57" i="28"/>
  <c r="I56" i="18"/>
  <c r="J56" i="18"/>
  <c r="K56" i="18"/>
  <c r="L56" i="28"/>
  <c r="M56" i="28"/>
  <c r="N56" i="28"/>
  <c r="O56" i="28"/>
  <c r="Q56" i="28"/>
  <c r="R56" i="28"/>
  <c r="H56" i="28"/>
  <c r="C56" i="28"/>
  <c r="I55" i="18"/>
  <c r="J55" i="18"/>
  <c r="K55" i="18"/>
  <c r="Q55" i="28"/>
  <c r="R55" i="28"/>
  <c r="L55" i="28"/>
  <c r="M55" i="28"/>
  <c r="N55" i="28"/>
  <c r="O55" i="28"/>
  <c r="H55" i="28"/>
  <c r="P69" i="28" s="1"/>
  <c r="C55" i="28"/>
  <c r="K69" i="28" s="1"/>
  <c r="I54" i="18"/>
  <c r="J54" i="18"/>
  <c r="K54" i="18"/>
  <c r="L54" i="28"/>
  <c r="M54" i="28"/>
  <c r="N54" i="28"/>
  <c r="O54" i="28"/>
  <c r="Q54" i="28"/>
  <c r="R54" i="28"/>
  <c r="H54" i="28"/>
  <c r="P68" i="28" s="1"/>
  <c r="C54" i="28"/>
  <c r="K68" i="28"/>
  <c r="I53" i="18"/>
  <c r="J53" i="18"/>
  <c r="K53" i="18"/>
  <c r="Q26" i="28"/>
  <c r="R26" i="28"/>
  <c r="Q27" i="28"/>
  <c r="R27" i="28"/>
  <c r="Q28" i="28"/>
  <c r="R28" i="28"/>
  <c r="Q29" i="28"/>
  <c r="R29" i="28"/>
  <c r="Q30" i="28"/>
  <c r="R30" i="28"/>
  <c r="Q31" i="28"/>
  <c r="R31" i="28"/>
  <c r="Q32" i="28"/>
  <c r="R32" i="28"/>
  <c r="Q33" i="28"/>
  <c r="R33" i="28"/>
  <c r="Q34" i="28"/>
  <c r="R34" i="28"/>
  <c r="Q35" i="28"/>
  <c r="R35" i="28"/>
  <c r="Q36" i="28"/>
  <c r="R36" i="28"/>
  <c r="R25" i="28"/>
  <c r="Q25" i="28"/>
  <c r="L26" i="28"/>
  <c r="M26" i="28"/>
  <c r="N26" i="28"/>
  <c r="O26" i="28"/>
  <c r="L27" i="28"/>
  <c r="M27" i="28"/>
  <c r="N27" i="28"/>
  <c r="O27" i="28"/>
  <c r="L28" i="28"/>
  <c r="M28" i="28"/>
  <c r="N28" i="28"/>
  <c r="O28" i="28"/>
  <c r="L29" i="28"/>
  <c r="M29" i="28"/>
  <c r="N29" i="28"/>
  <c r="O29" i="28"/>
  <c r="L30" i="28"/>
  <c r="M30" i="28"/>
  <c r="N30" i="28"/>
  <c r="O30" i="28"/>
  <c r="L31" i="28"/>
  <c r="M31" i="28"/>
  <c r="N31" i="28"/>
  <c r="O31" i="28"/>
  <c r="L32" i="28"/>
  <c r="M32" i="28"/>
  <c r="N32" i="28"/>
  <c r="O32" i="28"/>
  <c r="L33" i="28"/>
  <c r="M33" i="28"/>
  <c r="N33" i="28"/>
  <c r="O33" i="28"/>
  <c r="L34" i="28"/>
  <c r="M34" i="28"/>
  <c r="N34" i="28"/>
  <c r="O34" i="28"/>
  <c r="L35" i="28"/>
  <c r="M35" i="28"/>
  <c r="N35" i="28"/>
  <c r="O35" i="28"/>
  <c r="L36" i="28"/>
  <c r="M36" i="28"/>
  <c r="N36" i="28"/>
  <c r="O36" i="28"/>
  <c r="O25" i="28"/>
  <c r="N25" i="28"/>
  <c r="M25" i="28"/>
  <c r="L25" i="28"/>
  <c r="H12" i="28"/>
  <c r="H13" i="28"/>
  <c r="H14" i="28"/>
  <c r="P28" i="28" s="1"/>
  <c r="H15" i="28"/>
  <c r="H16" i="28"/>
  <c r="H17" i="28"/>
  <c r="H18" i="28"/>
  <c r="H19" i="28"/>
  <c r="H20" i="28"/>
  <c r="P34" i="28" s="1"/>
  <c r="H21" i="28"/>
  <c r="H22" i="28"/>
  <c r="H11" i="28"/>
  <c r="C22" i="28"/>
  <c r="C21" i="28"/>
  <c r="C20" i="28"/>
  <c r="C19" i="28"/>
  <c r="K33" i="28" s="1"/>
  <c r="C18" i="28"/>
  <c r="C17" i="28"/>
  <c r="C16" i="28"/>
  <c r="C15" i="28"/>
  <c r="C14" i="28"/>
  <c r="C13" i="28"/>
  <c r="K27" i="28" s="1"/>
  <c r="C12" i="28"/>
  <c r="C11" i="28"/>
  <c r="I25" i="18"/>
  <c r="J25" i="18"/>
  <c r="K25" i="18"/>
  <c r="I26" i="18"/>
  <c r="J26" i="18"/>
  <c r="K26" i="18"/>
  <c r="I27" i="18"/>
  <c r="J27" i="18"/>
  <c r="K27" i="18"/>
  <c r="I28" i="18"/>
  <c r="J28" i="18"/>
  <c r="K28" i="18"/>
  <c r="I29" i="18"/>
  <c r="J29" i="18"/>
  <c r="K29" i="18"/>
  <c r="I30" i="18"/>
  <c r="J30" i="18"/>
  <c r="K30" i="18"/>
  <c r="I31" i="18"/>
  <c r="J31" i="18"/>
  <c r="K31" i="18"/>
  <c r="I32" i="18"/>
  <c r="J32" i="18"/>
  <c r="K32" i="18"/>
  <c r="I33" i="18"/>
  <c r="J33" i="18"/>
  <c r="K33" i="18"/>
  <c r="I34" i="18"/>
  <c r="J34" i="18"/>
  <c r="K34" i="18"/>
  <c r="I35" i="18"/>
  <c r="J35" i="18"/>
  <c r="K35" i="18"/>
  <c r="K24" i="18"/>
  <c r="J24" i="18"/>
  <c r="I24" i="18"/>
  <c r="B17" i="27"/>
  <c r="R53" i="28"/>
  <c r="Q53" i="28"/>
  <c r="O53" i="28"/>
  <c r="N53" i="28"/>
  <c r="M53" i="28"/>
  <c r="L53" i="28"/>
  <c r="R50" i="28"/>
  <c r="Q50" i="28"/>
  <c r="O50" i="28"/>
  <c r="N50" i="28"/>
  <c r="M50" i="28"/>
  <c r="L50" i="28"/>
  <c r="R49" i="28"/>
  <c r="Q49" i="28"/>
  <c r="O49" i="28"/>
  <c r="N49" i="28"/>
  <c r="M49" i="28"/>
  <c r="L49" i="28"/>
  <c r="R48" i="28"/>
  <c r="Q48" i="28"/>
  <c r="O48" i="28"/>
  <c r="N48" i="28"/>
  <c r="M48" i="28"/>
  <c r="L48" i="28"/>
  <c r="R47" i="28"/>
  <c r="Q47" i="28"/>
  <c r="O47" i="28"/>
  <c r="N47" i="28"/>
  <c r="M47" i="28"/>
  <c r="L47" i="28"/>
  <c r="R46" i="28"/>
  <c r="Q46" i="28"/>
  <c r="O46" i="28"/>
  <c r="N46" i="28"/>
  <c r="M46" i="28"/>
  <c r="L46" i="28"/>
  <c r="R45" i="28"/>
  <c r="Q45" i="28"/>
  <c r="O45" i="28"/>
  <c r="N45" i="28"/>
  <c r="M45" i="28"/>
  <c r="L45" i="28"/>
  <c r="R44" i="28"/>
  <c r="Q44" i="28"/>
  <c r="O44" i="28"/>
  <c r="N44" i="28"/>
  <c r="M44" i="28"/>
  <c r="L44" i="28"/>
  <c r="R43" i="28"/>
  <c r="Q43" i="28"/>
  <c r="O43" i="28"/>
  <c r="N43" i="28"/>
  <c r="M43" i="28"/>
  <c r="L43" i="28"/>
  <c r="R42" i="28"/>
  <c r="Q42" i="28"/>
  <c r="O42" i="28"/>
  <c r="N42" i="28"/>
  <c r="M42" i="28"/>
  <c r="L42" i="28"/>
  <c r="R41" i="28"/>
  <c r="Q41" i="28"/>
  <c r="O41" i="28"/>
  <c r="N41" i="28"/>
  <c r="M41" i="28"/>
  <c r="L41" i="28"/>
  <c r="R40" i="28"/>
  <c r="Q40" i="28"/>
  <c r="O40" i="28"/>
  <c r="N40" i="28"/>
  <c r="M40" i="28"/>
  <c r="L40" i="28"/>
  <c r="R39" i="28"/>
  <c r="Q39" i="28"/>
  <c r="O39" i="28"/>
  <c r="N39" i="28"/>
  <c r="M39" i="28"/>
  <c r="L39" i="28"/>
  <c r="K52" i="18"/>
  <c r="J52" i="18"/>
  <c r="I52" i="18"/>
  <c r="K39" i="18"/>
  <c r="K40" i="18"/>
  <c r="K41" i="18"/>
  <c r="K42" i="18"/>
  <c r="K43" i="18"/>
  <c r="K44" i="18"/>
  <c r="K45" i="18"/>
  <c r="K46" i="18"/>
  <c r="K47" i="18"/>
  <c r="K48" i="18"/>
  <c r="K49" i="18"/>
  <c r="K38" i="18"/>
  <c r="J39" i="18"/>
  <c r="J40" i="18"/>
  <c r="J41" i="18"/>
  <c r="J42" i="18"/>
  <c r="J43" i="18"/>
  <c r="J44" i="18"/>
  <c r="J45" i="18"/>
  <c r="J46" i="18"/>
  <c r="J47" i="18"/>
  <c r="J48" i="18"/>
  <c r="J49" i="18"/>
  <c r="J38" i="18"/>
  <c r="I39" i="18"/>
  <c r="I40" i="18"/>
  <c r="I41" i="18"/>
  <c r="I42" i="18"/>
  <c r="I43" i="18"/>
  <c r="I44" i="18"/>
  <c r="I45" i="18"/>
  <c r="I46" i="18"/>
  <c r="I47" i="18"/>
  <c r="I48" i="18"/>
  <c r="I49" i="18"/>
  <c r="I38" i="18"/>
  <c r="B16" i="27"/>
  <c r="B15" i="27"/>
  <c r="B16" i="24"/>
  <c r="H36" i="28"/>
  <c r="P36" i="28"/>
  <c r="H35" i="28"/>
  <c r="P35" i="28" s="1"/>
  <c r="H34" i="28"/>
  <c r="H33" i="28"/>
  <c r="P33" i="28"/>
  <c r="H32" i="28"/>
  <c r="P32" i="28" s="1"/>
  <c r="H31" i="28"/>
  <c r="P45" i="28" s="1"/>
  <c r="P31" i="28"/>
  <c r="H30" i="28"/>
  <c r="P30" i="28"/>
  <c r="H29" i="28"/>
  <c r="P29" i="28" s="1"/>
  <c r="H28" i="28"/>
  <c r="H27" i="28"/>
  <c r="P27" i="28"/>
  <c r="H26" i="28"/>
  <c r="P26" i="28" s="1"/>
  <c r="H25" i="28"/>
  <c r="P25" i="28"/>
  <c r="C36" i="28"/>
  <c r="K36" i="28"/>
  <c r="C35" i="28"/>
  <c r="K35" i="28" s="1"/>
  <c r="C34" i="28"/>
  <c r="K34" i="28" s="1"/>
  <c r="C33" i="28"/>
  <c r="C32" i="28"/>
  <c r="K32" i="28" s="1"/>
  <c r="C31" i="28"/>
  <c r="K31" i="28" s="1"/>
  <c r="C30" i="28"/>
  <c r="K30" i="28"/>
  <c r="C29" i="28"/>
  <c r="K29" i="28" s="1"/>
  <c r="C28" i="28"/>
  <c r="K28" i="28" s="1"/>
  <c r="C27" i="28"/>
  <c r="C26" i="28"/>
  <c r="K26" i="28" s="1"/>
  <c r="C25" i="28"/>
  <c r="K25" i="28" s="1"/>
  <c r="H53" i="28"/>
  <c r="P67" i="28"/>
  <c r="H40" i="28"/>
  <c r="P54" i="28" s="1"/>
  <c r="H41" i="28"/>
  <c r="P55" i="28" s="1"/>
  <c r="H42" i="28"/>
  <c r="H43" i="28"/>
  <c r="P57" i="28" s="1"/>
  <c r="H44" i="28"/>
  <c r="P58" i="28" s="1"/>
  <c r="H45" i="28"/>
  <c r="P59" i="28"/>
  <c r="H46" i="28"/>
  <c r="P60" i="28" s="1"/>
  <c r="H47" i="28"/>
  <c r="P61" i="28" s="1"/>
  <c r="H48" i="28"/>
  <c r="P62" i="28"/>
  <c r="H49" i="28"/>
  <c r="P63" i="28" s="1"/>
  <c r="H50" i="28"/>
  <c r="P64" i="28" s="1"/>
  <c r="H39" i="28"/>
  <c r="C53" i="28"/>
  <c r="K67" i="28"/>
  <c r="C40" i="28"/>
  <c r="K54" i="28" s="1"/>
  <c r="C41" i="28"/>
  <c r="C42" i="28"/>
  <c r="K56" i="28"/>
  <c r="C43" i="28"/>
  <c r="K57" i="28" s="1"/>
  <c r="C44" i="28"/>
  <c r="K58" i="28" s="1"/>
  <c r="C45" i="28"/>
  <c r="K59" i="28"/>
  <c r="C46" i="28"/>
  <c r="K46" i="28" s="1"/>
  <c r="C47" i="28"/>
  <c r="K47" i="28" s="1"/>
  <c r="C48" i="28"/>
  <c r="C49" i="28"/>
  <c r="K63" i="28"/>
  <c r="C50" i="28"/>
  <c r="K50" i="28" s="1"/>
  <c r="C39" i="28"/>
  <c r="K39" i="28" s="1"/>
  <c r="K61" i="28"/>
  <c r="K41" i="28"/>
  <c r="K55" i="28"/>
  <c r="P39" i="28"/>
  <c r="P40" i="28"/>
  <c r="K48" i="28"/>
  <c r="K40" i="28"/>
  <c r="P48" i="28"/>
  <c r="P42" i="28"/>
  <c r="P44" i="28"/>
  <c r="P47" i="28"/>
  <c r="P41" i="28"/>
  <c r="P53" i="28"/>
  <c r="P50" i="28"/>
  <c r="K53" i="28"/>
  <c r="B17" i="24"/>
  <c r="B15" i="24"/>
  <c r="P70" i="28" l="1"/>
  <c r="K81" i="28"/>
  <c r="K45" i="28"/>
  <c r="K44" i="28"/>
  <c r="P49" i="28"/>
  <c r="K64" i="28"/>
  <c r="K78" i="28"/>
  <c r="K49" i="28"/>
  <c r="P43" i="28"/>
  <c r="P56" i="28"/>
  <c r="K42" i="28"/>
  <c r="P46" i="28"/>
  <c r="K43" i="28"/>
</calcChain>
</file>

<file path=xl/sharedStrings.xml><?xml version="1.0" encoding="utf-8"?>
<sst xmlns="http://schemas.openxmlformats.org/spreadsheetml/2006/main" count="539" uniqueCount="87">
  <si>
    <t>Lisboa</t>
  </si>
  <si>
    <t>Faro</t>
  </si>
  <si>
    <t>Porto</t>
  </si>
  <si>
    <t>Outros</t>
  </si>
  <si>
    <t xml:space="preserve"> </t>
  </si>
  <si>
    <t>Passageiros</t>
  </si>
  <si>
    <t>Carga e correio</t>
  </si>
  <si>
    <t>n.º</t>
  </si>
  <si>
    <t>Janeiro</t>
  </si>
  <si>
    <t>%</t>
  </si>
  <si>
    <t>Ranking</t>
  </si>
  <si>
    <t>1º</t>
  </si>
  <si>
    <t>2º</t>
  </si>
  <si>
    <t>3º</t>
  </si>
  <si>
    <t>t</t>
  </si>
  <si>
    <t>ATIVIDADE DOS TRANSPORTES</t>
  </si>
  <si>
    <t>Passageiros desembarcados</t>
  </si>
  <si>
    <t>Passageiros embarcados</t>
  </si>
  <si>
    <t>Aeronaves</t>
  </si>
  <si>
    <t>Quadro 01 - Transporte aéreo - Aeronaves aterradas, movimento de passageiros e de carga e correio nas infraestruturas aeroportuárias nacionais, em voos comerciais - mensal</t>
  </si>
  <si>
    <t>Quadro 02 - Transporte aéreo - Passageiros e de carga e correio movimentados nas infraestruturas aeroportuárias nacionais, em voos comerciais - mensal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</si>
  <si>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</si>
  <si>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</si>
  <si>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</si>
  <si>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</si>
  <si>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</si>
  <si>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</si>
  <si>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</si>
  <si>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</si>
  <si>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>3</t>
    </r>
  </si>
  <si>
    <r>
      <rPr>
        <b/>
        <sz val="8"/>
        <color indexed="8"/>
        <rFont val="Calibri"/>
        <family val="2"/>
        <scheme val="minor"/>
      </rPr>
      <t xml:space="preserve">Fonte: </t>
    </r>
    <r>
      <rPr>
        <sz val="8"/>
        <color indexed="8"/>
        <rFont val="Calibri"/>
        <family val="2"/>
        <scheme val="minor"/>
      </rPr>
      <t>Inquérito aos Aeroportos e Aeródromos (ANA/ANAC/INE)</t>
    </r>
  </si>
  <si>
    <t>Outubro</t>
  </si>
  <si>
    <t>4º</t>
  </si>
  <si>
    <t>5º</t>
  </si>
  <si>
    <t>Novembro</t>
  </si>
  <si>
    <t>Dezembro</t>
  </si>
  <si>
    <t>TRANSPORT ACTIVITIES</t>
  </si>
  <si>
    <t>Contents</t>
  </si>
  <si>
    <t>Índice</t>
  </si>
  <si>
    <t>Tvh</t>
  </si>
  <si>
    <t>-</t>
  </si>
  <si>
    <t>Aircrafts</t>
  </si>
  <si>
    <t>Passengers</t>
  </si>
  <si>
    <t>Freight and mail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</si>
  <si>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</si>
  <si>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</si>
  <si>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</si>
  <si>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</si>
  <si>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</si>
  <si>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</si>
  <si>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</si>
  <si>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</si>
  <si>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</si>
  <si>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</si>
  <si>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</si>
  <si>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</si>
  <si>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r>
      <rPr>
        <b/>
        <sz val="8"/>
        <color indexed="8"/>
        <rFont val="Calibri"/>
        <family val="2"/>
        <scheme val="minor"/>
      </rPr>
      <t xml:space="preserve">Source: </t>
    </r>
    <r>
      <rPr>
        <sz val="8"/>
        <color indexed="8"/>
        <rFont val="Calibri"/>
        <family val="2"/>
        <scheme val="minor"/>
      </rPr>
      <t>Survey to airports and aerodromes (ANA/ANAC/Statistics Portugal)</t>
    </r>
  </si>
  <si>
    <t>Total</t>
  </si>
  <si>
    <t>Table 01 - Air transport - Aircrafts landed, passengers and freight and mail movement at national airports, commercial flights - monthly</t>
  </si>
  <si>
    <t>Table 02 - Air transport - Passengers and freight and mail movement at national airports, commercial flights  - monthly</t>
  </si>
  <si>
    <r>
      <t>10</t>
    </r>
    <r>
      <rPr>
        <b/>
        <vertAlign val="superscript"/>
        <sz val="9"/>
        <color theme="0"/>
        <rFont val="Calibri"/>
        <family val="2"/>
        <scheme val="minor"/>
      </rPr>
      <t xml:space="preserve">3 </t>
    </r>
    <r>
      <rPr>
        <b/>
        <sz val="9"/>
        <color theme="0"/>
        <rFont val="Calibri"/>
        <family val="2"/>
        <scheme val="minor"/>
      </rPr>
      <t>t</t>
    </r>
  </si>
  <si>
    <t>Tvh (%)</t>
  </si>
  <si>
    <t xml:space="preserve">Passengers disembarked </t>
  </si>
  <si>
    <t>Passengers embarked</t>
  </si>
  <si>
    <r>
      <t xml:space="preserve">País de origem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</si>
  <si>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País de destino 
</t>
    </r>
    <r>
      <rPr>
        <b/>
        <sz val="9"/>
        <color theme="0"/>
        <rFont val="Calibri"/>
        <family val="2"/>
        <scheme val="minor"/>
      </rPr>
      <t>(do voo)</t>
    </r>
  </si>
  <si>
    <r>
      <t xml:space="preserve">Country of origin 
</t>
    </r>
    <r>
      <rPr>
        <b/>
        <sz val="8"/>
        <color theme="0"/>
        <rFont val="Calibri"/>
        <family val="2"/>
        <scheme val="minor"/>
      </rPr>
      <t>(of the flight)</t>
    </r>
  </si>
  <si>
    <r>
      <t xml:space="preserve">Country of destination 
</t>
    </r>
    <r>
      <rPr>
        <b/>
        <sz val="8"/>
        <color theme="0"/>
        <rFont val="Calibri"/>
        <family val="2"/>
        <scheme val="minor"/>
      </rPr>
      <t>(of the flight)</t>
    </r>
  </si>
  <si>
    <r>
      <t>França /</t>
    </r>
    <r>
      <rPr>
        <i/>
        <sz val="9"/>
        <rFont val="Calibri"/>
        <family val="2"/>
        <scheme val="minor"/>
      </rPr>
      <t xml:space="preserve"> France</t>
    </r>
  </si>
  <si>
    <r>
      <t xml:space="preserve">Reino Unido / </t>
    </r>
    <r>
      <rPr>
        <i/>
        <sz val="9"/>
        <rFont val="Calibri"/>
        <family val="2"/>
        <scheme val="minor"/>
      </rPr>
      <t>United Kingdom</t>
    </r>
  </si>
  <si>
    <r>
      <t xml:space="preserve">Espanha / </t>
    </r>
    <r>
      <rPr>
        <i/>
        <sz val="9"/>
        <rFont val="Calibri"/>
        <family val="2"/>
        <scheme val="minor"/>
      </rPr>
      <t>Spain</t>
    </r>
  </si>
  <si>
    <r>
      <t>Alemanha /</t>
    </r>
    <r>
      <rPr>
        <i/>
        <sz val="9"/>
        <rFont val="Calibri"/>
        <family val="2"/>
        <scheme val="minor"/>
      </rPr>
      <t>Germany</t>
    </r>
  </si>
  <si>
    <r>
      <t xml:space="preserve">Pe: resultados preliminares / </t>
    </r>
    <r>
      <rPr>
        <i/>
        <sz val="8"/>
        <rFont val="Calibri"/>
        <family val="2"/>
        <scheme val="minor"/>
      </rPr>
      <t>preliminary results</t>
    </r>
  </si>
  <si>
    <r>
      <t xml:space="preserve">Pe: resultados preliminares / </t>
    </r>
    <r>
      <rPr>
        <i/>
        <sz val="8"/>
        <rFont val="Calibri"/>
        <family val="2"/>
        <scheme val="minor"/>
      </rPr>
      <t xml:space="preserve">preliminary results </t>
    </r>
  </si>
  <si>
    <r>
      <t xml:space="preserve">2023 </t>
    </r>
    <r>
      <rPr>
        <b/>
        <sz val="8"/>
        <color theme="1"/>
        <rFont val="Calibri"/>
        <family val="2"/>
        <scheme val="minor"/>
      </rPr>
      <t>Po</t>
    </r>
  </si>
  <si>
    <r>
      <t xml:space="preserve">  2023 </t>
    </r>
    <r>
      <rPr>
        <b/>
        <sz val="8"/>
        <color theme="1"/>
        <rFont val="Calibri"/>
        <family val="2"/>
        <scheme val="minor"/>
      </rPr>
      <t>Po</t>
    </r>
  </si>
  <si>
    <r>
      <t xml:space="preserve">2024 </t>
    </r>
    <r>
      <rPr>
        <b/>
        <sz val="8"/>
        <color theme="1"/>
        <rFont val="Calibri"/>
        <family val="2"/>
        <scheme val="minor"/>
      </rPr>
      <t>Pe</t>
    </r>
  </si>
  <si>
    <r>
      <t xml:space="preserve">  2024 </t>
    </r>
    <r>
      <rPr>
        <b/>
        <sz val="8"/>
        <color theme="1"/>
        <rFont val="Calibri"/>
        <family val="2"/>
        <scheme val="minor"/>
      </rPr>
      <t>Pe</t>
    </r>
  </si>
  <si>
    <r>
      <t xml:space="preserve">Po: resultados provisórios / </t>
    </r>
    <r>
      <rPr>
        <i/>
        <sz val="8"/>
        <rFont val="Calibri"/>
        <family val="2"/>
        <scheme val="minor"/>
      </rPr>
      <t xml:space="preserve">provisional results </t>
    </r>
  </si>
  <si>
    <t>Y-Y change</t>
  </si>
  <si>
    <t>Itália/ Italy</t>
  </si>
  <si>
    <t>Estatísticas rápidas do transporte aéreo - julho 2024</t>
  </si>
  <si>
    <t>Air Transport Flash Statistics – July 2024</t>
  </si>
  <si>
    <r>
      <t xml:space="preserve">Janeiro a Julho 2024  </t>
    </r>
    <r>
      <rPr>
        <b/>
        <vertAlign val="subscript"/>
        <sz val="10"/>
        <color theme="0"/>
        <rFont val="Calibri"/>
        <family val="2"/>
        <scheme val="minor"/>
      </rPr>
      <t>(Pe)</t>
    </r>
  </si>
  <si>
    <r>
      <t xml:space="preserve">January to July 2024  </t>
    </r>
    <r>
      <rPr>
        <b/>
        <vertAlign val="subscript"/>
        <sz val="9"/>
        <color theme="0"/>
        <rFont val="Calibri"/>
        <family val="2"/>
        <scheme val="minor"/>
      </rPr>
      <t>(Pe)</t>
    </r>
  </si>
  <si>
    <t>Quadro 03 - Transporte aéreo - Principais países de origem e de destino dos passageiros movimentados nas infraestruturas aeroportuárias nacionais, em voos comerciais - Janeiro a Julho 2024</t>
  </si>
  <si>
    <t>Table 03 - Air transport - Main country of origin and destination of flights with passengers at national airports, commercial flights - January to July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</si>
</sst>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\ _€_-;\-* #,##0.00\ _€_-;_-* &quot;-&quot;??\ _€_-;_-@_-"/>
    <numFmt numFmtId="165" formatCode="0.0"/>
    <numFmt numFmtId="166" formatCode="#\ ###\ ###\ ##0"/>
    <numFmt numFmtId="167" formatCode="_-* #,##0.00\ _E_s_c_._-;\-* #,##0.00\ _E_s_c_._-;_-* &quot;-&quot;??\ _E_s_c_._-;_-@_-"/>
    <numFmt numFmtId="168" formatCode="#,##0.0"/>
    <numFmt numFmtId="169" formatCode="###\ ###\ ##0"/>
    <numFmt numFmtId="170" formatCode="###\ ###\ ##0.0"/>
  </numFmts>
  <fonts count="4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u/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color theme="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bscript"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vertAlign val="superscript"/>
      <sz val="9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b/>
      <i/>
      <sz val="1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i/>
      <sz val="8"/>
      <color theme="1"/>
      <name val="Arial"/>
      <family val="2"/>
    </font>
    <font>
      <b/>
      <sz val="8"/>
      <color theme="0"/>
      <name val="Calibri"/>
      <family val="2"/>
      <scheme val="minor"/>
    </font>
    <font>
      <u/>
      <sz val="10"/>
      <color theme="1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vertAlign val="subscript"/>
      <sz val="9"/>
      <color theme="0"/>
      <name val="Calibri"/>
      <family val="2"/>
      <scheme val="minor"/>
    </font>
    <font>
      <i/>
      <sz val="9"/>
      <color rgb="FFFF0000"/>
      <name val="Arial"/>
      <family val="2"/>
    </font>
    <font>
      <sz val="11"/>
      <name val="Calibri"/>
      <family val="2"/>
    </font>
    <font>
      <b/>
      <sz val="8"/>
      <color theme="1"/>
      <name val="Calibri"/>
      <family val="2"/>
      <scheme val="minor"/>
    </font>
    <font>
      <i/>
      <sz val="9"/>
      <name val="Calibri"/>
      <family val="2"/>
      <scheme val="minor"/>
    </font>
    <font>
      <i/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/>
      <top/>
      <bottom style="double">
        <color theme="7"/>
      </bottom>
      <diagonal/>
    </border>
    <border>
      <left/>
      <right style="medium">
        <color theme="7"/>
      </right>
      <top/>
      <bottom/>
      <diagonal/>
    </border>
    <border>
      <left style="medium">
        <color theme="7"/>
      </left>
      <right style="medium">
        <color theme="7"/>
      </right>
      <top/>
      <bottom/>
      <diagonal/>
    </border>
    <border>
      <left style="medium">
        <color theme="7"/>
      </left>
      <right/>
      <top/>
      <bottom/>
      <diagonal/>
    </border>
    <border>
      <left/>
      <right/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33">
    <xf numFmtId="0" fontId="0" fillId="0" borderId="0"/>
    <xf numFmtId="164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37">
    <xf numFmtId="0" fontId="0" fillId="0" borderId="0" xfId="0"/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9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0" fontId="1" fillId="0" borderId="0" xfId="0" applyFont="1"/>
    <xf numFmtId="0" fontId="6" fillId="0" borderId="0" xfId="3" applyFont="1" applyAlignment="1" applyProtection="1"/>
    <xf numFmtId="0" fontId="5" fillId="0" borderId="0" xfId="0" applyFont="1"/>
    <xf numFmtId="0" fontId="5" fillId="0" borderId="0" xfId="3" applyFont="1" applyAlignment="1" applyProtection="1"/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6" fillId="0" borderId="0" xfId="5" applyFont="1" applyAlignment="1">
      <alignment horizontal="right" vertical="center"/>
    </xf>
    <xf numFmtId="0" fontId="15" fillId="0" borderId="0" xfId="0" applyFont="1" applyAlignment="1">
      <alignment vertical="center"/>
    </xf>
    <xf numFmtId="17" fontId="16" fillId="2" borderId="4" xfId="0" applyNumberFormat="1" applyFont="1" applyFill="1" applyBorder="1" applyAlignment="1">
      <alignment horizontal="center" vertical="center" wrapText="1"/>
    </xf>
    <xf numFmtId="49" fontId="18" fillId="2" borderId="8" xfId="0" applyNumberFormat="1" applyFont="1" applyFill="1" applyBorder="1" applyAlignment="1">
      <alignment horizontal="center" vertical="center"/>
    </xf>
    <xf numFmtId="49" fontId="18" fillId="2" borderId="9" xfId="0" applyNumberFormat="1" applyFont="1" applyFill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17" fontId="9" fillId="0" borderId="14" xfId="0" applyNumberFormat="1" applyFont="1" applyBorder="1" applyAlignment="1">
      <alignment horizontal="center" vertical="center"/>
    </xf>
    <xf numFmtId="0" fontId="9" fillId="0" borderId="10" xfId="0" applyFont="1" applyBorder="1" applyAlignment="1">
      <alignment vertical="center"/>
    </xf>
    <xf numFmtId="166" fontId="4" fillId="0" borderId="10" xfId="0" applyNumberFormat="1" applyFont="1" applyBorder="1" applyAlignment="1">
      <alignment horizontal="right" vertical="center"/>
    </xf>
    <xf numFmtId="17" fontId="16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horizontal="left" vertical="center"/>
    </xf>
    <xf numFmtId="3" fontId="30" fillId="0" borderId="13" xfId="0" applyNumberFormat="1" applyFont="1" applyBorder="1" applyAlignment="1">
      <alignment horizontal="right" vertical="center"/>
    </xf>
    <xf numFmtId="3" fontId="20" fillId="0" borderId="0" xfId="0" applyNumberFormat="1" applyFont="1" applyAlignment="1">
      <alignment horizontal="center" vertical="center"/>
    </xf>
    <xf numFmtId="3" fontId="30" fillId="0" borderId="0" xfId="0" applyNumberFormat="1" applyFont="1" applyAlignment="1">
      <alignment horizontal="right" vertical="center"/>
    </xf>
    <xf numFmtId="3" fontId="21" fillId="0" borderId="0" xfId="0" applyNumberFormat="1" applyFont="1" applyAlignment="1">
      <alignment horizontal="right" vertical="center"/>
    </xf>
    <xf numFmtId="3" fontId="21" fillId="0" borderId="13" xfId="0" applyNumberFormat="1" applyFont="1" applyBorder="1" applyAlignment="1">
      <alignment horizontal="right" vertical="center"/>
    </xf>
    <xf numFmtId="166" fontId="21" fillId="0" borderId="0" xfId="0" applyNumberFormat="1" applyFont="1" applyAlignment="1">
      <alignment horizontal="right" vertical="center"/>
    </xf>
    <xf numFmtId="3" fontId="30" fillId="0" borderId="13" xfId="0" quotePrefix="1" applyNumberFormat="1" applyFont="1" applyBorder="1" applyAlignment="1">
      <alignment horizontal="right" vertical="center"/>
    </xf>
    <xf numFmtId="3" fontId="21" fillId="0" borderId="13" xfId="0" quotePrefix="1" applyNumberFormat="1" applyFont="1" applyBorder="1" applyAlignment="1">
      <alignment horizontal="right" vertical="center"/>
    </xf>
    <xf numFmtId="0" fontId="20" fillId="0" borderId="0" xfId="0" applyFont="1" applyAlignment="1">
      <alignment horizontal="left" vertical="center" indent="1"/>
    </xf>
    <xf numFmtId="0" fontId="9" fillId="0" borderId="0" xfId="0" applyFont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9" fillId="0" borderId="13" xfId="0" applyFont="1" applyBorder="1" applyAlignment="1">
      <alignment horizontal="right" vertical="center"/>
    </xf>
    <xf numFmtId="0" fontId="20" fillId="0" borderId="13" xfId="0" applyFont="1" applyBorder="1" applyAlignment="1">
      <alignment horizontal="right" vertical="center" indent="1"/>
    </xf>
    <xf numFmtId="0" fontId="20" fillId="0" borderId="13" xfId="0" applyFont="1" applyBorder="1" applyAlignment="1">
      <alignment horizontal="right" vertical="center"/>
    </xf>
    <xf numFmtId="0" fontId="25" fillId="0" borderId="0" xfId="0" applyFont="1" applyAlignment="1">
      <alignment vertical="center"/>
    </xf>
    <xf numFmtId="0" fontId="31" fillId="0" borderId="0" xfId="0" applyFont="1" applyAlignment="1">
      <alignment vertical="center"/>
    </xf>
    <xf numFmtId="0" fontId="31" fillId="0" borderId="0" xfId="0" applyFont="1" applyAlignment="1">
      <alignment horizontal="right" vertical="center"/>
    </xf>
    <xf numFmtId="17" fontId="18" fillId="2" borderId="4" xfId="0" applyNumberFormat="1" applyFont="1" applyFill="1" applyBorder="1" applyAlignment="1">
      <alignment horizontal="center" vertical="center" wrapText="1"/>
    </xf>
    <xf numFmtId="0" fontId="29" fillId="0" borderId="0" xfId="0" applyFont="1" applyAlignment="1">
      <alignment vertical="center"/>
    </xf>
    <xf numFmtId="17" fontId="16" fillId="3" borderId="4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4" xfId="0" applyNumberFormat="1" applyFont="1" applyFill="1" applyBorder="1" applyAlignment="1">
      <alignment horizontal="center" vertical="center" wrapText="1"/>
    </xf>
    <xf numFmtId="17" fontId="18" fillId="3" borderId="4" xfId="0" applyNumberFormat="1" applyFont="1" applyFill="1" applyBorder="1" applyAlignment="1">
      <alignment horizontal="center" vertical="center"/>
    </xf>
    <xf numFmtId="0" fontId="18" fillId="3" borderId="4" xfId="0" applyFont="1" applyFill="1" applyBorder="1" applyAlignment="1">
      <alignment horizontal="center" vertical="center" wrapText="1"/>
    </xf>
    <xf numFmtId="3" fontId="21" fillId="0" borderId="11" xfId="0" applyNumberFormat="1" applyFont="1" applyBorder="1" applyAlignment="1">
      <alignment horizontal="right" vertical="center"/>
    </xf>
    <xf numFmtId="166" fontId="21" fillId="0" borderId="11" xfId="0" applyNumberFormat="1" applyFont="1" applyBorder="1" applyAlignment="1">
      <alignment horizontal="right" vertical="center"/>
    </xf>
    <xf numFmtId="0" fontId="28" fillId="2" borderId="1" xfId="0" applyFont="1" applyFill="1" applyBorder="1"/>
    <xf numFmtId="0" fontId="28" fillId="2" borderId="2" xfId="0" applyFont="1" applyFill="1" applyBorder="1"/>
    <xf numFmtId="0" fontId="20" fillId="0" borderId="0" xfId="0" applyFont="1"/>
    <xf numFmtId="0" fontId="22" fillId="0" borderId="0" xfId="0" applyFont="1"/>
    <xf numFmtId="0" fontId="33" fillId="0" borderId="0" xfId="3" applyFont="1" applyAlignment="1" applyProtection="1"/>
    <xf numFmtId="0" fontId="34" fillId="2" borderId="1" xfId="0" applyFont="1" applyFill="1" applyBorder="1" applyAlignment="1">
      <alignment vertical="center"/>
    </xf>
    <xf numFmtId="0" fontId="34" fillId="2" borderId="2" xfId="0" applyFont="1" applyFill="1" applyBorder="1" applyAlignment="1">
      <alignment vertical="center"/>
    </xf>
    <xf numFmtId="17" fontId="18" fillId="3" borderId="3" xfId="0" applyNumberFormat="1" applyFont="1" applyFill="1" applyBorder="1" applyAlignment="1">
      <alignment horizontal="center" vertical="center" wrapText="1"/>
    </xf>
    <xf numFmtId="17" fontId="27" fillId="2" borderId="0" xfId="0" applyNumberFormat="1" applyFont="1" applyFill="1" applyAlignment="1">
      <alignment horizontal="center" vertical="center" wrapText="1"/>
    </xf>
    <xf numFmtId="17" fontId="18" fillId="2" borderId="0" xfId="0" applyNumberFormat="1" applyFont="1" applyFill="1" applyAlignment="1">
      <alignment horizontal="center" vertical="center" wrapText="1"/>
    </xf>
    <xf numFmtId="166" fontId="21" fillId="0" borderId="10" xfId="0" applyNumberFormat="1" applyFont="1" applyBorder="1" applyAlignment="1">
      <alignment horizontal="right" vertical="center"/>
    </xf>
    <xf numFmtId="0" fontId="36" fillId="0" borderId="0" xfId="3" applyFont="1" applyAlignment="1" applyProtection="1"/>
    <xf numFmtId="166" fontId="26" fillId="0" borderId="0" xfId="0" applyNumberFormat="1" applyFont="1" applyAlignment="1">
      <alignment horizontal="center" vertical="center"/>
    </xf>
    <xf numFmtId="0" fontId="37" fillId="0" borderId="0" xfId="3" applyFont="1" applyAlignment="1" applyProtection="1"/>
    <xf numFmtId="166" fontId="21" fillId="0" borderId="12" xfId="0" applyNumberFormat="1" applyFont="1" applyBorder="1" applyAlignment="1">
      <alignment horizontal="left" vertical="center" indent="1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vertical="center"/>
    </xf>
    <xf numFmtId="17" fontId="16" fillId="2" borderId="5" xfId="0" applyNumberFormat="1" applyFont="1" applyFill="1" applyBorder="1" applyAlignment="1">
      <alignment horizontal="center" vertical="center" wrapText="1"/>
    </xf>
    <xf numFmtId="3" fontId="9" fillId="0" borderId="0" xfId="0" applyNumberFormat="1" applyFont="1" applyAlignment="1">
      <alignment vertical="center"/>
    </xf>
    <xf numFmtId="168" fontId="21" fillId="0" borderId="12" xfId="0" applyNumberFormat="1" applyFont="1" applyBorder="1" applyAlignment="1">
      <alignment horizontal="right" vertical="center"/>
    </xf>
    <xf numFmtId="165" fontId="21" fillId="0" borderId="12" xfId="0" applyNumberFormat="1" applyFont="1" applyBorder="1" applyAlignment="1">
      <alignment horizontal="right" vertical="center"/>
    </xf>
    <xf numFmtId="165" fontId="21" fillId="0" borderId="13" xfId="0" applyNumberFormat="1" applyFont="1" applyBorder="1" applyAlignment="1">
      <alignment horizontal="right" vertical="center"/>
    </xf>
    <xf numFmtId="166" fontId="21" fillId="0" borderId="13" xfId="0" applyNumberFormat="1" applyFont="1" applyBorder="1" applyAlignment="1">
      <alignment horizontal="right" vertical="center"/>
    </xf>
    <xf numFmtId="166" fontId="20" fillId="0" borderId="0" xfId="0" applyNumberFormat="1" applyFont="1" applyAlignment="1">
      <alignment horizontal="center" vertical="center"/>
    </xf>
    <xf numFmtId="166" fontId="30" fillId="0" borderId="13" xfId="0" applyNumberFormat="1" applyFont="1" applyBorder="1" applyAlignment="1">
      <alignment horizontal="right" vertical="center"/>
    </xf>
    <xf numFmtId="166" fontId="30" fillId="0" borderId="0" xfId="0" applyNumberFormat="1" applyFont="1" applyAlignment="1">
      <alignment horizontal="right" vertical="center"/>
    </xf>
    <xf numFmtId="166" fontId="23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horizontal="center" vertical="center"/>
    </xf>
    <xf numFmtId="166" fontId="9" fillId="0" borderId="0" xfId="0" applyNumberFormat="1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169" fontId="30" fillId="0" borderId="13" xfId="0" applyNumberFormat="1" applyFont="1" applyBorder="1" applyAlignment="1">
      <alignment horizontal="right" vertical="center"/>
    </xf>
    <xf numFmtId="169" fontId="21" fillId="0" borderId="0" xfId="0" applyNumberFormat="1" applyFont="1" applyAlignment="1">
      <alignment horizontal="right" vertical="center"/>
    </xf>
    <xf numFmtId="169" fontId="21" fillId="0" borderId="13" xfId="0" applyNumberFormat="1" applyFont="1" applyBorder="1" applyAlignment="1">
      <alignment horizontal="right" vertical="center"/>
    </xf>
    <xf numFmtId="169" fontId="30" fillId="0" borderId="0" xfId="0" applyNumberFormat="1" applyFont="1" applyAlignment="1">
      <alignment horizontal="right" vertical="center"/>
    </xf>
    <xf numFmtId="170" fontId="21" fillId="0" borderId="13" xfId="32" applyNumberFormat="1" applyFont="1" applyFill="1" applyBorder="1" applyAlignment="1">
      <alignment horizontal="right" vertical="center"/>
    </xf>
    <xf numFmtId="170" fontId="21" fillId="0" borderId="0" xfId="32" applyNumberFormat="1" applyFont="1" applyFill="1" applyBorder="1" applyAlignment="1">
      <alignment horizontal="right" vertical="center"/>
    </xf>
    <xf numFmtId="170" fontId="21" fillId="0" borderId="13" xfId="0" quotePrefix="1" applyNumberFormat="1" applyFont="1" applyBorder="1" applyAlignment="1">
      <alignment horizontal="right" vertical="center"/>
    </xf>
    <xf numFmtId="170" fontId="21" fillId="0" borderId="0" xfId="0" applyNumberFormat="1" applyFont="1" applyAlignment="1">
      <alignment horizontal="right" vertical="center"/>
    </xf>
    <xf numFmtId="170" fontId="30" fillId="0" borderId="13" xfId="32" applyNumberFormat="1" applyFont="1" applyFill="1" applyBorder="1" applyAlignment="1">
      <alignment horizontal="right" vertical="center"/>
    </xf>
    <xf numFmtId="170" fontId="30" fillId="0" borderId="0" xfId="32" applyNumberFormat="1" applyFont="1" applyFill="1" applyBorder="1" applyAlignment="1">
      <alignment horizontal="right" vertical="center"/>
    </xf>
    <xf numFmtId="170" fontId="21" fillId="0" borderId="13" xfId="0" applyNumberFormat="1" applyFont="1" applyBorder="1" applyAlignment="1">
      <alignment horizontal="right" vertical="center"/>
    </xf>
    <xf numFmtId="170" fontId="30" fillId="0" borderId="13" xfId="32" quotePrefix="1" applyNumberFormat="1" applyFont="1" applyFill="1" applyBorder="1" applyAlignment="1">
      <alignment horizontal="right" vertical="center"/>
    </xf>
    <xf numFmtId="170" fontId="21" fillId="0" borderId="11" xfId="32" applyNumberFormat="1" applyFont="1" applyFill="1" applyBorder="1" applyAlignment="1">
      <alignment horizontal="right" vertical="center"/>
    </xf>
    <xf numFmtId="170" fontId="21" fillId="0" borderId="11" xfId="0" applyNumberFormat="1" applyFont="1" applyBorder="1" applyAlignment="1">
      <alignment horizontal="right" vertical="center"/>
    </xf>
    <xf numFmtId="170" fontId="30" fillId="0" borderId="13" xfId="0" applyNumberFormat="1" applyFont="1" applyBorder="1" applyAlignment="1">
      <alignment horizontal="right" vertical="center"/>
    </xf>
    <xf numFmtId="170" fontId="30" fillId="0" borderId="0" xfId="0" applyNumberFormat="1" applyFont="1" applyAlignment="1">
      <alignment horizontal="right" vertical="center"/>
    </xf>
    <xf numFmtId="168" fontId="30" fillId="0" borderId="13" xfId="0" applyNumberFormat="1" applyFont="1" applyBorder="1" applyAlignment="1">
      <alignment horizontal="right" vertical="center"/>
    </xf>
    <xf numFmtId="168" fontId="21" fillId="0" borderId="13" xfId="0" applyNumberFormat="1" applyFont="1" applyBorder="1" applyAlignment="1">
      <alignment horizontal="right" vertical="center"/>
    </xf>
    <xf numFmtId="17" fontId="18" fillId="2" borderId="5" xfId="0" applyNumberFormat="1" applyFont="1" applyFill="1" applyBorder="1" applyAlignment="1">
      <alignment horizontal="center" vertical="center" wrapText="1"/>
    </xf>
    <xf numFmtId="17" fontId="16" fillId="2" borderId="3" xfId="0" applyNumberFormat="1" applyFont="1" applyFill="1" applyBorder="1" applyAlignment="1">
      <alignment horizontal="center" vertical="center" wrapText="1"/>
    </xf>
    <xf numFmtId="17" fontId="16" fillId="2" borderId="4" xfId="0" applyNumberFormat="1" applyFont="1" applyFill="1" applyBorder="1" applyAlignment="1">
      <alignment horizontal="center" vertical="center" wrapText="1"/>
    </xf>
    <xf numFmtId="17" fontId="18" fillId="2" borderId="3" xfId="0" applyNumberFormat="1" applyFont="1" applyFill="1" applyBorder="1" applyAlignment="1">
      <alignment horizontal="center" vertical="center"/>
    </xf>
    <xf numFmtId="17" fontId="18" fillId="2" borderId="4" xfId="0" applyNumberFormat="1" applyFont="1" applyFill="1" applyBorder="1" applyAlignment="1">
      <alignment horizontal="center" vertical="center"/>
    </xf>
    <xf numFmtId="17" fontId="16" fillId="2" borderId="4" xfId="0" applyNumberFormat="1" applyFont="1" applyFill="1" applyBorder="1" applyAlignment="1">
      <alignment horizontal="center" vertical="center"/>
    </xf>
    <xf numFmtId="49" fontId="18" fillId="2" borderId="4" xfId="0" applyNumberFormat="1" applyFont="1" applyFill="1" applyBorder="1" applyAlignment="1">
      <alignment horizontal="center" vertical="center"/>
    </xf>
    <xf numFmtId="17" fontId="18" fillId="2" borderId="3" xfId="0" applyNumberFormat="1" applyFont="1" applyFill="1" applyBorder="1" applyAlignment="1">
      <alignment horizontal="center" vertical="center" wrapText="1"/>
    </xf>
    <xf numFmtId="17" fontId="18" fillId="2" borderId="4" xfId="0" applyNumberFormat="1" applyFont="1" applyFill="1" applyBorder="1" applyAlignment="1">
      <alignment horizontal="center" vertical="center" wrapText="1"/>
    </xf>
    <xf numFmtId="17" fontId="16" fillId="3" borderId="15" xfId="0" applyNumberFormat="1" applyFont="1" applyFill="1" applyBorder="1" applyAlignment="1">
      <alignment horizontal="center" vertical="center" wrapText="1"/>
    </xf>
    <xf numFmtId="17" fontId="16" fillId="3" borderId="3" xfId="0" applyNumberFormat="1" applyFont="1" applyFill="1" applyBorder="1" applyAlignment="1">
      <alignment horizontal="center" vertical="center" wrapText="1"/>
    </xf>
    <xf numFmtId="17" fontId="16" fillId="3" borderId="4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 wrapText="1"/>
    </xf>
    <xf numFmtId="17" fontId="18" fillId="3" borderId="3" xfId="0" applyNumberFormat="1" applyFont="1" applyFill="1" applyBorder="1" applyAlignment="1">
      <alignment horizontal="center" vertical="center" wrapText="1"/>
    </xf>
    <xf numFmtId="17" fontId="18" fillId="3" borderId="5" xfId="0" applyNumberFormat="1" applyFont="1" applyFill="1" applyBorder="1" applyAlignment="1">
      <alignment horizontal="center" vertical="center"/>
    </xf>
    <xf numFmtId="17" fontId="18" fillId="3" borderId="15" xfId="0" applyNumberFormat="1" applyFont="1" applyFill="1" applyBorder="1" applyAlignment="1">
      <alignment horizontal="center" vertical="center"/>
    </xf>
    <xf numFmtId="17" fontId="18" fillId="3" borderId="3" xfId="0" applyNumberFormat="1" applyFont="1" applyFill="1" applyBorder="1" applyAlignment="1">
      <alignment horizontal="center" vertical="center"/>
    </xf>
    <xf numFmtId="49" fontId="18" fillId="3" borderId="15" xfId="0" applyNumberFormat="1" applyFont="1" applyFill="1" applyBorder="1" applyAlignment="1">
      <alignment horizontal="center" vertical="center"/>
    </xf>
    <xf numFmtId="49" fontId="18" fillId="3" borderId="3" xfId="0" applyNumberFormat="1" applyFont="1" applyFill="1" applyBorder="1" applyAlignment="1">
      <alignment horizontal="center" vertical="center"/>
    </xf>
    <xf numFmtId="49" fontId="18" fillId="3" borderId="4" xfId="0" applyNumberFormat="1" applyFont="1" applyFill="1" applyBorder="1" applyAlignment="1">
      <alignment horizontal="center" vertical="center"/>
    </xf>
    <xf numFmtId="17" fontId="16" fillId="2" borderId="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/>
    </xf>
    <xf numFmtId="17" fontId="18" fillId="2" borderId="5" xfId="0" applyNumberFormat="1" applyFont="1" applyFill="1" applyBorder="1" applyAlignment="1">
      <alignment horizontal="center" vertical="center"/>
    </xf>
    <xf numFmtId="17" fontId="18" fillId="2" borderId="15" xfId="0" applyNumberFormat="1" applyFont="1" applyFill="1" applyBorder="1" applyAlignment="1">
      <alignment horizontal="center" vertical="center"/>
    </xf>
    <xf numFmtId="49" fontId="18" fillId="2" borderId="5" xfId="0" applyNumberFormat="1" applyFont="1" applyFill="1" applyBorder="1" applyAlignment="1">
      <alignment horizontal="center" vertical="center"/>
    </xf>
    <xf numFmtId="49" fontId="18" fillId="2" borderId="15" xfId="0" applyNumberFormat="1" applyFont="1" applyFill="1" applyBorder="1" applyAlignment="1">
      <alignment horizontal="center" vertical="center"/>
    </xf>
    <xf numFmtId="17" fontId="16" fillId="2" borderId="15" xfId="0" applyNumberFormat="1" applyFont="1" applyFill="1" applyBorder="1" applyAlignment="1">
      <alignment horizontal="center" vertical="center" wrapText="1"/>
    </xf>
    <xf numFmtId="17" fontId="18" fillId="2" borderId="15" xfId="0" applyNumberFormat="1" applyFont="1" applyFill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/>
    </xf>
    <xf numFmtId="17" fontId="27" fillId="2" borderId="3" xfId="0" applyNumberFormat="1" applyFont="1" applyFill="1" applyBorder="1" applyAlignment="1">
      <alignment horizontal="center" vertical="center" wrapText="1"/>
    </xf>
    <xf numFmtId="17" fontId="27" fillId="2" borderId="7" xfId="0" applyNumberFormat="1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/>
    </xf>
  </cellXfs>
  <cellStyles count="33">
    <cellStyle name="Comma 2" xfId="1" xr:uid="{00000000-0005-0000-0000-000000000000}"/>
    <cellStyle name="Comma 2 2" xfId="2" xr:uid="{00000000-0005-0000-0000-000001000000}"/>
    <cellStyle name="Hyperlink" xfId="3" builtinId="8"/>
    <cellStyle name="Normal" xfId="0" builtinId="0"/>
    <cellStyle name="Normal 10" xfId="4" xr:uid="{00000000-0005-0000-0000-000004000000}"/>
    <cellStyle name="Normal 2" xfId="5" xr:uid="{00000000-0005-0000-0000-000005000000}"/>
    <cellStyle name="Normal 2 2" xfId="6" xr:uid="{00000000-0005-0000-0000-000006000000}"/>
    <cellStyle name="Normal 2 2 2" xfId="7" xr:uid="{00000000-0005-0000-0000-000007000000}"/>
    <cellStyle name="Normal 2 2 2 2" xfId="8" xr:uid="{00000000-0005-0000-0000-000008000000}"/>
    <cellStyle name="Normal 2 3" xfId="9" xr:uid="{00000000-0005-0000-0000-000009000000}"/>
    <cellStyle name="Normal 2 4" xfId="10" xr:uid="{00000000-0005-0000-0000-00000A000000}"/>
    <cellStyle name="Normal 3" xfId="11" xr:uid="{00000000-0005-0000-0000-00000B000000}"/>
    <cellStyle name="Normal 3 2" xfId="12" xr:uid="{00000000-0005-0000-0000-00000C000000}"/>
    <cellStyle name="Normal 3 3" xfId="13" xr:uid="{00000000-0005-0000-0000-00000D000000}"/>
    <cellStyle name="Normal 4" xfId="14" xr:uid="{00000000-0005-0000-0000-00000E000000}"/>
    <cellStyle name="Normal 4 2" xfId="15" xr:uid="{00000000-0005-0000-0000-00000F000000}"/>
    <cellStyle name="Normal 4 3" xfId="16" xr:uid="{00000000-0005-0000-0000-000010000000}"/>
    <cellStyle name="Normal 5" xfId="17" xr:uid="{00000000-0005-0000-0000-000011000000}"/>
    <cellStyle name="Normal 5 2" xfId="18" xr:uid="{00000000-0005-0000-0000-000012000000}"/>
    <cellStyle name="Normal 6" xfId="19" xr:uid="{00000000-0005-0000-0000-000013000000}"/>
    <cellStyle name="Normal 7" xfId="20" xr:uid="{00000000-0005-0000-0000-000014000000}"/>
    <cellStyle name="Normal 7 2" xfId="21" xr:uid="{00000000-0005-0000-0000-000015000000}"/>
    <cellStyle name="Normal 8" xfId="22" xr:uid="{00000000-0005-0000-0000-000016000000}"/>
    <cellStyle name="Percent" xfId="32" builtinId="5"/>
    <cellStyle name="Percent 2" xfId="23" xr:uid="{00000000-0005-0000-0000-000017000000}"/>
    <cellStyle name="Percent 2 2" xfId="24" xr:uid="{00000000-0005-0000-0000-000018000000}"/>
    <cellStyle name="Percent 3" xfId="25" xr:uid="{00000000-0005-0000-0000-000019000000}"/>
    <cellStyle name="Percent 4" xfId="26" xr:uid="{00000000-0005-0000-0000-00001A000000}"/>
    <cellStyle name="Percent 4 2" xfId="27" xr:uid="{00000000-0005-0000-0000-00001B000000}"/>
    <cellStyle name="Percent 5" xfId="28" xr:uid="{00000000-0005-0000-0000-00001C000000}"/>
    <cellStyle name="Percentagem 2" xfId="29" xr:uid="{00000000-0005-0000-0000-00001D000000}"/>
    <cellStyle name="Percentagem 3" xfId="30" xr:uid="{00000000-0005-0000-0000-00001E000000}"/>
    <cellStyle name="Vírgula 2" xfId="31" xr:uid="{00000000-0005-0000-0000-00001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152" name="Picture 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1524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1971675</xdr:colOff>
      <xdr:row>6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0EC656B-2DFF-4E58-985C-207D45FE19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7640" y="144780"/>
          <a:ext cx="19716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transportes">
      <a:dk1>
        <a:srgbClr val="000000"/>
      </a:dk1>
      <a:lt1>
        <a:sysClr val="window" lastClr="FFFFFF"/>
      </a:lt1>
      <a:dk2>
        <a:srgbClr val="637052"/>
      </a:dk2>
      <a:lt2>
        <a:srgbClr val="D4EAF9"/>
      </a:lt2>
      <a:accent1>
        <a:srgbClr val="ACC8DD"/>
      </a:accent1>
      <a:accent2>
        <a:srgbClr val="3F739B"/>
      </a:accent2>
      <a:accent3>
        <a:srgbClr val="865640"/>
      </a:accent3>
      <a:accent4>
        <a:srgbClr val="9B8357"/>
      </a:accent4>
      <a:accent5>
        <a:srgbClr val="C2BC80"/>
      </a:accent5>
      <a:accent6>
        <a:srgbClr val="94A088"/>
      </a:accent6>
      <a:hlink>
        <a:srgbClr val="2998E3"/>
      </a:hlink>
      <a:folHlink>
        <a:srgbClr val="8C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24"/>
  <sheetViews>
    <sheetView showGridLines="0" tabSelected="1" topLeftCell="B1" workbookViewId="0">
      <selection activeCell="B8" sqref="B8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4.4" x14ac:dyDescent="0.3">
      <c r="B8" s="56" t="s">
        <v>15</v>
      </c>
    </row>
    <row r="9" spans="1:2" s="7" customFormat="1" ht="5.0999999999999996" customHeight="1" x14ac:dyDescent="0.3">
      <c r="B9"/>
    </row>
    <row r="10" spans="1:2" ht="14.4" x14ac:dyDescent="0.3">
      <c r="B10" s="57" t="s">
        <v>81</v>
      </c>
    </row>
    <row r="11" spans="1:2" ht="12" x14ac:dyDescent="0.25">
      <c r="B11" s="58" t="s">
        <v>4</v>
      </c>
    </row>
    <row r="12" spans="1:2" ht="13.8" x14ac:dyDescent="0.3">
      <c r="B12" s="59" t="s">
        <v>38</v>
      </c>
    </row>
    <row r="13" spans="1:2" ht="12" x14ac:dyDescent="0.25">
      <c r="B13" s="58" t="s">
        <v>4</v>
      </c>
    </row>
    <row r="14" spans="1:2" s="6" customFormat="1" ht="13.8" x14ac:dyDescent="0.3">
      <c r="B14" s="60"/>
    </row>
    <row r="15" spans="1:2" s="9" customFormat="1" ht="14.4" x14ac:dyDescent="0.3">
      <c r="B15" s="69" t="str">
        <f>'01'!B2</f>
        <v>Quadro 01 - Transporte aéreo - Aeronaves aterradas, movimento de passageiros e de carga e correio nas infraestruturas aeroportuárias nacionais, em voos comerciais - mensal</v>
      </c>
    </row>
    <row r="16" spans="1:2" s="9" customFormat="1" ht="14.4" x14ac:dyDescent="0.3">
      <c r="B16" s="69" t="str">
        <f>'02'!B2</f>
        <v>Quadro 02 - Transporte aéreo - Passageiros e de carga e correio movimentados nas infraestruturas aeroportuárias nacionais, em voos comerciais - mensal</v>
      </c>
    </row>
    <row r="17" spans="2:2" s="9" customFormat="1" ht="14.4" x14ac:dyDescent="0.3">
      <c r="B17" s="69" t="str">
        <f>'03'!B2</f>
        <v>Quadro 03 - Transporte aéreo - Principais países de origem e de destino dos passageiros movimentados nas infraestruturas aeroportuárias nacionais, em voos comerciais - Janeiro a Julho 2024</v>
      </c>
    </row>
    <row r="18" spans="2:2" s="9" customFormat="1" ht="13.2" x14ac:dyDescent="0.25">
      <c r="B18" s="10"/>
    </row>
    <row r="19" spans="2:2" s="11" customFormat="1" x14ac:dyDescent="0.2">
      <c r="B19" s="67"/>
    </row>
    <row r="20" spans="2:2" s="11" customFormat="1" x14ac:dyDescent="0.2">
      <c r="B20" s="12"/>
    </row>
    <row r="21" spans="2:2" s="11" customFormat="1" x14ac:dyDescent="0.2">
      <c r="B21" s="12"/>
    </row>
    <row r="24" spans="2:2" x14ac:dyDescent="0.2">
      <c r="B24" s="8"/>
    </row>
  </sheetData>
  <hyperlinks>
    <hyperlink ref="B17" location="'03'!A1" display="'03'!A1" xr:uid="{00000000-0004-0000-0000-000000000000}"/>
    <hyperlink ref="B15" location="'01'!A1" display="'01'!A1" xr:uid="{00000000-0004-0000-0000-000001000000}"/>
    <hyperlink ref="B16" location="'02'!A1" display="'02'!A1" xr:uid="{AEAD083A-F1E1-4934-A025-873C93DBFB60}"/>
  </hyperlinks>
  <pageMargins left="0.28999999999999998" right="0.32" top="0.74803149606299213" bottom="0.74803149606299213" header="0.31496062992125984" footer="0.31496062992125984"/>
  <pageSetup paperSize="9" scale="6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FC4E81-917E-48EB-B292-9143A8646C73}">
  <sheetPr>
    <pageSetUpPr fitToPage="1"/>
  </sheetPr>
  <dimension ref="A1:B20"/>
  <sheetViews>
    <sheetView showGridLines="0" workbookViewId="0">
      <selection activeCell="B8" sqref="B8"/>
    </sheetView>
  </sheetViews>
  <sheetFormatPr defaultColWidth="9.109375" defaultRowHeight="11.4" x14ac:dyDescent="0.2"/>
  <cols>
    <col min="1" max="1" width="2.44140625" style="5" customWidth="1"/>
    <col min="2" max="2" width="137" style="5" customWidth="1"/>
    <col min="3" max="16384" width="9.109375" style="5"/>
  </cols>
  <sheetData>
    <row r="1" spans="1:2" x14ac:dyDescent="0.2">
      <c r="A1" s="5" t="s">
        <v>4</v>
      </c>
    </row>
    <row r="7" spans="1:2" x14ac:dyDescent="0.2">
      <c r="A7" s="5" t="s">
        <v>4</v>
      </c>
    </row>
    <row r="8" spans="1:2" ht="14.4" x14ac:dyDescent="0.2">
      <c r="B8" s="61" t="s">
        <v>36</v>
      </c>
    </row>
    <row r="9" spans="1:2" s="7" customFormat="1" ht="5.0999999999999996" customHeight="1" x14ac:dyDescent="0.3">
      <c r="B9"/>
    </row>
    <row r="10" spans="1:2" ht="14.4" x14ac:dyDescent="0.2">
      <c r="B10" s="62" t="s">
        <v>82</v>
      </c>
    </row>
    <row r="11" spans="1:2" ht="12" x14ac:dyDescent="0.25">
      <c r="B11" s="58" t="s">
        <v>4</v>
      </c>
    </row>
    <row r="12" spans="1:2" ht="13.8" x14ac:dyDescent="0.3">
      <c r="B12" s="59" t="s">
        <v>37</v>
      </c>
    </row>
    <row r="13" spans="1:2" ht="12" x14ac:dyDescent="0.25">
      <c r="B13" s="58" t="s">
        <v>4</v>
      </c>
    </row>
    <row r="14" spans="1:2" s="6" customFormat="1" ht="13.8" x14ac:dyDescent="0.3">
      <c r="B14" s="60"/>
    </row>
    <row r="15" spans="1:2" s="9" customFormat="1" ht="14.4" x14ac:dyDescent="0.3">
      <c r="B15" s="69" t="str">
        <f>'01'!B3</f>
        <v>Table 01 - Air transport - Aircrafts landed, passengers and freight and mail movement at national airports, commercial flights - monthly</v>
      </c>
    </row>
    <row r="16" spans="1:2" s="9" customFormat="1" ht="14.4" x14ac:dyDescent="0.3">
      <c r="B16" s="69" t="str">
        <f>'02'!B3</f>
        <v>Table 02 - Air transport - Passengers and freight and mail movement at national airports, commercial flights  - monthly</v>
      </c>
    </row>
    <row r="17" spans="2:2" s="9" customFormat="1" ht="14.4" x14ac:dyDescent="0.3">
      <c r="B17" s="69" t="str">
        <f>'03'!B3</f>
        <v>Table 03 - Air transport - Main country of origin and destination of flights with passengers at national airports, commercial flights - January to July 2024</v>
      </c>
    </row>
    <row r="20" spans="2:2" x14ac:dyDescent="0.2">
      <c r="B20" s="8"/>
    </row>
  </sheetData>
  <hyperlinks>
    <hyperlink ref="B17" location="'03'!A1" display="'03'!A1" xr:uid="{4EF2E6BC-D381-4118-8D70-5612193CABC0}"/>
    <hyperlink ref="B15" location="'01'!A1" display="'01'!A1" xr:uid="{B2844192-B3BA-4FB6-86C6-3BD3196CE97A}"/>
    <hyperlink ref="B16" location="'02'!A1" display="'02'!A1" xr:uid="{AA91399B-915D-46DE-B499-016061E71D39}"/>
  </hyperlinks>
  <pageMargins left="0.28999999999999998" right="0.32" top="0.74803149606299213" bottom="0.74803149606299213" header="0.31496062992125984" footer="0.31496062992125984"/>
  <pageSetup paperSize="9" scale="6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N96"/>
  <sheetViews>
    <sheetView showGridLines="0" zoomScaleNormal="100" workbookViewId="0">
      <selection activeCell="C5" sqref="C5:D5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3" width="12.77734375" style="1" customWidth="1"/>
    <col min="4" max="4" width="1.77734375" style="1" customWidth="1"/>
    <col min="5" max="5" width="12.77734375" style="1" customWidth="1"/>
    <col min="6" max="6" width="1.77734375" style="1" customWidth="1"/>
    <col min="7" max="7" width="12.77734375" style="1" customWidth="1"/>
    <col min="8" max="8" width="1.77734375" style="1" customWidth="1"/>
    <col min="9" max="11" width="12.77734375" style="1" customWidth="1"/>
    <col min="12" max="12" width="10.77734375" style="38" customWidth="1"/>
    <col min="13" max="16384" width="9.109375" style="3"/>
  </cols>
  <sheetData>
    <row r="1" spans="2:12" ht="6.75" customHeight="1" x14ac:dyDescent="0.3"/>
    <row r="2" spans="2:12" ht="13.65" customHeight="1" x14ac:dyDescent="0.3">
      <c r="B2" s="17" t="s">
        <v>19</v>
      </c>
      <c r="L2" s="39"/>
    </row>
    <row r="3" spans="2:12" ht="12" x14ac:dyDescent="0.3">
      <c r="B3" s="48" t="s">
        <v>58</v>
      </c>
    </row>
    <row r="4" spans="2:12" ht="13.65" customHeight="1" thickBot="1" x14ac:dyDescent="0.35"/>
    <row r="5" spans="2:12" ht="14.4" thickBot="1" x14ac:dyDescent="0.35">
      <c r="B5" s="4"/>
      <c r="C5" s="106" t="s">
        <v>18</v>
      </c>
      <c r="D5" s="107"/>
      <c r="E5" s="110" t="s">
        <v>5</v>
      </c>
      <c r="F5" s="110"/>
      <c r="G5" s="110" t="s">
        <v>6</v>
      </c>
      <c r="H5" s="110"/>
      <c r="I5" s="49" t="s">
        <v>18</v>
      </c>
      <c r="J5" s="50" t="s">
        <v>5</v>
      </c>
      <c r="K5" s="50" t="s">
        <v>6</v>
      </c>
      <c r="L5" s="40"/>
    </row>
    <row r="6" spans="2:12" s="2" customFormat="1" ht="12.6" thickBot="1" x14ac:dyDescent="0.35">
      <c r="B6" s="45"/>
      <c r="C6" s="112" t="s">
        <v>41</v>
      </c>
      <c r="D6" s="113"/>
      <c r="E6" s="109" t="s">
        <v>42</v>
      </c>
      <c r="F6" s="109"/>
      <c r="G6" s="109" t="s">
        <v>43</v>
      </c>
      <c r="H6" s="109"/>
      <c r="I6" s="51" t="s">
        <v>41</v>
      </c>
      <c r="J6" s="52" t="s">
        <v>42</v>
      </c>
      <c r="K6" s="52" t="s">
        <v>43</v>
      </c>
      <c r="L6" s="46"/>
    </row>
    <row r="7" spans="2:12" ht="14.4" thickBot="1" x14ac:dyDescent="0.35">
      <c r="B7" s="4"/>
      <c r="C7" s="108" t="s">
        <v>7</v>
      </c>
      <c r="D7" s="109"/>
      <c r="E7" s="111" t="s">
        <v>29</v>
      </c>
      <c r="F7" s="111"/>
      <c r="G7" s="111" t="s">
        <v>14</v>
      </c>
      <c r="H7" s="111"/>
      <c r="I7" s="53" t="s">
        <v>61</v>
      </c>
      <c r="J7" s="53" t="s">
        <v>61</v>
      </c>
      <c r="K7" s="53" t="s">
        <v>61</v>
      </c>
      <c r="L7" s="40"/>
    </row>
    <row r="8" spans="2:12" ht="6.9" customHeight="1" x14ac:dyDescent="0.3">
      <c r="B8" s="4"/>
      <c r="C8" s="4"/>
      <c r="D8" s="22"/>
      <c r="E8" s="23"/>
      <c r="F8" s="23"/>
      <c r="G8" s="23"/>
      <c r="H8" s="23"/>
      <c r="I8" s="23"/>
      <c r="J8" s="23"/>
      <c r="K8" s="23"/>
      <c r="L8" s="23"/>
    </row>
    <row r="9" spans="2:12" ht="12" customHeight="1" x14ac:dyDescent="0.3">
      <c r="B9" s="28">
        <v>2019</v>
      </c>
      <c r="C9" s="29"/>
      <c r="D9" s="30"/>
      <c r="E9" s="31"/>
      <c r="F9" s="32"/>
      <c r="G9" s="31"/>
      <c r="H9" s="32"/>
      <c r="I9" s="35"/>
      <c r="J9" s="31"/>
      <c r="K9" s="31"/>
      <c r="L9" s="41">
        <v>2019</v>
      </c>
    </row>
    <row r="10" spans="2:12" ht="10.199999999999999" customHeight="1" x14ac:dyDescent="0.3">
      <c r="B10" s="37" t="s">
        <v>8</v>
      </c>
      <c r="C10" s="79">
        <v>15386</v>
      </c>
      <c r="D10" s="80"/>
      <c r="E10" s="34">
        <v>3496.0579999999977</v>
      </c>
      <c r="F10" s="34"/>
      <c r="G10" s="34">
        <v>15489.675000000036</v>
      </c>
      <c r="H10" s="34"/>
      <c r="I10" s="36" t="s">
        <v>40</v>
      </c>
      <c r="J10" s="32" t="s">
        <v>40</v>
      </c>
      <c r="K10" s="32" t="s">
        <v>40</v>
      </c>
      <c r="L10" s="42" t="s">
        <v>44</v>
      </c>
    </row>
    <row r="11" spans="2:12" ht="10.199999999999999" customHeight="1" x14ac:dyDescent="0.3">
      <c r="B11" s="37" t="s">
        <v>21</v>
      </c>
      <c r="C11" s="79">
        <v>14030</v>
      </c>
      <c r="D11" s="80"/>
      <c r="E11" s="34">
        <v>3397.761</v>
      </c>
      <c r="F11" s="80"/>
      <c r="G11" s="34">
        <v>14380.72100000003</v>
      </c>
      <c r="H11" s="14"/>
      <c r="I11" s="36" t="s">
        <v>40</v>
      </c>
      <c r="J11" s="32" t="s">
        <v>40</v>
      </c>
      <c r="K11" s="32" t="s">
        <v>40</v>
      </c>
      <c r="L11" s="42" t="s">
        <v>45</v>
      </c>
    </row>
    <row r="12" spans="2:12" ht="10.199999999999999" customHeight="1" x14ac:dyDescent="0.3">
      <c r="B12" s="37" t="s">
        <v>22</v>
      </c>
      <c r="C12" s="79">
        <v>16377</v>
      </c>
      <c r="D12" s="80"/>
      <c r="E12" s="34">
        <v>4291.2370000000037</v>
      </c>
      <c r="F12" s="34"/>
      <c r="G12" s="34">
        <v>17321.739000000001</v>
      </c>
      <c r="H12" s="34"/>
      <c r="I12" s="36" t="s">
        <v>40</v>
      </c>
      <c r="J12" s="32" t="s">
        <v>40</v>
      </c>
      <c r="K12" s="32" t="s">
        <v>40</v>
      </c>
      <c r="L12" s="42" t="s">
        <v>46</v>
      </c>
    </row>
    <row r="13" spans="2:12" ht="10.199999999999999" customHeight="1" x14ac:dyDescent="0.3">
      <c r="B13" s="37" t="s">
        <v>23</v>
      </c>
      <c r="C13" s="79">
        <v>19769</v>
      </c>
      <c r="D13" s="80"/>
      <c r="E13" s="34">
        <v>5294.3389999999999</v>
      </c>
      <c r="F13" s="34"/>
      <c r="G13" s="34">
        <v>17054.894</v>
      </c>
      <c r="H13" s="34"/>
      <c r="I13" s="36" t="s">
        <v>40</v>
      </c>
      <c r="J13" s="32" t="s">
        <v>40</v>
      </c>
      <c r="K13" s="32" t="s">
        <v>40</v>
      </c>
      <c r="L13" s="42" t="s">
        <v>47</v>
      </c>
    </row>
    <row r="14" spans="2:12" ht="10.199999999999999" customHeight="1" x14ac:dyDescent="0.3">
      <c r="B14" s="37" t="s">
        <v>24</v>
      </c>
      <c r="C14" s="79">
        <v>20865</v>
      </c>
      <c r="D14" s="80"/>
      <c r="E14" s="34">
        <v>5556.4880000000003</v>
      </c>
      <c r="F14" s="34"/>
      <c r="G14" s="34">
        <v>18123.708000000039</v>
      </c>
      <c r="H14" s="34"/>
      <c r="I14" s="36" t="s">
        <v>40</v>
      </c>
      <c r="J14" s="32" t="s">
        <v>40</v>
      </c>
      <c r="K14" s="32" t="s">
        <v>40</v>
      </c>
      <c r="L14" s="42" t="s">
        <v>48</v>
      </c>
    </row>
    <row r="15" spans="2:12" ht="10.199999999999999" customHeight="1" x14ac:dyDescent="0.3">
      <c r="B15" s="37" t="s">
        <v>25</v>
      </c>
      <c r="C15" s="79">
        <v>21456</v>
      </c>
      <c r="D15" s="80"/>
      <c r="E15" s="34">
        <v>5869.3429999999998</v>
      </c>
      <c r="F15" s="34"/>
      <c r="G15" s="34">
        <v>16348.714000000029</v>
      </c>
      <c r="H15" s="34"/>
      <c r="I15" s="36" t="s">
        <v>40</v>
      </c>
      <c r="J15" s="32" t="s">
        <v>40</v>
      </c>
      <c r="K15" s="32" t="s">
        <v>40</v>
      </c>
      <c r="L15" s="42" t="s">
        <v>49</v>
      </c>
    </row>
    <row r="16" spans="2:12" ht="10.199999999999999" customHeight="1" x14ac:dyDescent="0.3">
      <c r="B16" s="37" t="s">
        <v>26</v>
      </c>
      <c r="C16" s="79">
        <v>23332</v>
      </c>
      <c r="D16" s="80"/>
      <c r="E16" s="34">
        <v>6335.5069999999996</v>
      </c>
      <c r="F16" s="34"/>
      <c r="G16" s="34">
        <v>18396.037000000048</v>
      </c>
      <c r="H16" s="34"/>
      <c r="I16" s="36" t="s">
        <v>40</v>
      </c>
      <c r="J16" s="32" t="s">
        <v>40</v>
      </c>
      <c r="K16" s="32" t="s">
        <v>40</v>
      </c>
      <c r="L16" s="42" t="s">
        <v>50</v>
      </c>
    </row>
    <row r="17" spans="2:12" ht="10.199999999999999" customHeight="1" x14ac:dyDescent="0.3">
      <c r="B17" s="37" t="s">
        <v>27</v>
      </c>
      <c r="C17" s="79">
        <v>23209</v>
      </c>
      <c r="D17" s="80"/>
      <c r="E17" s="34">
        <v>6470.174</v>
      </c>
      <c r="F17" s="34"/>
      <c r="G17" s="34">
        <v>16967.182999999997</v>
      </c>
      <c r="H17" s="34"/>
      <c r="I17" s="36" t="s">
        <v>40</v>
      </c>
      <c r="J17" s="32" t="s">
        <v>40</v>
      </c>
      <c r="K17" s="32" t="s">
        <v>40</v>
      </c>
      <c r="L17" s="42" t="s">
        <v>51</v>
      </c>
    </row>
    <row r="18" spans="2:12" ht="10.199999999999999" customHeight="1" x14ac:dyDescent="0.3">
      <c r="B18" s="37" t="s">
        <v>28</v>
      </c>
      <c r="C18" s="79">
        <v>21711</v>
      </c>
      <c r="D18" s="80"/>
      <c r="E18" s="34">
        <v>5971.12</v>
      </c>
      <c r="F18" s="34"/>
      <c r="G18" s="34">
        <v>17698.879000000001</v>
      </c>
      <c r="H18" s="34"/>
      <c r="I18" s="36" t="s">
        <v>40</v>
      </c>
      <c r="J18" s="32" t="s">
        <v>40</v>
      </c>
      <c r="K18" s="32" t="s">
        <v>40</v>
      </c>
      <c r="L18" s="42" t="s">
        <v>52</v>
      </c>
    </row>
    <row r="19" spans="2:12" ht="10.199999999999999" customHeight="1" x14ac:dyDescent="0.3">
      <c r="B19" s="37" t="s">
        <v>31</v>
      </c>
      <c r="C19" s="79">
        <v>20100</v>
      </c>
      <c r="D19" s="80"/>
      <c r="E19" s="34">
        <v>5467.4650000000001</v>
      </c>
      <c r="F19" s="34"/>
      <c r="G19" s="34">
        <v>19771.677999999996</v>
      </c>
      <c r="H19" s="34"/>
      <c r="I19" s="36" t="s">
        <v>40</v>
      </c>
      <c r="J19" s="32" t="s">
        <v>40</v>
      </c>
      <c r="K19" s="32" t="s">
        <v>40</v>
      </c>
      <c r="L19" s="42" t="s">
        <v>53</v>
      </c>
    </row>
    <row r="20" spans="2:12" ht="10.199999999999999" customHeight="1" x14ac:dyDescent="0.3">
      <c r="B20" s="37" t="s">
        <v>34</v>
      </c>
      <c r="C20" s="79">
        <v>15697</v>
      </c>
      <c r="D20" s="80"/>
      <c r="E20" s="34">
        <v>4000.5810000000001</v>
      </c>
      <c r="F20" s="34"/>
      <c r="G20" s="34">
        <v>19556.663000000033</v>
      </c>
      <c r="H20" s="34"/>
      <c r="I20" s="36" t="s">
        <v>40</v>
      </c>
      <c r="J20" s="32" t="s">
        <v>40</v>
      </c>
      <c r="K20" s="32" t="s">
        <v>40</v>
      </c>
      <c r="L20" s="42" t="s">
        <v>54</v>
      </c>
    </row>
    <row r="21" spans="2:12" ht="10.199999999999999" customHeight="1" x14ac:dyDescent="0.3">
      <c r="B21" s="37" t="s">
        <v>35</v>
      </c>
      <c r="C21" s="79">
        <v>15976</v>
      </c>
      <c r="D21" s="80"/>
      <c r="E21" s="34">
        <v>3964.0839999999998</v>
      </c>
      <c r="F21" s="34"/>
      <c r="G21" s="34">
        <v>19533.469000000001</v>
      </c>
      <c r="H21" s="34"/>
      <c r="I21" s="36" t="s">
        <v>40</v>
      </c>
      <c r="J21" s="32" t="s">
        <v>40</v>
      </c>
      <c r="K21" s="32" t="s">
        <v>40</v>
      </c>
      <c r="L21" s="42" t="s">
        <v>55</v>
      </c>
    </row>
    <row r="22" spans="2:12" ht="4.95" customHeight="1" x14ac:dyDescent="0.3">
      <c r="B22" s="13"/>
      <c r="C22" s="79"/>
      <c r="D22" s="80"/>
      <c r="E22" s="34"/>
      <c r="F22" s="34"/>
      <c r="G22" s="34"/>
      <c r="H22" s="34"/>
      <c r="I22" s="36"/>
      <c r="J22" s="32"/>
      <c r="K22" s="32"/>
      <c r="L22" s="43"/>
    </row>
    <row r="23" spans="2:12" ht="12" customHeight="1" x14ac:dyDescent="0.3">
      <c r="B23" s="28">
        <v>2020</v>
      </c>
      <c r="C23" s="81"/>
      <c r="D23" s="80"/>
      <c r="E23" s="82"/>
      <c r="F23" s="34"/>
      <c r="G23" s="82"/>
      <c r="H23" s="32"/>
      <c r="I23" s="35"/>
      <c r="J23" s="31"/>
      <c r="K23" s="31"/>
      <c r="L23" s="41">
        <v>2020</v>
      </c>
    </row>
    <row r="24" spans="2:12" ht="10.199999999999999" customHeight="1" x14ac:dyDescent="0.3">
      <c r="B24" s="37" t="s">
        <v>8</v>
      </c>
      <c r="C24" s="79">
        <v>15222</v>
      </c>
      <c r="D24" s="80"/>
      <c r="E24" s="34">
        <v>3730.1999999999975</v>
      </c>
      <c r="F24" s="34"/>
      <c r="G24" s="34">
        <v>17249.712000000036</v>
      </c>
      <c r="H24" s="34"/>
      <c r="I24" s="91">
        <f>C24/C10*100-100</f>
        <v>-1.0659040686338273</v>
      </c>
      <c r="J24" s="92">
        <f>E24/E10*100-100</f>
        <v>6.6973145182374054</v>
      </c>
      <c r="K24" s="92">
        <f>G24/G10*100-100</f>
        <v>11.362646408010477</v>
      </c>
      <c r="L24" s="42" t="s">
        <v>44</v>
      </c>
    </row>
    <row r="25" spans="2:12" ht="10.199999999999999" customHeight="1" x14ac:dyDescent="0.3">
      <c r="B25" s="37" t="s">
        <v>21</v>
      </c>
      <c r="C25" s="79">
        <v>14787</v>
      </c>
      <c r="D25" s="80"/>
      <c r="E25" s="34">
        <v>3741.3690000000001</v>
      </c>
      <c r="F25" s="80"/>
      <c r="G25" s="34">
        <v>17471.173999999974</v>
      </c>
      <c r="H25" s="14"/>
      <c r="I25" s="91">
        <f t="shared" ref="I25:I35" si="0">C25/C11*100-100</f>
        <v>5.3955808980755506</v>
      </c>
      <c r="J25" s="92">
        <f t="shared" ref="J25:J35" si="1">E25/E11*100-100</f>
        <v>10.112777208285124</v>
      </c>
      <c r="K25" s="92">
        <f t="shared" ref="K25:K35" si="2">G25/G11*100-100</f>
        <v>21.490250732212488</v>
      </c>
      <c r="L25" s="42" t="s">
        <v>45</v>
      </c>
    </row>
    <row r="26" spans="2:12" ht="10.199999999999999" customHeight="1" x14ac:dyDescent="0.3">
      <c r="B26" s="37" t="s">
        <v>22</v>
      </c>
      <c r="C26" s="79">
        <v>10058</v>
      </c>
      <c r="D26" s="80"/>
      <c r="E26" s="34">
        <v>1994.384</v>
      </c>
      <c r="F26" s="34"/>
      <c r="G26" s="34">
        <v>14445.63000000001</v>
      </c>
      <c r="H26" s="34"/>
      <c r="I26" s="91">
        <f t="shared" si="0"/>
        <v>-38.584600354155221</v>
      </c>
      <c r="J26" s="92">
        <f t="shared" si="1"/>
        <v>-53.524263516557156</v>
      </c>
      <c r="K26" s="92">
        <f t="shared" si="2"/>
        <v>-16.604043046717138</v>
      </c>
      <c r="L26" s="42" t="s">
        <v>46</v>
      </c>
    </row>
    <row r="27" spans="2:12" ht="10.199999999999999" customHeight="1" x14ac:dyDescent="0.3">
      <c r="B27" s="37" t="s">
        <v>23</v>
      </c>
      <c r="C27" s="79">
        <v>1089</v>
      </c>
      <c r="D27" s="80"/>
      <c r="E27" s="34">
        <v>33.694999999999951</v>
      </c>
      <c r="F27" s="34"/>
      <c r="G27" s="34">
        <v>6376.9159999999965</v>
      </c>
      <c r="H27" s="34"/>
      <c r="I27" s="91">
        <f t="shared" si="0"/>
        <v>-94.491375385704885</v>
      </c>
      <c r="J27" s="92">
        <f t="shared" si="1"/>
        <v>-99.363565498922526</v>
      </c>
      <c r="K27" s="92">
        <f t="shared" si="2"/>
        <v>-62.609465646634938</v>
      </c>
      <c r="L27" s="42" t="s">
        <v>47</v>
      </c>
    </row>
    <row r="28" spans="2:12" ht="10.199999999999999" customHeight="1" x14ac:dyDescent="0.3">
      <c r="B28" s="37" t="s">
        <v>24</v>
      </c>
      <c r="C28" s="79">
        <v>1530</v>
      </c>
      <c r="D28" s="80"/>
      <c r="E28" s="34">
        <v>82.096999999999994</v>
      </c>
      <c r="F28" s="34"/>
      <c r="G28" s="34">
        <v>8071.9950000000008</v>
      </c>
      <c r="H28" s="34"/>
      <c r="I28" s="91">
        <f t="shared" si="0"/>
        <v>-92.667145938173974</v>
      </c>
      <c r="J28" s="92">
        <f t="shared" si="1"/>
        <v>-98.522501983267134</v>
      </c>
      <c r="K28" s="92">
        <f t="shared" si="2"/>
        <v>-55.461680358125484</v>
      </c>
      <c r="L28" s="42" t="s">
        <v>48</v>
      </c>
    </row>
    <row r="29" spans="2:12" ht="10.199999999999999" customHeight="1" x14ac:dyDescent="0.3">
      <c r="B29" s="37" t="s">
        <v>25</v>
      </c>
      <c r="C29" s="79">
        <v>2876</v>
      </c>
      <c r="D29" s="80"/>
      <c r="E29" s="34">
        <v>318.20699999999988</v>
      </c>
      <c r="F29" s="34"/>
      <c r="G29" s="34">
        <v>7508.3040000000001</v>
      </c>
      <c r="H29" s="34"/>
      <c r="I29" s="91">
        <f t="shared" si="0"/>
        <v>-86.595824011931398</v>
      </c>
      <c r="J29" s="92">
        <f t="shared" si="1"/>
        <v>-94.578490301214288</v>
      </c>
      <c r="K29" s="92">
        <f t="shared" si="2"/>
        <v>-54.074039095674522</v>
      </c>
      <c r="L29" s="42" t="s">
        <v>49</v>
      </c>
    </row>
    <row r="30" spans="2:12" ht="10.199999999999999" customHeight="1" x14ac:dyDescent="0.3">
      <c r="B30" s="37" t="s">
        <v>26</v>
      </c>
      <c r="C30" s="79">
        <v>8859</v>
      </c>
      <c r="D30" s="80"/>
      <c r="E30" s="34">
        <v>1297.0899999999974</v>
      </c>
      <c r="F30" s="34"/>
      <c r="G30" s="34">
        <v>9597.1089999999967</v>
      </c>
      <c r="H30" s="34"/>
      <c r="I30" s="91">
        <f t="shared" si="0"/>
        <v>-62.030687467855309</v>
      </c>
      <c r="J30" s="92">
        <f t="shared" si="1"/>
        <v>-79.526658245346468</v>
      </c>
      <c r="K30" s="92">
        <f t="shared" si="2"/>
        <v>-47.830562636942005</v>
      </c>
      <c r="L30" s="42" t="s">
        <v>50</v>
      </c>
    </row>
    <row r="31" spans="2:12" ht="10.199999999999999" customHeight="1" x14ac:dyDescent="0.3">
      <c r="B31" s="37" t="s">
        <v>27</v>
      </c>
      <c r="C31" s="79">
        <v>12442</v>
      </c>
      <c r="D31" s="80"/>
      <c r="E31" s="34">
        <v>2206.4380000000001</v>
      </c>
      <c r="F31" s="34"/>
      <c r="G31" s="34">
        <v>10355.43500000001</v>
      </c>
      <c r="H31" s="34"/>
      <c r="I31" s="91">
        <f t="shared" si="0"/>
        <v>-46.391486061441675</v>
      </c>
      <c r="J31" s="92">
        <f t="shared" si="1"/>
        <v>-65.898320508845671</v>
      </c>
      <c r="K31" s="92">
        <f t="shared" si="2"/>
        <v>-38.967859308171469</v>
      </c>
      <c r="L31" s="42" t="s">
        <v>51</v>
      </c>
    </row>
    <row r="32" spans="2:12" ht="10.199999999999999" customHeight="1" x14ac:dyDescent="0.3">
      <c r="B32" s="37" t="s">
        <v>28</v>
      </c>
      <c r="C32" s="79">
        <v>10822</v>
      </c>
      <c r="D32" s="80"/>
      <c r="E32" s="34">
        <v>1852.2260000000001</v>
      </c>
      <c r="F32" s="34"/>
      <c r="G32" s="34">
        <v>12419.356000000018</v>
      </c>
      <c r="H32" s="34"/>
      <c r="I32" s="91">
        <f t="shared" si="0"/>
        <v>-50.15429966376491</v>
      </c>
      <c r="J32" s="92">
        <f t="shared" si="1"/>
        <v>-68.980258309998788</v>
      </c>
      <c r="K32" s="92">
        <f t="shared" si="2"/>
        <v>-29.829702773830945</v>
      </c>
      <c r="L32" s="42" t="s">
        <v>52</v>
      </c>
    </row>
    <row r="33" spans="2:14" ht="10.199999999999999" customHeight="1" x14ac:dyDescent="0.3">
      <c r="B33" s="37" t="s">
        <v>31</v>
      </c>
      <c r="C33" s="79">
        <v>9677</v>
      </c>
      <c r="D33" s="80"/>
      <c r="E33" s="34">
        <v>1418.7659999999953</v>
      </c>
      <c r="F33" s="34"/>
      <c r="G33" s="34">
        <v>14211.332000000015</v>
      </c>
      <c r="H33" s="34"/>
      <c r="I33" s="91">
        <f t="shared" si="0"/>
        <v>-51.855721393034827</v>
      </c>
      <c r="J33" s="92">
        <f t="shared" si="1"/>
        <v>-74.050752954065644</v>
      </c>
      <c r="K33" s="92">
        <f t="shared" si="2"/>
        <v>-28.122782497266968</v>
      </c>
      <c r="L33" s="42" t="s">
        <v>53</v>
      </c>
    </row>
    <row r="34" spans="2:14" ht="10.199999999999999" customHeight="1" x14ac:dyDescent="0.3">
      <c r="B34" s="37" t="s">
        <v>34</v>
      </c>
      <c r="C34" s="79">
        <v>6057</v>
      </c>
      <c r="D34" s="80"/>
      <c r="E34" s="34">
        <v>715.149</v>
      </c>
      <c r="F34" s="34"/>
      <c r="G34" s="34">
        <v>14240.479000000019</v>
      </c>
      <c r="H34" s="34"/>
      <c r="I34" s="91">
        <f t="shared" si="0"/>
        <v>-61.413008855195258</v>
      </c>
      <c r="J34" s="92">
        <f t="shared" si="1"/>
        <v>-82.123871507663509</v>
      </c>
      <c r="K34" s="92">
        <f t="shared" si="2"/>
        <v>-27.18349239847312</v>
      </c>
      <c r="L34" s="42" t="s">
        <v>54</v>
      </c>
    </row>
    <row r="35" spans="2:14" ht="10.199999999999999" customHeight="1" x14ac:dyDescent="0.3">
      <c r="B35" s="37" t="s">
        <v>35</v>
      </c>
      <c r="C35" s="79">
        <v>6816</v>
      </c>
      <c r="D35" s="80"/>
      <c r="E35" s="34">
        <v>1002.9289999999999</v>
      </c>
      <c r="F35" s="34"/>
      <c r="G35" s="34">
        <v>15019.046000000006</v>
      </c>
      <c r="H35" s="34"/>
      <c r="I35" s="91">
        <f t="shared" si="0"/>
        <v>-57.336004006009013</v>
      </c>
      <c r="J35" s="92">
        <f t="shared" si="1"/>
        <v>-74.69960273293907</v>
      </c>
      <c r="K35" s="92">
        <f t="shared" si="2"/>
        <v>-23.111220029580991</v>
      </c>
      <c r="L35" s="42" t="s">
        <v>55</v>
      </c>
    </row>
    <row r="36" spans="2:14" ht="4.95" customHeight="1" x14ac:dyDescent="0.3">
      <c r="B36" s="13"/>
      <c r="C36" s="79"/>
      <c r="D36" s="80"/>
      <c r="E36" s="34"/>
      <c r="F36" s="34"/>
      <c r="G36" s="34"/>
      <c r="H36" s="34"/>
      <c r="I36" s="93"/>
      <c r="J36" s="94"/>
      <c r="K36" s="94"/>
      <c r="L36" s="43"/>
    </row>
    <row r="37" spans="2:14" ht="12" customHeight="1" x14ac:dyDescent="0.3">
      <c r="B37" s="28">
        <v>2021</v>
      </c>
      <c r="C37" s="81"/>
      <c r="D37" s="80"/>
      <c r="E37" s="82"/>
      <c r="F37" s="34"/>
      <c r="G37" s="82"/>
      <c r="H37" s="32"/>
      <c r="I37" s="95"/>
      <c r="J37" s="96"/>
      <c r="K37" s="96"/>
      <c r="L37" s="41">
        <v>2021</v>
      </c>
    </row>
    <row r="38" spans="2:14" ht="10.199999999999999" customHeight="1" x14ac:dyDescent="0.3">
      <c r="B38" s="37" t="s">
        <v>8</v>
      </c>
      <c r="C38" s="79">
        <v>5924</v>
      </c>
      <c r="D38" s="80"/>
      <c r="E38" s="34">
        <v>770.65700000000004</v>
      </c>
      <c r="F38" s="34"/>
      <c r="G38" s="34">
        <v>12036.837</v>
      </c>
      <c r="H38" s="34"/>
      <c r="I38" s="91">
        <f>C38/C24*100-100</f>
        <v>-61.082643542241492</v>
      </c>
      <c r="J38" s="92">
        <f>E38/E24*100-100</f>
        <v>-79.340062195056547</v>
      </c>
      <c r="K38" s="92">
        <f>G38/G24*100-100</f>
        <v>-30.220069761164865</v>
      </c>
      <c r="L38" s="42" t="s">
        <v>44</v>
      </c>
    </row>
    <row r="39" spans="2:14" ht="10.199999999999999" customHeight="1" x14ac:dyDescent="0.3">
      <c r="B39" s="37" t="s">
        <v>21</v>
      </c>
      <c r="C39" s="79">
        <v>3611</v>
      </c>
      <c r="D39" s="80"/>
      <c r="E39" s="34">
        <v>264.60500000000002</v>
      </c>
      <c r="F39" s="80"/>
      <c r="G39" s="34">
        <v>11619.472</v>
      </c>
      <c r="H39" s="14"/>
      <c r="I39" s="91">
        <f t="shared" ref="I39:I49" si="3">C39/C25*100-100</f>
        <v>-75.57990126462434</v>
      </c>
      <c r="J39" s="92">
        <f t="shared" ref="J39:J49" si="4">E39/E25*100-100</f>
        <v>-92.927588805060395</v>
      </c>
      <c r="K39" s="92">
        <f t="shared" ref="K39:K49" si="5">G39/G25*100-100</f>
        <v>-33.493467582659193</v>
      </c>
      <c r="L39" s="42" t="s">
        <v>45</v>
      </c>
      <c r="N39" s="75"/>
    </row>
    <row r="40" spans="2:14" ht="10.199999999999999" customHeight="1" x14ac:dyDescent="0.3">
      <c r="B40" s="37" t="s">
        <v>22</v>
      </c>
      <c r="C40" s="79">
        <v>4368</v>
      </c>
      <c r="D40" s="80"/>
      <c r="E40" s="34">
        <v>435.04</v>
      </c>
      <c r="F40" s="34"/>
      <c r="G40" s="34">
        <v>14823.689</v>
      </c>
      <c r="H40" s="34"/>
      <c r="I40" s="91">
        <f t="shared" si="3"/>
        <v>-56.571883078146747</v>
      </c>
      <c r="J40" s="92">
        <f t="shared" si="4"/>
        <v>-78.186748389477657</v>
      </c>
      <c r="K40" s="92">
        <f t="shared" si="5"/>
        <v>2.6171167335726295</v>
      </c>
      <c r="L40" s="42" t="s">
        <v>46</v>
      </c>
      <c r="N40" s="75"/>
    </row>
    <row r="41" spans="2:14" ht="10.199999999999999" customHeight="1" x14ac:dyDescent="0.3">
      <c r="B41" s="37" t="s">
        <v>23</v>
      </c>
      <c r="C41" s="79">
        <v>6748</v>
      </c>
      <c r="D41" s="80"/>
      <c r="E41" s="34">
        <v>737.72199999999998</v>
      </c>
      <c r="F41" s="34"/>
      <c r="G41" s="34">
        <v>13963.11</v>
      </c>
      <c r="H41" s="34"/>
      <c r="I41" s="91">
        <f t="shared" si="3"/>
        <v>519.65105601469236</v>
      </c>
      <c r="J41" s="92">
        <f t="shared" si="4"/>
        <v>2089.4108918237157</v>
      </c>
      <c r="K41" s="92">
        <f t="shared" si="5"/>
        <v>118.96336724523277</v>
      </c>
      <c r="L41" s="42" t="s">
        <v>47</v>
      </c>
      <c r="N41" s="75"/>
    </row>
    <row r="42" spans="2:14" ht="10.199999999999999" customHeight="1" x14ac:dyDescent="0.3">
      <c r="B42" s="37" t="s">
        <v>24</v>
      </c>
      <c r="C42" s="79">
        <v>8732</v>
      </c>
      <c r="D42" s="80"/>
      <c r="E42" s="34">
        <v>1267.4649999999999</v>
      </c>
      <c r="F42" s="34"/>
      <c r="G42" s="34">
        <v>16195.334999999999</v>
      </c>
      <c r="H42" s="34"/>
      <c r="I42" s="91">
        <f t="shared" si="3"/>
        <v>470.718954248366</v>
      </c>
      <c r="J42" s="92">
        <f t="shared" si="4"/>
        <v>1443.8627477252519</v>
      </c>
      <c r="K42" s="92">
        <f t="shared" si="5"/>
        <v>100.63608810461352</v>
      </c>
      <c r="L42" s="42" t="s">
        <v>48</v>
      </c>
      <c r="N42" s="75"/>
    </row>
    <row r="43" spans="2:14" ht="10.199999999999999" customHeight="1" x14ac:dyDescent="0.3">
      <c r="B43" s="37" t="s">
        <v>25</v>
      </c>
      <c r="C43" s="79">
        <v>12138</v>
      </c>
      <c r="D43" s="80"/>
      <c r="E43" s="34">
        <v>1992.9849999999999</v>
      </c>
      <c r="F43" s="34"/>
      <c r="G43" s="34">
        <v>15558.677</v>
      </c>
      <c r="H43" s="34"/>
      <c r="I43" s="91">
        <f t="shared" si="3"/>
        <v>322.04450625869265</v>
      </c>
      <c r="J43" s="92">
        <f t="shared" si="4"/>
        <v>526.31714575732178</v>
      </c>
      <c r="K43" s="92">
        <f t="shared" si="5"/>
        <v>107.2195931331496</v>
      </c>
      <c r="L43" s="42" t="s">
        <v>49</v>
      </c>
      <c r="N43" s="75"/>
    </row>
    <row r="44" spans="2:14" ht="10.199999999999999" customHeight="1" x14ac:dyDescent="0.3">
      <c r="B44" s="37" t="s">
        <v>26</v>
      </c>
      <c r="C44" s="79">
        <v>15857</v>
      </c>
      <c r="D44" s="80"/>
      <c r="E44" s="34">
        <v>2802.32</v>
      </c>
      <c r="F44" s="34"/>
      <c r="G44" s="34">
        <v>16505.159</v>
      </c>
      <c r="H44" s="34"/>
      <c r="I44" s="91">
        <f t="shared" si="3"/>
        <v>78.993114346991774</v>
      </c>
      <c r="J44" s="92">
        <f t="shared" si="4"/>
        <v>116.04668912720055</v>
      </c>
      <c r="K44" s="92">
        <f t="shared" si="5"/>
        <v>71.980530803599351</v>
      </c>
      <c r="L44" s="42" t="s">
        <v>50</v>
      </c>
      <c r="N44" s="75"/>
    </row>
    <row r="45" spans="2:14" ht="10.199999999999999" customHeight="1" x14ac:dyDescent="0.3">
      <c r="B45" s="37" t="s">
        <v>27</v>
      </c>
      <c r="C45" s="79">
        <v>17684</v>
      </c>
      <c r="D45" s="80"/>
      <c r="E45" s="34">
        <v>3883.9969999999998</v>
      </c>
      <c r="F45" s="34"/>
      <c r="G45" s="34">
        <v>16067.597</v>
      </c>
      <c r="H45" s="34"/>
      <c r="I45" s="91">
        <f t="shared" si="3"/>
        <v>42.131490114129548</v>
      </c>
      <c r="J45" s="92">
        <f t="shared" si="4"/>
        <v>76.030189835381719</v>
      </c>
      <c r="K45" s="92">
        <f t="shared" si="5"/>
        <v>55.161004825002379</v>
      </c>
      <c r="L45" s="42" t="s">
        <v>51</v>
      </c>
      <c r="N45" s="75"/>
    </row>
    <row r="46" spans="2:14" ht="10.199999999999999" customHeight="1" x14ac:dyDescent="0.3">
      <c r="B46" s="37" t="s">
        <v>28</v>
      </c>
      <c r="C46" s="79">
        <v>16047</v>
      </c>
      <c r="D46" s="80"/>
      <c r="E46" s="34">
        <v>3624.511</v>
      </c>
      <c r="F46" s="34"/>
      <c r="G46" s="34">
        <v>16758.433000000001</v>
      </c>
      <c r="H46" s="34"/>
      <c r="I46" s="91">
        <f t="shared" si="3"/>
        <v>48.281278876362961</v>
      </c>
      <c r="J46" s="92">
        <f t="shared" si="4"/>
        <v>95.684057992923101</v>
      </c>
      <c r="K46" s="92">
        <f t="shared" si="5"/>
        <v>34.938019330470752</v>
      </c>
      <c r="L46" s="42" t="s">
        <v>52</v>
      </c>
      <c r="N46" s="75"/>
    </row>
    <row r="47" spans="2:14" ht="10.199999999999999" customHeight="1" x14ac:dyDescent="0.3">
      <c r="B47" s="37" t="s">
        <v>31</v>
      </c>
      <c r="C47" s="79">
        <v>16108</v>
      </c>
      <c r="D47" s="80"/>
      <c r="E47" s="34">
        <v>3988.7139999999999</v>
      </c>
      <c r="F47" s="34"/>
      <c r="G47" s="34">
        <v>18166.787</v>
      </c>
      <c r="H47" s="34"/>
      <c r="I47" s="91">
        <f t="shared" si="3"/>
        <v>66.456546450346167</v>
      </c>
      <c r="J47" s="92">
        <f t="shared" si="4"/>
        <v>181.13966644252912</v>
      </c>
      <c r="K47" s="92">
        <f t="shared" si="5"/>
        <v>27.833105299348304</v>
      </c>
      <c r="L47" s="42" t="s">
        <v>53</v>
      </c>
      <c r="N47" s="75"/>
    </row>
    <row r="48" spans="2:14" ht="10.199999999999999" customHeight="1" x14ac:dyDescent="0.3">
      <c r="B48" s="37" t="s">
        <v>34</v>
      </c>
      <c r="C48" s="79">
        <v>13499</v>
      </c>
      <c r="D48" s="80"/>
      <c r="E48" s="34">
        <v>3137.7139999999999</v>
      </c>
      <c r="F48" s="34"/>
      <c r="G48" s="34">
        <v>19229.556</v>
      </c>
      <c r="H48" s="34"/>
      <c r="I48" s="91">
        <f t="shared" si="3"/>
        <v>122.86610533267296</v>
      </c>
      <c r="J48" s="92">
        <f t="shared" si="4"/>
        <v>338.74968712813694</v>
      </c>
      <c r="K48" s="92">
        <f t="shared" si="5"/>
        <v>35.034474612827097</v>
      </c>
      <c r="L48" s="42" t="s">
        <v>54</v>
      </c>
      <c r="N48" s="75"/>
    </row>
    <row r="49" spans="2:14" ht="10.199999999999999" customHeight="1" x14ac:dyDescent="0.3">
      <c r="B49" s="37" t="s">
        <v>35</v>
      </c>
      <c r="C49" s="79">
        <v>13833</v>
      </c>
      <c r="D49" s="83"/>
      <c r="E49" s="34">
        <v>2693.114</v>
      </c>
      <c r="F49" s="68"/>
      <c r="G49" s="34">
        <v>19749.939999999999</v>
      </c>
      <c r="H49" s="68"/>
      <c r="I49" s="91">
        <f t="shared" si="3"/>
        <v>102.94894366197184</v>
      </c>
      <c r="J49" s="92">
        <f t="shared" si="4"/>
        <v>168.52489059544598</v>
      </c>
      <c r="K49" s="92">
        <f t="shared" si="5"/>
        <v>31.499297625162001</v>
      </c>
      <c r="L49" s="42" t="s">
        <v>55</v>
      </c>
      <c r="N49" s="75"/>
    </row>
    <row r="50" spans="2:14" ht="4.95" customHeight="1" x14ac:dyDescent="0.3">
      <c r="B50" s="13"/>
      <c r="C50" s="79"/>
      <c r="D50" s="80"/>
      <c r="E50" s="34"/>
      <c r="F50" s="34"/>
      <c r="G50" s="34"/>
      <c r="H50" s="34"/>
      <c r="I50" s="97"/>
      <c r="J50" s="94"/>
      <c r="K50" s="94"/>
      <c r="L50" s="43"/>
      <c r="N50" s="75"/>
    </row>
    <row r="51" spans="2:14" ht="12" customHeight="1" x14ac:dyDescent="0.3">
      <c r="B51" s="28">
        <v>2022</v>
      </c>
      <c r="C51" s="81"/>
      <c r="D51" s="80"/>
      <c r="E51" s="82"/>
      <c r="F51" s="34"/>
      <c r="G51" s="82"/>
      <c r="H51" s="32"/>
      <c r="I51" s="98"/>
      <c r="J51" s="96"/>
      <c r="K51" s="96"/>
      <c r="L51" s="41">
        <v>2022</v>
      </c>
    </row>
    <row r="52" spans="2:14" ht="10.199999999999999" customHeight="1" x14ac:dyDescent="0.3">
      <c r="B52" s="37" t="s">
        <v>8</v>
      </c>
      <c r="C52" s="79">
        <v>11921</v>
      </c>
      <c r="D52" s="80"/>
      <c r="E52" s="34">
        <v>2142.94</v>
      </c>
      <c r="F52" s="34"/>
      <c r="G52" s="34">
        <v>16766.851999999999</v>
      </c>
      <c r="H52" s="34"/>
      <c r="I52" s="91">
        <f t="shared" ref="I52" si="6">C52/C38*100-100</f>
        <v>101.23227548953412</v>
      </c>
      <c r="J52" s="92">
        <f t="shared" ref="J52" si="7">E52/E38*100-100</f>
        <v>178.06663664898912</v>
      </c>
      <c r="K52" s="92">
        <f t="shared" ref="K52" si="8">G52/G38*100-100</f>
        <v>39.29616227253058</v>
      </c>
      <c r="L52" s="42" t="s">
        <v>44</v>
      </c>
      <c r="N52" s="85"/>
    </row>
    <row r="53" spans="2:14" ht="10.199999999999999" customHeight="1" x14ac:dyDescent="0.3">
      <c r="B53" s="37" t="s">
        <v>21</v>
      </c>
      <c r="C53" s="79">
        <v>11575</v>
      </c>
      <c r="D53" s="80"/>
      <c r="E53" s="34">
        <v>2598.413</v>
      </c>
      <c r="F53" s="80"/>
      <c r="G53" s="34">
        <v>17226.135999999999</v>
      </c>
      <c r="H53" s="14"/>
      <c r="I53" s="91">
        <f t="shared" ref="I53" si="9">C53/C39*100-100</f>
        <v>220.54832456383275</v>
      </c>
      <c r="J53" s="92">
        <f t="shared" ref="J53" si="10">E53/E39*100-100</f>
        <v>881.99693883335522</v>
      </c>
      <c r="K53" s="92">
        <f t="shared" ref="K53" si="11">G53/G39*100-100</f>
        <v>48.252313013878762</v>
      </c>
      <c r="L53" s="42" t="s">
        <v>45</v>
      </c>
      <c r="N53" s="85"/>
    </row>
    <row r="54" spans="2:14" ht="10.199999999999999" customHeight="1" x14ac:dyDescent="0.3">
      <c r="B54" s="37" t="s">
        <v>22</v>
      </c>
      <c r="C54" s="79">
        <v>14768</v>
      </c>
      <c r="D54" s="80"/>
      <c r="E54" s="34">
        <v>3600.154</v>
      </c>
      <c r="F54" s="34"/>
      <c r="G54" s="34">
        <v>18842.878000000001</v>
      </c>
      <c r="H54" s="34"/>
      <c r="I54" s="91">
        <f t="shared" ref="I54" si="12">C54/C40*100-100</f>
        <v>238.09523809523807</v>
      </c>
      <c r="J54" s="92">
        <f t="shared" ref="J54" si="13">E54/E40*100-100</f>
        <v>727.54551305627069</v>
      </c>
      <c r="K54" s="92">
        <f t="shared" ref="K54" si="14">G54/G40*100-100</f>
        <v>27.113284689121571</v>
      </c>
      <c r="L54" s="42" t="s">
        <v>46</v>
      </c>
      <c r="N54" s="85"/>
    </row>
    <row r="55" spans="2:14" ht="10.199999999999999" customHeight="1" x14ac:dyDescent="0.3">
      <c r="B55" s="37" t="s">
        <v>23</v>
      </c>
      <c r="C55" s="79">
        <v>18618</v>
      </c>
      <c r="D55" s="80"/>
      <c r="E55" s="34">
        <v>4946.7719999999999</v>
      </c>
      <c r="F55" s="34"/>
      <c r="G55" s="34">
        <v>18264.509999999998</v>
      </c>
      <c r="H55" s="34"/>
      <c r="I55" s="91">
        <f t="shared" ref="I55" si="15">C55/C41*100-100</f>
        <v>175.90397154712508</v>
      </c>
      <c r="J55" s="92">
        <f t="shared" ref="J55" si="16">E55/E41*100-100</f>
        <v>570.5468997806762</v>
      </c>
      <c r="K55" s="92">
        <f t="shared" ref="K55" si="17">G55/G41*100-100</f>
        <v>30.80545809636962</v>
      </c>
      <c r="L55" s="42" t="s">
        <v>47</v>
      </c>
      <c r="N55" s="85"/>
    </row>
    <row r="56" spans="2:14" ht="10.199999999999999" customHeight="1" x14ac:dyDescent="0.3">
      <c r="B56" s="37" t="s">
        <v>24</v>
      </c>
      <c r="C56" s="79">
        <v>20110</v>
      </c>
      <c r="D56" s="84"/>
      <c r="E56" s="34">
        <v>5341.0010000000002</v>
      </c>
      <c r="F56" s="34"/>
      <c r="G56" s="34">
        <v>19641.203000000001</v>
      </c>
      <c r="H56" s="34"/>
      <c r="I56" s="91">
        <f t="shared" ref="I56" si="18">C56/C42*100-100</f>
        <v>130.30233623453964</v>
      </c>
      <c r="J56" s="92">
        <f t="shared" ref="J56" si="19">E56/E42*100-100</f>
        <v>321.39238558855669</v>
      </c>
      <c r="K56" s="92">
        <f t="shared" ref="K56" si="20">G56/G42*100-100</f>
        <v>21.276917087544049</v>
      </c>
      <c r="L56" s="42" t="s">
        <v>48</v>
      </c>
      <c r="N56" s="85"/>
    </row>
    <row r="57" spans="2:14" ht="10.199999999999999" customHeight="1" x14ac:dyDescent="0.3">
      <c r="B57" s="37" t="s">
        <v>25</v>
      </c>
      <c r="C57" s="79">
        <v>20754</v>
      </c>
      <c r="D57" s="84"/>
      <c r="E57" s="34">
        <v>5710.7079999999996</v>
      </c>
      <c r="F57" s="34"/>
      <c r="G57" s="34">
        <v>18209.805</v>
      </c>
      <c r="H57" s="34"/>
      <c r="I57" s="91">
        <f t="shared" ref="I57" si="21">C57/C43*100-100</f>
        <v>70.983687592684134</v>
      </c>
      <c r="J57" s="92">
        <f t="shared" ref="J57" si="22">E57/E43*100-100</f>
        <v>186.5404405953883</v>
      </c>
      <c r="K57" s="92">
        <f t="shared" ref="K57" si="23">G57/G43*100-100</f>
        <v>17.039546485861237</v>
      </c>
      <c r="L57" s="42" t="s">
        <v>49</v>
      </c>
      <c r="N57" s="85"/>
    </row>
    <row r="58" spans="2:14" ht="10.199999999999999" customHeight="1" x14ac:dyDescent="0.3">
      <c r="B58" s="37" t="s">
        <v>26</v>
      </c>
      <c r="C58" s="79">
        <v>22834</v>
      </c>
      <c r="D58" s="80"/>
      <c r="E58" s="34">
        <v>6238.0770000000002</v>
      </c>
      <c r="F58" s="34"/>
      <c r="G58" s="34">
        <v>19802.811000000002</v>
      </c>
      <c r="H58" s="34"/>
      <c r="I58" s="91">
        <f t="shared" ref="I58" si="24">C58/C44*100-100</f>
        <v>43.99949549095038</v>
      </c>
      <c r="J58" s="92">
        <f t="shared" ref="J58" si="25">E58/E44*100-100</f>
        <v>122.60402095406664</v>
      </c>
      <c r="K58" s="92">
        <f t="shared" ref="K58" si="26">G58/G44*100-100</f>
        <v>19.979522766184814</v>
      </c>
      <c r="L58" s="42" t="s">
        <v>50</v>
      </c>
      <c r="N58" s="85"/>
    </row>
    <row r="59" spans="2:14" ht="10.199999999999999" customHeight="1" x14ac:dyDescent="0.3">
      <c r="B59" s="37" t="s">
        <v>27</v>
      </c>
      <c r="C59" s="79">
        <v>22881</v>
      </c>
      <c r="D59" s="80"/>
      <c r="E59" s="34">
        <v>6345.482</v>
      </c>
      <c r="F59" s="34"/>
      <c r="G59" s="34">
        <v>19080.157999999999</v>
      </c>
      <c r="H59" s="34"/>
      <c r="I59" s="91">
        <f t="shared" ref="I59" si="27">C59/C45*100-100</f>
        <v>29.388147477946148</v>
      </c>
      <c r="J59" s="92">
        <f t="shared" ref="J59" si="28">E59/E45*100-100</f>
        <v>63.375048950861697</v>
      </c>
      <c r="K59" s="92">
        <f t="shared" ref="K59" si="29">G59/G45*100-100</f>
        <v>18.749293998349586</v>
      </c>
      <c r="L59" s="42" t="s">
        <v>51</v>
      </c>
      <c r="N59" s="85"/>
    </row>
    <row r="60" spans="2:14" ht="10.199999999999999" customHeight="1" x14ac:dyDescent="0.3">
      <c r="B60" s="37" t="s">
        <v>28</v>
      </c>
      <c r="C60" s="79">
        <v>21398</v>
      </c>
      <c r="D60" s="80"/>
      <c r="E60" s="34">
        <v>5908.8959999999997</v>
      </c>
      <c r="F60" s="34"/>
      <c r="G60" s="34">
        <v>18410.843000000001</v>
      </c>
      <c r="H60" s="34"/>
      <c r="I60" s="91">
        <f t="shared" ref="I60" si="30">C60/C46*100-100</f>
        <v>33.345796722128739</v>
      </c>
      <c r="J60" s="92">
        <f t="shared" ref="J60" si="31">E60/E46*100-100</f>
        <v>63.026019234042877</v>
      </c>
      <c r="K60" s="92">
        <f t="shared" ref="K60" si="32">G60/G46*100-100</f>
        <v>9.8601701006293467</v>
      </c>
      <c r="L60" s="42" t="s">
        <v>52</v>
      </c>
      <c r="N60" s="85"/>
    </row>
    <row r="61" spans="2:14" ht="10.199999999999999" customHeight="1" x14ac:dyDescent="0.3">
      <c r="B61" s="37" t="s">
        <v>31</v>
      </c>
      <c r="C61" s="79">
        <v>20568</v>
      </c>
      <c r="D61" s="84"/>
      <c r="E61" s="34">
        <v>5687.5720000000001</v>
      </c>
      <c r="F61" s="34"/>
      <c r="G61" s="34">
        <v>19091.794000000002</v>
      </c>
      <c r="H61" s="34"/>
      <c r="I61" s="91">
        <f t="shared" ref="I61" si="33">C61/C47*100-100</f>
        <v>27.688105289297241</v>
      </c>
      <c r="J61" s="92">
        <f t="shared" ref="J61" si="34">E61/E47*100-100</f>
        <v>42.591622262212837</v>
      </c>
      <c r="K61" s="92">
        <f t="shared" ref="K61" si="35">G61/G47*100-100</f>
        <v>5.0917479243853165</v>
      </c>
      <c r="L61" s="42" t="s">
        <v>53</v>
      </c>
      <c r="N61" s="85"/>
    </row>
    <row r="62" spans="2:14" ht="10.199999999999999" customHeight="1" x14ac:dyDescent="0.3">
      <c r="B62" s="37" t="s">
        <v>34</v>
      </c>
      <c r="C62" s="79">
        <v>15747</v>
      </c>
      <c r="D62" s="80"/>
      <c r="E62" s="34">
        <v>4120.8140000000003</v>
      </c>
      <c r="F62" s="34"/>
      <c r="G62" s="34">
        <v>19264.526000000002</v>
      </c>
      <c r="H62" s="34"/>
      <c r="I62" s="91">
        <f t="shared" ref="I62" si="36">C62/C48*100-100</f>
        <v>16.65308541373436</v>
      </c>
      <c r="J62" s="92">
        <f t="shared" ref="J62" si="37">E62/E48*100-100</f>
        <v>31.331727493327946</v>
      </c>
      <c r="K62" s="92">
        <f t="shared" ref="K62" si="38">G62/G48*100-100</f>
        <v>0.18185547289807857</v>
      </c>
      <c r="L62" s="42" t="s">
        <v>54</v>
      </c>
      <c r="N62" s="85"/>
    </row>
    <row r="63" spans="2:14" ht="10.199999999999999" customHeight="1" x14ac:dyDescent="0.3">
      <c r="B63" s="37" t="s">
        <v>35</v>
      </c>
      <c r="C63" s="79">
        <v>16455</v>
      </c>
      <c r="D63" s="80"/>
      <c r="E63" s="34">
        <v>4121.6869999999999</v>
      </c>
      <c r="F63" s="34"/>
      <c r="G63" s="34">
        <v>18288.54</v>
      </c>
      <c r="H63" s="34"/>
      <c r="I63" s="91">
        <f t="shared" ref="I63" si="39">C63/C49*100-100</f>
        <v>18.954673606592934</v>
      </c>
      <c r="J63" s="92">
        <f t="shared" ref="J63" si="40">E63/E49*100-100</f>
        <v>53.045396518676881</v>
      </c>
      <c r="K63" s="92">
        <f t="shared" ref="K63" si="41">G63/G49*100-100</f>
        <v>-7.399516150428795</v>
      </c>
      <c r="L63" s="42" t="s">
        <v>55</v>
      </c>
      <c r="N63" s="85"/>
    </row>
    <row r="64" spans="2:14" ht="4.95" customHeight="1" x14ac:dyDescent="0.3">
      <c r="B64" s="13"/>
      <c r="C64" s="79"/>
      <c r="D64" s="80"/>
      <c r="E64" s="34"/>
      <c r="F64" s="34"/>
      <c r="G64" s="34"/>
      <c r="H64" s="34"/>
      <c r="I64" s="97"/>
      <c r="J64" s="94"/>
      <c r="K64" s="94"/>
      <c r="L64" s="43"/>
      <c r="N64" s="75"/>
    </row>
    <row r="65" spans="2:14" ht="12" customHeight="1" x14ac:dyDescent="0.3">
      <c r="B65" s="28" t="s">
        <v>74</v>
      </c>
      <c r="C65" s="81"/>
      <c r="D65" s="80"/>
      <c r="E65" s="82"/>
      <c r="F65" s="34"/>
      <c r="G65" s="82"/>
      <c r="H65" s="32"/>
      <c r="I65" s="98"/>
      <c r="J65" s="96"/>
      <c r="K65" s="96"/>
      <c r="L65" s="41" t="s">
        <v>75</v>
      </c>
    </row>
    <row r="66" spans="2:14" ht="10.199999999999999" customHeight="1" x14ac:dyDescent="0.3">
      <c r="B66" s="37" t="s">
        <v>8</v>
      </c>
      <c r="C66" s="79">
        <v>16020</v>
      </c>
      <c r="D66" s="80"/>
      <c r="E66" s="34">
        <v>3943.9949999999999</v>
      </c>
      <c r="F66" s="34"/>
      <c r="G66" s="34">
        <v>16700.087</v>
      </c>
      <c r="H66" s="34"/>
      <c r="I66" s="91">
        <f t="shared" ref="I66" si="42">C66/C52*100-100</f>
        <v>34.384699270195455</v>
      </c>
      <c r="J66" s="92">
        <f t="shared" ref="J66" si="43">E66/E52*100-100</f>
        <v>84.045983555302541</v>
      </c>
      <c r="K66" s="92">
        <f t="shared" ref="K66" si="44">G66/G52*100-100</f>
        <v>-0.39819639369393656</v>
      </c>
      <c r="L66" s="42" t="s">
        <v>44</v>
      </c>
      <c r="N66" s="85"/>
    </row>
    <row r="67" spans="2:14" ht="10.199999999999999" customHeight="1" x14ac:dyDescent="0.3">
      <c r="B67" s="37" t="s">
        <v>21</v>
      </c>
      <c r="C67" s="79">
        <v>15181</v>
      </c>
      <c r="D67" s="80"/>
      <c r="E67" s="34">
        <v>4042.4229999999998</v>
      </c>
      <c r="F67" s="80"/>
      <c r="G67" s="34">
        <v>16854.042000000001</v>
      </c>
      <c r="H67" s="14"/>
      <c r="I67" s="91">
        <f t="shared" ref="I67" si="45">C67/C53*100-100</f>
        <v>31.15334773218143</v>
      </c>
      <c r="J67" s="92">
        <f t="shared" ref="J67" si="46">E67/E53*100-100</f>
        <v>55.572766915805914</v>
      </c>
      <c r="K67" s="92">
        <f t="shared" ref="K67" si="47">G67/G53*100-100</f>
        <v>-2.1600549304846908</v>
      </c>
      <c r="L67" s="42" t="s">
        <v>45</v>
      </c>
      <c r="N67" s="85"/>
    </row>
    <row r="68" spans="2:14" ht="10.199999999999999" customHeight="1" x14ac:dyDescent="0.3">
      <c r="B68" s="37" t="s">
        <v>22</v>
      </c>
      <c r="C68" s="79">
        <v>17836</v>
      </c>
      <c r="D68" s="80"/>
      <c r="E68" s="34">
        <v>4883.2030000000004</v>
      </c>
      <c r="F68" s="34"/>
      <c r="G68" s="34">
        <v>19202.07</v>
      </c>
      <c r="H68" s="34"/>
      <c r="I68" s="91">
        <f t="shared" ref="I68" si="48">C68/C54*100-100</f>
        <v>20.774647887323951</v>
      </c>
      <c r="J68" s="92">
        <f t="shared" ref="J68" si="49">E68/E54*100-100</f>
        <v>35.638725454522216</v>
      </c>
      <c r="K68" s="92">
        <f t="shared" ref="K68" si="50">G68/G54*100-100</f>
        <v>1.9062480795131194</v>
      </c>
      <c r="L68" s="42" t="s">
        <v>46</v>
      </c>
      <c r="N68" s="85"/>
    </row>
    <row r="69" spans="2:14" ht="10.199999999999999" customHeight="1" x14ac:dyDescent="0.3">
      <c r="B69" s="37" t="s">
        <v>23</v>
      </c>
      <c r="C69" s="79">
        <v>20498</v>
      </c>
      <c r="D69" s="80"/>
      <c r="E69" s="34">
        <v>5874.2730000000001</v>
      </c>
      <c r="F69" s="34"/>
      <c r="G69" s="34">
        <v>18368.048999999999</v>
      </c>
      <c r="H69" s="34"/>
      <c r="I69" s="91">
        <f t="shared" ref="I69" si="51">C69/C55*100-100</f>
        <v>10.097754860887306</v>
      </c>
      <c r="J69" s="92">
        <f t="shared" ref="J69" si="52">E69/E55*100-100</f>
        <v>18.749620964944413</v>
      </c>
      <c r="K69" s="92">
        <f t="shared" ref="K69" si="53">G69/G55*100-100</f>
        <v>0.56688627288659177</v>
      </c>
      <c r="L69" s="42" t="s">
        <v>47</v>
      </c>
      <c r="N69" s="85"/>
    </row>
    <row r="70" spans="2:14" ht="10.199999999999999" customHeight="1" x14ac:dyDescent="0.3">
      <c r="B70" s="37" t="s">
        <v>24</v>
      </c>
      <c r="C70" s="79">
        <v>21690</v>
      </c>
      <c r="D70" s="80"/>
      <c r="E70" s="34">
        <v>6151.3959999999997</v>
      </c>
      <c r="F70" s="34"/>
      <c r="G70" s="34">
        <v>19052.552</v>
      </c>
      <c r="H70" s="34"/>
      <c r="I70" s="91">
        <f t="shared" ref="I70" si="54">C70/C56*100-100</f>
        <v>7.8567876678269641</v>
      </c>
      <c r="J70" s="92">
        <f t="shared" ref="J70" si="55">E70/E56*100-100</f>
        <v>15.173092085172783</v>
      </c>
      <c r="K70" s="92">
        <f t="shared" ref="K70" si="56">G70/G56*100-100</f>
        <v>-2.9970211091449102</v>
      </c>
      <c r="L70" s="42" t="s">
        <v>48</v>
      </c>
      <c r="N70" s="85"/>
    </row>
    <row r="71" spans="2:14" ht="10.199999999999999" customHeight="1" x14ac:dyDescent="0.3">
      <c r="B71" s="37" t="s">
        <v>25</v>
      </c>
      <c r="C71" s="79">
        <v>22755</v>
      </c>
      <c r="D71" s="84"/>
      <c r="E71" s="34">
        <v>6360.3140000000003</v>
      </c>
      <c r="F71" s="34"/>
      <c r="G71" s="34">
        <v>17868.834999999999</v>
      </c>
      <c r="H71" s="34"/>
      <c r="I71" s="91">
        <f t="shared" ref="I71" si="57">C71/C57*100-100</f>
        <v>9.6415148886961504</v>
      </c>
      <c r="J71" s="92">
        <f t="shared" ref="J71" si="58">E71/E57*100-100</f>
        <v>11.37522702964327</v>
      </c>
      <c r="K71" s="92">
        <f t="shared" ref="K71" si="59">G71/G57*100-100</f>
        <v>-1.8724527802466895</v>
      </c>
      <c r="L71" s="42" t="s">
        <v>49</v>
      </c>
      <c r="N71" s="85"/>
    </row>
    <row r="72" spans="2:14" ht="10.199999999999999" customHeight="1" x14ac:dyDescent="0.3">
      <c r="B72" s="37" t="s">
        <v>26</v>
      </c>
      <c r="C72" s="79">
        <v>24823</v>
      </c>
      <c r="E72" s="34">
        <v>7018.1540000000005</v>
      </c>
      <c r="F72" s="34"/>
      <c r="G72" s="34">
        <v>18672.321</v>
      </c>
      <c r="H72" s="34"/>
      <c r="I72" s="91">
        <f t="shared" ref="I72" si="60">C72/C58*100-100</f>
        <v>8.7106945782604868</v>
      </c>
      <c r="J72" s="92">
        <f t="shared" ref="J72" si="61">E72/E58*100-100</f>
        <v>12.505087705714431</v>
      </c>
      <c r="K72" s="92">
        <f t="shared" ref="K72" si="62">G72/G58*100-100</f>
        <v>-5.708734987169251</v>
      </c>
      <c r="L72" s="42" t="s">
        <v>50</v>
      </c>
      <c r="N72" s="85"/>
    </row>
    <row r="73" spans="2:14" ht="10.199999999999999" customHeight="1" x14ac:dyDescent="0.3">
      <c r="B73" s="37" t="s">
        <v>27</v>
      </c>
      <c r="C73" s="79">
        <v>25078</v>
      </c>
      <c r="E73" s="34">
        <v>7184.62</v>
      </c>
      <c r="F73" s="34"/>
      <c r="G73" s="34">
        <v>17518.097000000002</v>
      </c>
      <c r="H73" s="34"/>
      <c r="I73" s="91">
        <f t="shared" ref="I73" si="63">C73/C59*100-100</f>
        <v>9.6018530658624996</v>
      </c>
      <c r="J73" s="92">
        <f t="shared" ref="J73" si="64">E73/E59*100-100</f>
        <v>13.224180605980763</v>
      </c>
      <c r="K73" s="92">
        <f t="shared" ref="K73" si="65">G73/G59*100-100</f>
        <v>-8.186834721179963</v>
      </c>
      <c r="L73" s="42" t="s">
        <v>51</v>
      </c>
      <c r="N73" s="85"/>
    </row>
    <row r="74" spans="2:14" ht="10.199999999999999" customHeight="1" x14ac:dyDescent="0.3">
      <c r="B74" s="37" t="s">
        <v>28</v>
      </c>
      <c r="C74" s="79">
        <v>23623</v>
      </c>
      <c r="D74" s="80"/>
      <c r="E74" s="34">
        <v>6703.7510000000002</v>
      </c>
      <c r="F74" s="34"/>
      <c r="G74" s="34">
        <v>17611.62</v>
      </c>
      <c r="H74" s="34"/>
      <c r="I74" s="91">
        <f t="shared" ref="I74" si="66">C74/C60*100-100</f>
        <v>10.398168053089066</v>
      </c>
      <c r="J74" s="92">
        <f t="shared" ref="J74" si="67">E74/E60*100-100</f>
        <v>13.451836011329377</v>
      </c>
      <c r="K74" s="92">
        <f t="shared" ref="K74" si="68">G74/G60*100-100</f>
        <v>-4.3410451112966513</v>
      </c>
      <c r="L74" s="42" t="s">
        <v>52</v>
      </c>
      <c r="N74" s="85"/>
    </row>
    <row r="75" spans="2:14" ht="10.199999999999999" customHeight="1" x14ac:dyDescent="0.3">
      <c r="B75" s="37" t="s">
        <v>31</v>
      </c>
      <c r="C75" s="79">
        <v>22290</v>
      </c>
      <c r="E75" s="34">
        <v>6362.6409999999996</v>
      </c>
      <c r="F75" s="34"/>
      <c r="G75" s="34">
        <v>20398.196</v>
      </c>
      <c r="H75" s="34"/>
      <c r="I75" s="91">
        <f t="shared" ref="I75" si="69">C75/C61*100-100</f>
        <v>8.3722287047841348</v>
      </c>
      <c r="J75" s="92">
        <f t="shared" ref="J75" si="70">E75/E61*100-100</f>
        <v>11.869194798764738</v>
      </c>
      <c r="K75" s="92">
        <f t="shared" ref="K75" si="71">G75/G61*100-100</f>
        <v>6.8427409179043082</v>
      </c>
      <c r="L75" s="42" t="s">
        <v>53</v>
      </c>
      <c r="N75" s="85"/>
    </row>
    <row r="76" spans="2:14" ht="10.199999999999999" customHeight="1" x14ac:dyDescent="0.3">
      <c r="B76" s="37" t="s">
        <v>34</v>
      </c>
      <c r="C76" s="79">
        <v>16681</v>
      </c>
      <c r="D76" s="80"/>
      <c r="E76" s="34">
        <v>4472.6490000000003</v>
      </c>
      <c r="F76" s="34"/>
      <c r="G76" s="34">
        <v>20550.913</v>
      </c>
      <c r="H76" s="34"/>
      <c r="I76" s="91">
        <f t="shared" ref="I76" si="72">C76/C62*100-100</f>
        <v>5.9312884993967003</v>
      </c>
      <c r="J76" s="92">
        <f t="shared" ref="J76" si="73">E76/E62*100-100</f>
        <v>8.5379975897965892</v>
      </c>
      <c r="K76" s="92">
        <f t="shared" ref="K76" si="74">G76/G62*100-100</f>
        <v>6.6774910527256139</v>
      </c>
      <c r="L76" s="42" t="s">
        <v>54</v>
      </c>
      <c r="N76" s="85"/>
    </row>
    <row r="77" spans="2:14" ht="10.199999999999999" customHeight="1" x14ac:dyDescent="0.3">
      <c r="B77" s="37" t="s">
        <v>35</v>
      </c>
      <c r="C77" s="79">
        <v>17359</v>
      </c>
      <c r="D77" s="80"/>
      <c r="E77" s="34">
        <v>4507.1019999999999</v>
      </c>
      <c r="F77" s="34"/>
      <c r="G77" s="34">
        <v>20245.115000000002</v>
      </c>
      <c r="H77" s="34"/>
      <c r="I77" s="91">
        <f t="shared" ref="I77" si="75">C77/C63*100-100</f>
        <v>5.4937708903068909</v>
      </c>
      <c r="J77" s="92">
        <f t="shared" ref="J77" si="76">E77/E63*100-100</f>
        <v>9.35090413221576</v>
      </c>
      <c r="K77" s="92">
        <f t="shared" ref="K77" si="77">G77/G63*100-100</f>
        <v>10.698366299332804</v>
      </c>
      <c r="L77" s="42" t="s">
        <v>55</v>
      </c>
      <c r="N77" s="85"/>
    </row>
    <row r="78" spans="2:14" ht="4.95" customHeight="1" x14ac:dyDescent="0.3">
      <c r="B78" s="13"/>
      <c r="C78" s="79"/>
      <c r="D78" s="80"/>
      <c r="E78" s="34"/>
      <c r="F78" s="34"/>
      <c r="G78" s="34"/>
      <c r="H78" s="34"/>
      <c r="I78" s="97"/>
      <c r="J78" s="94"/>
      <c r="K78" s="94"/>
      <c r="L78" s="43"/>
      <c r="N78" s="75"/>
    </row>
    <row r="79" spans="2:14" ht="12" customHeight="1" x14ac:dyDescent="0.3">
      <c r="B79" s="28" t="s">
        <v>76</v>
      </c>
      <c r="C79" s="81"/>
      <c r="D79" s="80"/>
      <c r="E79" s="82"/>
      <c r="F79" s="34"/>
      <c r="G79" s="82"/>
      <c r="H79" s="32"/>
      <c r="I79" s="98"/>
      <c r="J79" s="96"/>
      <c r="K79" s="96"/>
      <c r="L79" s="41" t="s">
        <v>77</v>
      </c>
    </row>
    <row r="80" spans="2:14" ht="10.199999999999999" customHeight="1" x14ac:dyDescent="0.3">
      <c r="B80" s="37" t="s">
        <v>8</v>
      </c>
      <c r="C80" s="79">
        <v>15744</v>
      </c>
      <c r="D80" s="80"/>
      <c r="E80" s="34">
        <v>4007.5909999999999</v>
      </c>
      <c r="F80" s="34"/>
      <c r="G80" s="34">
        <v>18300.735000000001</v>
      </c>
      <c r="H80" s="34"/>
      <c r="I80" s="91">
        <f t="shared" ref="I80" si="78">C80/C66*100-100</f>
        <v>-1.7228464419475671</v>
      </c>
      <c r="J80" s="92">
        <f t="shared" ref="J80" si="79">E80/E66*100-100</f>
        <v>1.612476689245284</v>
      </c>
      <c r="K80" s="92">
        <f t="shared" ref="K80" si="80">G80/G66*100-100</f>
        <v>9.5846686307682063</v>
      </c>
      <c r="L80" s="42" t="s">
        <v>44</v>
      </c>
      <c r="N80" s="85"/>
    </row>
    <row r="81" spans="2:14" ht="10.199999999999999" customHeight="1" x14ac:dyDescent="0.3">
      <c r="B81" s="37" t="s">
        <v>21</v>
      </c>
      <c r="C81" s="79">
        <v>15665</v>
      </c>
      <c r="D81" s="80"/>
      <c r="E81" s="34">
        <v>4338.3940000000002</v>
      </c>
      <c r="F81" s="80"/>
      <c r="G81" s="34">
        <v>19612.857</v>
      </c>
      <c r="H81" s="14"/>
      <c r="I81" s="91">
        <f t="shared" ref="I81" si="81">C81/C67*100-100</f>
        <v>3.1881957710295836</v>
      </c>
      <c r="J81" s="92">
        <f t="shared" ref="J81" si="82">E81/E67*100-100</f>
        <v>7.3216236895545137</v>
      </c>
      <c r="K81" s="92">
        <f t="shared" ref="K81" si="83">G81/G67*100-100</f>
        <v>16.368862733343121</v>
      </c>
      <c r="L81" s="42" t="s">
        <v>45</v>
      </c>
      <c r="N81" s="85"/>
    </row>
    <row r="82" spans="2:14" ht="10.199999999999999" customHeight="1" x14ac:dyDescent="0.3">
      <c r="B82" s="37" t="s">
        <v>22</v>
      </c>
      <c r="C82" s="79">
        <v>18213</v>
      </c>
      <c r="D82" s="80"/>
      <c r="E82" s="34">
        <v>5279.5280000000002</v>
      </c>
      <c r="F82" s="34"/>
      <c r="G82" s="34">
        <v>21997.056</v>
      </c>
      <c r="H82" s="34"/>
      <c r="I82" s="91">
        <f t="shared" ref="I82" si="84">C82/C68*100-100</f>
        <v>2.113702623906704</v>
      </c>
      <c r="J82" s="92">
        <f t="shared" ref="J82" si="85">E82/E68*100-100</f>
        <v>8.1160869208181623</v>
      </c>
      <c r="K82" s="92">
        <f t="shared" ref="K82" si="86">G82/G68*100-100</f>
        <v>14.555649469041626</v>
      </c>
      <c r="L82" s="42" t="s">
        <v>46</v>
      </c>
      <c r="N82" s="85"/>
    </row>
    <row r="83" spans="2:14" ht="10.199999999999999" customHeight="1" x14ac:dyDescent="0.3">
      <c r="B83" s="37" t="s">
        <v>23</v>
      </c>
      <c r="C83" s="79">
        <v>20643</v>
      </c>
      <c r="D83" s="80"/>
      <c r="E83" s="34">
        <v>6011.1549999999997</v>
      </c>
      <c r="F83" s="34"/>
      <c r="G83" s="34">
        <v>21017.423999999999</v>
      </c>
      <c r="H83" s="34"/>
      <c r="I83" s="91">
        <f t="shared" ref="I83" si="87">C83/C69*100-100</f>
        <v>0.70738608644744261</v>
      </c>
      <c r="J83" s="92">
        <f t="shared" ref="J83" si="88">E83/E69*100-100</f>
        <v>2.3301947321821643</v>
      </c>
      <c r="K83" s="92">
        <f t="shared" ref="K83" si="89">G83/G69*100-100</f>
        <v>14.4238236733798</v>
      </c>
      <c r="L83" s="42" t="s">
        <v>47</v>
      </c>
      <c r="N83" s="85"/>
    </row>
    <row r="84" spans="2:14" ht="10.199999999999999" customHeight="1" x14ac:dyDescent="0.3">
      <c r="B84" s="37" t="s">
        <v>24</v>
      </c>
      <c r="C84" s="79">
        <v>22301</v>
      </c>
      <c r="D84" s="80"/>
      <c r="E84" s="34">
        <v>6537.165</v>
      </c>
      <c r="F84" s="34"/>
      <c r="G84" s="34">
        <v>21101.047999999999</v>
      </c>
      <c r="H84" s="34"/>
      <c r="I84" s="91">
        <f t="shared" ref="I84" si="90">C84/C70*100-100</f>
        <v>2.8169663439372812</v>
      </c>
      <c r="J84" s="92">
        <f t="shared" ref="J84" si="91">E84/E70*100-100</f>
        <v>6.2712431454583708</v>
      </c>
      <c r="K84" s="92">
        <f t="shared" ref="K84" si="92">G84/G70*100-100</f>
        <v>10.751819493787494</v>
      </c>
      <c r="L84" s="42" t="s">
        <v>48</v>
      </c>
      <c r="N84" s="85"/>
    </row>
    <row r="85" spans="2:14" ht="10.199999999999999" customHeight="1" x14ac:dyDescent="0.3">
      <c r="B85" s="37" t="s">
        <v>25</v>
      </c>
      <c r="C85" s="79">
        <v>23319</v>
      </c>
      <c r="D85" s="84"/>
      <c r="E85" s="34">
        <v>6714.701</v>
      </c>
      <c r="F85" s="34"/>
      <c r="G85" s="34">
        <v>20263.698</v>
      </c>
      <c r="H85" s="34"/>
      <c r="I85" s="91">
        <f t="shared" ref="I85" si="93">C85/C71*100-100</f>
        <v>2.4785761371127251</v>
      </c>
      <c r="J85" s="92">
        <f t="shared" ref="J85" si="94">E85/E71*100-100</f>
        <v>5.5718475534384027</v>
      </c>
      <c r="K85" s="92">
        <f t="shared" ref="K85" si="95">G85/G71*100-100</f>
        <v>13.402457406988205</v>
      </c>
      <c r="L85" s="42" t="s">
        <v>49</v>
      </c>
      <c r="N85" s="85"/>
    </row>
    <row r="86" spans="2:14" ht="10.199999999999999" customHeight="1" x14ac:dyDescent="0.3">
      <c r="B86" s="37" t="s">
        <v>26</v>
      </c>
      <c r="C86" s="79">
        <v>24969</v>
      </c>
      <c r="E86" s="34">
        <v>7200.5910000000003</v>
      </c>
      <c r="F86" s="34"/>
      <c r="G86" s="34">
        <v>22135.115000000002</v>
      </c>
      <c r="H86" s="34"/>
      <c r="I86" s="91">
        <f t="shared" ref="I86" si="96">C86/C72*100-100</f>
        <v>0.58816420255408275</v>
      </c>
      <c r="J86" s="92">
        <f t="shared" ref="J86" si="97">E86/E72*100-100</f>
        <v>2.5995012363650147</v>
      </c>
      <c r="K86" s="92">
        <f t="shared" ref="K86" si="98">G86/G72*100-100</f>
        <v>18.545064644079346</v>
      </c>
      <c r="L86" s="42" t="s">
        <v>50</v>
      </c>
      <c r="N86" s="85"/>
    </row>
    <row r="87" spans="2:14" ht="10.199999999999999" customHeight="1" x14ac:dyDescent="0.3">
      <c r="B87" s="37" t="s">
        <v>27</v>
      </c>
      <c r="C87" s="79"/>
      <c r="E87" s="34"/>
      <c r="F87" s="34"/>
      <c r="G87" s="34"/>
      <c r="H87" s="34"/>
      <c r="I87" s="91"/>
      <c r="J87" s="92"/>
      <c r="K87" s="92"/>
      <c r="L87" s="42" t="s">
        <v>51</v>
      </c>
      <c r="N87" s="85"/>
    </row>
    <row r="88" spans="2:14" ht="10.199999999999999" customHeight="1" x14ac:dyDescent="0.3">
      <c r="B88" s="37" t="s">
        <v>28</v>
      </c>
      <c r="C88" s="79"/>
      <c r="D88" s="80"/>
      <c r="E88" s="34"/>
      <c r="F88" s="34"/>
      <c r="G88" s="34"/>
      <c r="H88" s="34"/>
      <c r="I88" s="91"/>
      <c r="J88" s="92"/>
      <c r="K88" s="92"/>
      <c r="L88" s="42" t="s">
        <v>52</v>
      </c>
      <c r="N88" s="85"/>
    </row>
    <row r="89" spans="2:14" ht="10.199999999999999" customHeight="1" x14ac:dyDescent="0.3">
      <c r="B89" s="37" t="s">
        <v>31</v>
      </c>
      <c r="C89" s="79"/>
      <c r="E89" s="34"/>
      <c r="F89" s="34"/>
      <c r="G89" s="34"/>
      <c r="H89" s="34"/>
      <c r="I89" s="91"/>
      <c r="J89" s="92"/>
      <c r="K89" s="92"/>
      <c r="L89" s="42" t="s">
        <v>53</v>
      </c>
      <c r="N89" s="85"/>
    </row>
    <row r="90" spans="2:14" ht="10.199999999999999" customHeight="1" x14ac:dyDescent="0.3">
      <c r="B90" s="37" t="s">
        <v>34</v>
      </c>
      <c r="C90" s="79"/>
      <c r="D90" s="80"/>
      <c r="E90" s="34"/>
      <c r="F90" s="34"/>
      <c r="G90" s="34"/>
      <c r="H90" s="34"/>
      <c r="I90" s="91"/>
      <c r="J90" s="92"/>
      <c r="K90" s="92"/>
      <c r="L90" s="42" t="s">
        <v>54</v>
      </c>
      <c r="N90" s="85"/>
    </row>
    <row r="91" spans="2:14" ht="10.199999999999999" customHeight="1" x14ac:dyDescent="0.3">
      <c r="B91" s="37" t="s">
        <v>35</v>
      </c>
      <c r="C91" s="79"/>
      <c r="D91" s="80"/>
      <c r="E91" s="34"/>
      <c r="F91" s="34"/>
      <c r="G91" s="34"/>
      <c r="H91" s="34"/>
      <c r="I91" s="91"/>
      <c r="J91" s="92"/>
      <c r="K91" s="92"/>
      <c r="L91" s="42" t="s">
        <v>55</v>
      </c>
      <c r="N91" s="85"/>
    </row>
    <row r="92" spans="2:14" ht="6.9" customHeight="1" thickBot="1" x14ac:dyDescent="0.35">
      <c r="B92" s="24"/>
      <c r="C92" s="24"/>
      <c r="D92" s="25"/>
      <c r="E92" s="25"/>
      <c r="F92" s="25"/>
      <c r="G92" s="25"/>
      <c r="H92" s="25"/>
      <c r="I92" s="25"/>
      <c r="J92" s="25"/>
      <c r="K92" s="25"/>
      <c r="L92" s="25"/>
    </row>
    <row r="93" spans="2:14" ht="12" thickTop="1" x14ac:dyDescent="0.3">
      <c r="B93" s="15" t="s">
        <v>30</v>
      </c>
      <c r="L93" s="16" t="s">
        <v>73</v>
      </c>
    </row>
    <row r="94" spans="2:14" x14ac:dyDescent="0.3">
      <c r="B94" s="44" t="s">
        <v>56</v>
      </c>
      <c r="L94" s="16" t="s">
        <v>78</v>
      </c>
    </row>
    <row r="95" spans="2:14" x14ac:dyDescent="0.3">
      <c r="L95" s="16"/>
    </row>
    <row r="96" spans="2:14" x14ac:dyDescent="0.3">
      <c r="L96" s="16"/>
    </row>
  </sheetData>
  <mergeCells count="9">
    <mergeCell ref="C5:D5"/>
    <mergeCell ref="C7:D7"/>
    <mergeCell ref="E5:F5"/>
    <mergeCell ref="E7:F7"/>
    <mergeCell ref="G5:H5"/>
    <mergeCell ref="G7:H7"/>
    <mergeCell ref="C6:D6"/>
    <mergeCell ref="E6:F6"/>
    <mergeCell ref="G6:H6"/>
  </mergeCells>
  <pageMargins left="0.27559055118110237" right="0.35433070866141736" top="0.74803149606299213" bottom="0.74803149606299213" header="0.31496062992125984" footer="0.31496062992125984"/>
  <pageSetup paperSize="9" scale="64" orientation="portrait" r:id="rId1"/>
  <ignoredErrors>
    <ignoredError sqref="E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5B7DEE-95B8-4972-9094-7C694C978BD3}">
  <sheetPr>
    <pageSetUpPr fitToPage="1"/>
  </sheetPr>
  <dimension ref="B1:S98"/>
  <sheetViews>
    <sheetView showGridLines="0" zoomScaleNormal="100" workbookViewId="0">
      <selection activeCell="C5" sqref="C5:G5"/>
    </sheetView>
  </sheetViews>
  <sheetFormatPr defaultColWidth="9.109375" defaultRowHeight="11.4" x14ac:dyDescent="0.3"/>
  <cols>
    <col min="1" max="1" width="2.6640625" style="3" customWidth="1"/>
    <col min="2" max="2" width="10.77734375" style="3" customWidth="1"/>
    <col min="3" max="18" width="7.77734375" style="1" customWidth="1"/>
    <col min="19" max="19" width="10.77734375" style="38" customWidth="1"/>
    <col min="20" max="16384" width="9.109375" style="3"/>
  </cols>
  <sheetData>
    <row r="1" spans="2:19" ht="6.75" customHeight="1" x14ac:dyDescent="0.3"/>
    <row r="2" spans="2:19" ht="13.65" customHeight="1" x14ac:dyDescent="0.3">
      <c r="B2" s="17" t="s">
        <v>20</v>
      </c>
      <c r="S2" s="39"/>
    </row>
    <row r="3" spans="2:19" ht="12" x14ac:dyDescent="0.3">
      <c r="B3" s="48" t="s">
        <v>59</v>
      </c>
    </row>
    <row r="4" spans="2:19" ht="13.65" customHeight="1" thickBot="1" x14ac:dyDescent="0.35"/>
    <row r="5" spans="2:19" ht="15" customHeight="1" thickBot="1" x14ac:dyDescent="0.35">
      <c r="B5" s="4"/>
      <c r="C5" s="131" t="s">
        <v>5</v>
      </c>
      <c r="D5" s="131"/>
      <c r="E5" s="131"/>
      <c r="F5" s="131"/>
      <c r="G5" s="131"/>
      <c r="H5" s="125" t="s">
        <v>6</v>
      </c>
      <c r="I5" s="126"/>
      <c r="J5" s="126"/>
      <c r="K5" s="114" t="s">
        <v>5</v>
      </c>
      <c r="L5" s="114"/>
      <c r="M5" s="114"/>
      <c r="N5" s="114"/>
      <c r="O5" s="115"/>
      <c r="P5" s="116" t="s">
        <v>6</v>
      </c>
      <c r="Q5" s="116"/>
      <c r="R5" s="116"/>
      <c r="S5" s="40"/>
    </row>
    <row r="6" spans="2:19" ht="15" customHeight="1" thickBot="1" x14ac:dyDescent="0.35">
      <c r="B6" s="4"/>
      <c r="C6" s="132" t="s">
        <v>42</v>
      </c>
      <c r="D6" s="132"/>
      <c r="E6" s="132"/>
      <c r="F6" s="132"/>
      <c r="G6" s="132"/>
      <c r="H6" s="127" t="s">
        <v>43</v>
      </c>
      <c r="I6" s="128"/>
      <c r="J6" s="128"/>
      <c r="K6" s="117" t="s">
        <v>42</v>
      </c>
      <c r="L6" s="117"/>
      <c r="M6" s="117"/>
      <c r="N6" s="117"/>
      <c r="O6" s="118"/>
      <c r="P6" s="119" t="s">
        <v>43</v>
      </c>
      <c r="Q6" s="120"/>
      <c r="R6" s="121"/>
      <c r="S6" s="40"/>
    </row>
    <row r="7" spans="2:19" ht="15" customHeight="1" thickBot="1" x14ac:dyDescent="0.35">
      <c r="B7" s="4"/>
      <c r="C7" s="72" t="s">
        <v>57</v>
      </c>
      <c r="D7" s="27" t="s">
        <v>0</v>
      </c>
      <c r="E7" s="27" t="s">
        <v>2</v>
      </c>
      <c r="F7" s="27" t="s">
        <v>1</v>
      </c>
      <c r="G7" s="71" t="s">
        <v>3</v>
      </c>
      <c r="H7" s="71" t="s">
        <v>57</v>
      </c>
      <c r="I7" s="27" t="s">
        <v>0</v>
      </c>
      <c r="J7" s="71" t="s">
        <v>3</v>
      </c>
      <c r="K7" s="63" t="s">
        <v>57</v>
      </c>
      <c r="L7" s="52" t="s">
        <v>0</v>
      </c>
      <c r="M7" s="52" t="s">
        <v>2</v>
      </c>
      <c r="N7" s="52" t="s">
        <v>1</v>
      </c>
      <c r="O7" s="52" t="s">
        <v>3</v>
      </c>
      <c r="P7" s="52" t="s">
        <v>57</v>
      </c>
      <c r="Q7" s="52" t="s">
        <v>0</v>
      </c>
      <c r="R7" s="52" t="s">
        <v>3</v>
      </c>
      <c r="S7" s="40"/>
    </row>
    <row r="8" spans="2:19" ht="15" customHeight="1" thickBot="1" x14ac:dyDescent="0.35">
      <c r="B8" s="4"/>
      <c r="C8" s="130" t="s">
        <v>29</v>
      </c>
      <c r="D8" s="130"/>
      <c r="E8" s="130"/>
      <c r="F8" s="130"/>
      <c r="G8" s="130"/>
      <c r="H8" s="129" t="s">
        <v>60</v>
      </c>
      <c r="I8" s="130"/>
      <c r="J8" s="130"/>
      <c r="K8" s="122" t="s">
        <v>61</v>
      </c>
      <c r="L8" s="122"/>
      <c r="M8" s="122"/>
      <c r="N8" s="122"/>
      <c r="O8" s="123"/>
      <c r="P8" s="124" t="s">
        <v>61</v>
      </c>
      <c r="Q8" s="124"/>
      <c r="R8" s="124"/>
      <c r="S8" s="40"/>
    </row>
    <row r="9" spans="2:19" ht="6.9" customHeight="1" x14ac:dyDescent="0.3">
      <c r="B9" s="4"/>
      <c r="C9" s="4"/>
      <c r="D9" s="23"/>
      <c r="E9" s="23"/>
      <c r="F9" s="23"/>
      <c r="G9" s="23"/>
      <c r="H9" s="23"/>
      <c r="I9" s="23"/>
      <c r="J9" s="23"/>
      <c r="K9" s="4"/>
      <c r="L9" s="23"/>
      <c r="M9" s="23"/>
      <c r="N9" s="23"/>
      <c r="O9" s="23"/>
      <c r="P9" s="23"/>
      <c r="Q9" s="23"/>
      <c r="R9" s="23"/>
      <c r="S9" s="23"/>
    </row>
    <row r="10" spans="2:19" ht="13.05" customHeight="1" x14ac:dyDescent="0.3">
      <c r="B10" s="28">
        <v>2019</v>
      </c>
      <c r="C10" s="29"/>
      <c r="D10" s="31"/>
      <c r="E10" s="31"/>
      <c r="F10" s="31"/>
      <c r="G10" s="31"/>
      <c r="H10" s="29"/>
      <c r="I10" s="31"/>
      <c r="J10" s="32"/>
      <c r="K10" s="29"/>
      <c r="L10" s="31"/>
      <c r="M10" s="31"/>
      <c r="N10" s="31"/>
      <c r="O10" s="31"/>
      <c r="P10" s="29"/>
      <c r="Q10" s="31"/>
      <c r="R10" s="54"/>
      <c r="S10" s="41">
        <v>2019</v>
      </c>
    </row>
    <row r="11" spans="2:19" ht="10.199999999999999" customHeight="1" x14ac:dyDescent="0.3">
      <c r="B11" s="37" t="s">
        <v>8</v>
      </c>
      <c r="C11" s="87">
        <f t="shared" ref="C11:C22" si="0">SUM(D11:G11)</f>
        <v>3496.058</v>
      </c>
      <c r="D11" s="88">
        <v>1979.54</v>
      </c>
      <c r="E11" s="88">
        <v>832.90800000000002</v>
      </c>
      <c r="F11" s="88">
        <v>264.61700000000002</v>
      </c>
      <c r="G11" s="88">
        <v>418.99299999999999</v>
      </c>
      <c r="H11" s="103">
        <f t="shared" ref="H11:H22" si="1">SUM(I11:J11)</f>
        <v>15.490000000000002</v>
      </c>
      <c r="I11" s="32">
        <v>11.127000000000001</v>
      </c>
      <c r="J11" s="32">
        <v>4.3630000000000004</v>
      </c>
      <c r="K11" s="36" t="s">
        <v>40</v>
      </c>
      <c r="L11" s="32" t="s">
        <v>40</v>
      </c>
      <c r="M11" s="32" t="s">
        <v>40</v>
      </c>
      <c r="N11" s="32" t="s">
        <v>40</v>
      </c>
      <c r="O11" s="32" t="s">
        <v>40</v>
      </c>
      <c r="P11" s="33" t="s">
        <v>40</v>
      </c>
      <c r="Q11" s="32" t="s">
        <v>40</v>
      </c>
      <c r="R11" s="55" t="s">
        <v>40</v>
      </c>
      <c r="S11" s="42" t="s">
        <v>44</v>
      </c>
    </row>
    <row r="12" spans="2:19" ht="10.199999999999999" customHeight="1" x14ac:dyDescent="0.3">
      <c r="B12" s="37" t="s">
        <v>21</v>
      </c>
      <c r="C12" s="87">
        <f t="shared" si="0"/>
        <v>3397.761</v>
      </c>
      <c r="D12" s="88">
        <v>1893.8610000000001</v>
      </c>
      <c r="E12" s="88">
        <v>804.17</v>
      </c>
      <c r="F12" s="88">
        <v>306.63400000000001</v>
      </c>
      <c r="G12" s="88">
        <v>393.096</v>
      </c>
      <c r="H12" s="103">
        <f t="shared" si="1"/>
        <v>14.381</v>
      </c>
      <c r="I12" s="32">
        <v>10.454000000000001</v>
      </c>
      <c r="J12" s="32">
        <v>3.927</v>
      </c>
      <c r="K12" s="36" t="s">
        <v>40</v>
      </c>
      <c r="L12" s="32" t="s">
        <v>40</v>
      </c>
      <c r="M12" s="32" t="s">
        <v>40</v>
      </c>
      <c r="N12" s="32" t="s">
        <v>40</v>
      </c>
      <c r="O12" s="32" t="s">
        <v>40</v>
      </c>
      <c r="P12" s="33" t="s">
        <v>40</v>
      </c>
      <c r="Q12" s="32" t="s">
        <v>40</v>
      </c>
      <c r="R12" s="21" t="s">
        <v>40</v>
      </c>
      <c r="S12" s="42" t="s">
        <v>45</v>
      </c>
    </row>
    <row r="13" spans="2:19" ht="10.199999999999999" customHeight="1" x14ac:dyDescent="0.3">
      <c r="B13" s="37" t="s">
        <v>22</v>
      </c>
      <c r="C13" s="87">
        <f t="shared" si="0"/>
        <v>4291.2370000000001</v>
      </c>
      <c r="D13" s="88">
        <v>2382.1439999999998</v>
      </c>
      <c r="E13" s="88">
        <v>970.15499999999997</v>
      </c>
      <c r="F13" s="88">
        <v>442.476</v>
      </c>
      <c r="G13" s="88">
        <v>496.46199999999999</v>
      </c>
      <c r="H13" s="103">
        <f t="shared" si="1"/>
        <v>17.321999999999999</v>
      </c>
      <c r="I13" s="32">
        <v>12.801</v>
      </c>
      <c r="J13" s="32">
        <v>4.5209999999999999</v>
      </c>
      <c r="K13" s="36" t="s">
        <v>40</v>
      </c>
      <c r="L13" s="32" t="s">
        <v>40</v>
      </c>
      <c r="M13" s="32" t="s">
        <v>40</v>
      </c>
      <c r="N13" s="32" t="s">
        <v>40</v>
      </c>
      <c r="O13" s="32" t="s">
        <v>40</v>
      </c>
      <c r="P13" s="33" t="s">
        <v>40</v>
      </c>
      <c r="Q13" s="32" t="s">
        <v>40</v>
      </c>
      <c r="R13" s="55" t="s">
        <v>40</v>
      </c>
      <c r="S13" s="42" t="s">
        <v>46</v>
      </c>
    </row>
    <row r="14" spans="2:19" ht="10.199999999999999" customHeight="1" x14ac:dyDescent="0.3">
      <c r="B14" s="37" t="s">
        <v>23</v>
      </c>
      <c r="C14" s="87">
        <f t="shared" si="0"/>
        <v>5294.3390000000009</v>
      </c>
      <c r="D14" s="88">
        <v>2685.3490000000002</v>
      </c>
      <c r="E14" s="88">
        <v>1146.921</v>
      </c>
      <c r="F14" s="88">
        <v>869.80600000000004</v>
      </c>
      <c r="G14" s="88">
        <v>592.26300000000003</v>
      </c>
      <c r="H14" s="103">
        <f t="shared" si="1"/>
        <v>17.055</v>
      </c>
      <c r="I14" s="32">
        <v>12.721</v>
      </c>
      <c r="J14" s="32">
        <v>4.3339999999999996</v>
      </c>
      <c r="K14" s="36" t="s">
        <v>40</v>
      </c>
      <c r="L14" s="32" t="s">
        <v>40</v>
      </c>
      <c r="M14" s="32" t="s">
        <v>40</v>
      </c>
      <c r="N14" s="32" t="s">
        <v>40</v>
      </c>
      <c r="O14" s="32" t="s">
        <v>40</v>
      </c>
      <c r="P14" s="33" t="s">
        <v>40</v>
      </c>
      <c r="Q14" s="32" t="s">
        <v>40</v>
      </c>
      <c r="R14" s="55" t="s">
        <v>40</v>
      </c>
      <c r="S14" s="42" t="s">
        <v>47</v>
      </c>
    </row>
    <row r="15" spans="2:19" ht="10.199999999999999" customHeight="1" x14ac:dyDescent="0.3">
      <c r="B15" s="37" t="s">
        <v>24</v>
      </c>
      <c r="C15" s="87">
        <f t="shared" si="0"/>
        <v>5556.4880000000003</v>
      </c>
      <c r="D15" s="88">
        <v>2761.8820000000001</v>
      </c>
      <c r="E15" s="88">
        <v>1189.288</v>
      </c>
      <c r="F15" s="88">
        <v>1009.788</v>
      </c>
      <c r="G15" s="88">
        <v>595.53</v>
      </c>
      <c r="H15" s="103">
        <f t="shared" si="1"/>
        <v>18.124000000000002</v>
      </c>
      <c r="I15" s="32">
        <v>12.98</v>
      </c>
      <c r="J15" s="32">
        <v>5.1440000000000001</v>
      </c>
      <c r="K15" s="36" t="s">
        <v>40</v>
      </c>
      <c r="L15" s="32" t="s">
        <v>40</v>
      </c>
      <c r="M15" s="32" t="s">
        <v>40</v>
      </c>
      <c r="N15" s="32" t="s">
        <v>40</v>
      </c>
      <c r="O15" s="32" t="s">
        <v>40</v>
      </c>
      <c r="P15" s="33" t="s">
        <v>40</v>
      </c>
      <c r="Q15" s="32" t="s">
        <v>40</v>
      </c>
      <c r="R15" s="55" t="s">
        <v>40</v>
      </c>
      <c r="S15" s="42" t="s">
        <v>48</v>
      </c>
    </row>
    <row r="16" spans="2:19" ht="10.199999999999999" customHeight="1" x14ac:dyDescent="0.3">
      <c r="B16" s="37" t="s">
        <v>25</v>
      </c>
      <c r="C16" s="87">
        <f t="shared" si="0"/>
        <v>5869.3430000000008</v>
      </c>
      <c r="D16" s="88">
        <v>2911.5830000000001</v>
      </c>
      <c r="E16" s="88">
        <v>1212.82</v>
      </c>
      <c r="F16" s="88">
        <v>1080.8140000000001</v>
      </c>
      <c r="G16" s="88">
        <v>664.12599999999998</v>
      </c>
      <c r="H16" s="103">
        <f t="shared" si="1"/>
        <v>16.347999999999999</v>
      </c>
      <c r="I16" s="32">
        <v>11.938000000000001</v>
      </c>
      <c r="J16" s="32">
        <v>4.41</v>
      </c>
      <c r="K16" s="36" t="s">
        <v>40</v>
      </c>
      <c r="L16" s="32" t="s">
        <v>40</v>
      </c>
      <c r="M16" s="32" t="s">
        <v>40</v>
      </c>
      <c r="N16" s="32" t="s">
        <v>40</v>
      </c>
      <c r="O16" s="32" t="s">
        <v>40</v>
      </c>
      <c r="P16" s="33" t="s">
        <v>40</v>
      </c>
      <c r="Q16" s="32" t="s">
        <v>40</v>
      </c>
      <c r="R16" s="55" t="s">
        <v>40</v>
      </c>
      <c r="S16" s="42" t="s">
        <v>49</v>
      </c>
    </row>
    <row r="17" spans="2:19" ht="10.199999999999999" customHeight="1" x14ac:dyDescent="0.3">
      <c r="B17" s="37" t="s">
        <v>26</v>
      </c>
      <c r="C17" s="87">
        <f t="shared" si="0"/>
        <v>6335.5070000000005</v>
      </c>
      <c r="D17" s="88">
        <v>3107.0439999999999</v>
      </c>
      <c r="E17" s="88">
        <v>1297.3589999999999</v>
      </c>
      <c r="F17" s="88">
        <v>1172.1389999999999</v>
      </c>
      <c r="G17" s="88">
        <v>758.96500000000003</v>
      </c>
      <c r="H17" s="103">
        <f t="shared" si="1"/>
        <v>18.396000000000001</v>
      </c>
      <c r="I17" s="32">
        <v>13.144</v>
      </c>
      <c r="J17" s="32">
        <v>5.2519999999999998</v>
      </c>
      <c r="K17" s="36" t="s">
        <v>40</v>
      </c>
      <c r="L17" s="32" t="s">
        <v>40</v>
      </c>
      <c r="M17" s="32" t="s">
        <v>40</v>
      </c>
      <c r="N17" s="32" t="s">
        <v>40</v>
      </c>
      <c r="O17" s="32" t="s">
        <v>40</v>
      </c>
      <c r="P17" s="33" t="s">
        <v>40</v>
      </c>
      <c r="Q17" s="32" t="s">
        <v>40</v>
      </c>
      <c r="R17" s="55" t="s">
        <v>40</v>
      </c>
      <c r="S17" s="42" t="s">
        <v>50</v>
      </c>
    </row>
    <row r="18" spans="2:19" ht="10.199999999999999" customHeight="1" x14ac:dyDescent="0.3">
      <c r="B18" s="37" t="s">
        <v>27</v>
      </c>
      <c r="C18" s="87">
        <f t="shared" si="0"/>
        <v>6470.174</v>
      </c>
      <c r="D18" s="88">
        <v>3130.7579999999998</v>
      </c>
      <c r="E18" s="88">
        <v>1350.748</v>
      </c>
      <c r="F18" s="88">
        <v>1193.2560000000001</v>
      </c>
      <c r="G18" s="88">
        <v>795.41200000000003</v>
      </c>
      <c r="H18" s="103">
        <f t="shared" si="1"/>
        <v>16.966999999999999</v>
      </c>
      <c r="I18" s="32">
        <v>12.742000000000001</v>
      </c>
      <c r="J18" s="32">
        <v>4.2249999999999996</v>
      </c>
      <c r="K18" s="36" t="s">
        <v>40</v>
      </c>
      <c r="L18" s="32" t="s">
        <v>40</v>
      </c>
      <c r="M18" s="32" t="s">
        <v>40</v>
      </c>
      <c r="N18" s="32" t="s">
        <v>40</v>
      </c>
      <c r="O18" s="32" t="s">
        <v>40</v>
      </c>
      <c r="P18" s="33" t="s">
        <v>40</v>
      </c>
      <c r="Q18" s="32" t="s">
        <v>40</v>
      </c>
      <c r="R18" s="55" t="s">
        <v>40</v>
      </c>
      <c r="S18" s="42" t="s">
        <v>51</v>
      </c>
    </row>
    <row r="19" spans="2:19" ht="10.199999999999999" customHeight="1" x14ac:dyDescent="0.3">
      <c r="B19" s="37" t="s">
        <v>28</v>
      </c>
      <c r="C19" s="87">
        <f t="shared" si="0"/>
        <v>5971.12</v>
      </c>
      <c r="D19" s="88">
        <v>2957.7269999999999</v>
      </c>
      <c r="E19" s="88">
        <v>1252.9760000000001</v>
      </c>
      <c r="F19" s="88">
        <v>1099.4749999999999</v>
      </c>
      <c r="G19" s="88">
        <v>660.94200000000001</v>
      </c>
      <c r="H19" s="103">
        <f t="shared" si="1"/>
        <v>17.699000000000002</v>
      </c>
      <c r="I19" s="32">
        <v>13.079000000000001</v>
      </c>
      <c r="J19" s="32">
        <v>4.62</v>
      </c>
      <c r="K19" s="36" t="s">
        <v>40</v>
      </c>
      <c r="L19" s="32" t="s">
        <v>40</v>
      </c>
      <c r="M19" s="32" t="s">
        <v>40</v>
      </c>
      <c r="N19" s="32" t="s">
        <v>40</v>
      </c>
      <c r="O19" s="32" t="s">
        <v>40</v>
      </c>
      <c r="P19" s="33" t="s">
        <v>40</v>
      </c>
      <c r="Q19" s="32" t="s">
        <v>40</v>
      </c>
      <c r="R19" s="55" t="s">
        <v>40</v>
      </c>
      <c r="S19" s="42" t="s">
        <v>52</v>
      </c>
    </row>
    <row r="20" spans="2:19" ht="10.199999999999999" customHeight="1" x14ac:dyDescent="0.3">
      <c r="B20" s="37" t="s">
        <v>31</v>
      </c>
      <c r="C20" s="87">
        <f t="shared" si="0"/>
        <v>5467.4650000000001</v>
      </c>
      <c r="D20" s="88">
        <v>2803.9569999999999</v>
      </c>
      <c r="E20" s="88">
        <v>1181.9839999999999</v>
      </c>
      <c r="F20" s="88">
        <v>929.68399999999997</v>
      </c>
      <c r="G20" s="88">
        <v>551.84</v>
      </c>
      <c r="H20" s="103">
        <f t="shared" si="1"/>
        <v>19.771999999999998</v>
      </c>
      <c r="I20" s="32">
        <v>14.48</v>
      </c>
      <c r="J20" s="32">
        <v>5.2919999999999998</v>
      </c>
      <c r="K20" s="36" t="s">
        <v>40</v>
      </c>
      <c r="L20" s="32" t="s">
        <v>40</v>
      </c>
      <c r="M20" s="32" t="s">
        <v>40</v>
      </c>
      <c r="N20" s="32" t="s">
        <v>40</v>
      </c>
      <c r="O20" s="32" t="s">
        <v>40</v>
      </c>
      <c r="P20" s="33" t="s">
        <v>40</v>
      </c>
      <c r="Q20" s="32" t="s">
        <v>40</v>
      </c>
      <c r="R20" s="55" t="s">
        <v>40</v>
      </c>
      <c r="S20" s="42" t="s">
        <v>53</v>
      </c>
    </row>
    <row r="21" spans="2:19" ht="10.199999999999999" customHeight="1" x14ac:dyDescent="0.3">
      <c r="B21" s="37" t="s">
        <v>34</v>
      </c>
      <c r="C21" s="87">
        <f t="shared" si="0"/>
        <v>4000.5810000000001</v>
      </c>
      <c r="D21" s="88">
        <v>2281.4749999999999</v>
      </c>
      <c r="E21" s="88">
        <v>923.31500000000005</v>
      </c>
      <c r="F21" s="88">
        <v>347.94400000000002</v>
      </c>
      <c r="G21" s="88">
        <v>447.84699999999998</v>
      </c>
      <c r="H21" s="103">
        <f t="shared" si="1"/>
        <v>19.556999999999999</v>
      </c>
      <c r="I21" s="32">
        <v>14.276999999999999</v>
      </c>
      <c r="J21" s="32">
        <v>5.28</v>
      </c>
      <c r="K21" s="36" t="s">
        <v>40</v>
      </c>
      <c r="L21" s="32" t="s">
        <v>40</v>
      </c>
      <c r="M21" s="32" t="s">
        <v>40</v>
      </c>
      <c r="N21" s="32" t="s">
        <v>40</v>
      </c>
      <c r="O21" s="32" t="s">
        <v>40</v>
      </c>
      <c r="P21" s="33" t="s">
        <v>40</v>
      </c>
      <c r="Q21" s="32" t="s">
        <v>40</v>
      </c>
      <c r="R21" s="55" t="s">
        <v>40</v>
      </c>
      <c r="S21" s="42" t="s">
        <v>54</v>
      </c>
    </row>
    <row r="22" spans="2:19" ht="10.199999999999999" customHeight="1" x14ac:dyDescent="0.3">
      <c r="B22" s="37" t="s">
        <v>35</v>
      </c>
      <c r="C22" s="87">
        <f t="shared" si="0"/>
        <v>3964.0839999999994</v>
      </c>
      <c r="D22" s="88">
        <v>2289.2739999999999</v>
      </c>
      <c r="E22" s="88">
        <v>949.80899999999997</v>
      </c>
      <c r="F22" s="88">
        <v>294.22699999999998</v>
      </c>
      <c r="G22" s="88">
        <v>430.774</v>
      </c>
      <c r="H22" s="103">
        <f t="shared" si="1"/>
        <v>19.533999999999999</v>
      </c>
      <c r="I22" s="32">
        <v>14.579000000000001</v>
      </c>
      <c r="J22" s="32">
        <v>4.9550000000000001</v>
      </c>
      <c r="K22" s="36" t="s">
        <v>40</v>
      </c>
      <c r="L22" s="32" t="s">
        <v>40</v>
      </c>
      <c r="M22" s="32" t="s">
        <v>40</v>
      </c>
      <c r="N22" s="32" t="s">
        <v>40</v>
      </c>
      <c r="O22" s="32" t="s">
        <v>40</v>
      </c>
      <c r="P22" s="33" t="s">
        <v>40</v>
      </c>
      <c r="Q22" s="32" t="s">
        <v>40</v>
      </c>
      <c r="R22" s="55" t="s">
        <v>40</v>
      </c>
      <c r="S22" s="42" t="s">
        <v>55</v>
      </c>
    </row>
    <row r="23" spans="2:19" ht="4.95" customHeight="1" x14ac:dyDescent="0.3">
      <c r="B23" s="13"/>
      <c r="C23" s="89"/>
      <c r="D23" s="88"/>
      <c r="E23" s="88"/>
      <c r="F23" s="88"/>
      <c r="G23" s="88"/>
      <c r="H23" s="104"/>
      <c r="I23" s="32"/>
      <c r="J23" s="32"/>
      <c r="K23" s="36"/>
      <c r="L23" s="32"/>
      <c r="M23" s="32"/>
      <c r="N23" s="32"/>
      <c r="O23" s="32"/>
      <c r="P23" s="33"/>
      <c r="Q23" s="32"/>
      <c r="R23" s="55"/>
      <c r="S23" s="43"/>
    </row>
    <row r="24" spans="2:19" ht="13.05" customHeight="1" x14ac:dyDescent="0.3">
      <c r="B24" s="28">
        <v>2020</v>
      </c>
      <c r="C24" s="87"/>
      <c r="D24" s="90"/>
      <c r="E24" s="90"/>
      <c r="F24" s="90"/>
      <c r="G24" s="90"/>
      <c r="H24" s="103"/>
      <c r="I24" s="31"/>
      <c r="J24" s="32"/>
      <c r="K24" s="29"/>
      <c r="L24" s="31"/>
      <c r="M24" s="31"/>
      <c r="N24" s="31"/>
      <c r="O24" s="31"/>
      <c r="P24" s="29"/>
      <c r="Q24" s="31"/>
      <c r="R24" s="54"/>
      <c r="S24" s="41">
        <v>2020</v>
      </c>
    </row>
    <row r="25" spans="2:19" ht="10.199999999999999" customHeight="1" x14ac:dyDescent="0.3">
      <c r="B25" s="37" t="s">
        <v>8</v>
      </c>
      <c r="C25" s="87">
        <f t="shared" ref="C25:C36" si="2">SUM(D25:G25)</f>
        <v>3730.2000000000003</v>
      </c>
      <c r="D25" s="88">
        <v>2184.7260000000001</v>
      </c>
      <c r="E25" s="88">
        <v>884.59500000000003</v>
      </c>
      <c r="F25" s="88">
        <v>240.99000000000012</v>
      </c>
      <c r="G25" s="88">
        <v>419.88900000000001</v>
      </c>
      <c r="H25" s="103">
        <f t="shared" ref="H25:H36" si="3">SUM(I25:J25)</f>
        <v>17.248999999999999</v>
      </c>
      <c r="I25" s="32">
        <v>12.738</v>
      </c>
      <c r="J25" s="34">
        <v>4.5110000000000001</v>
      </c>
      <c r="K25" s="95">
        <f t="shared" ref="K25:K36" si="4">C25/C11*100-100</f>
        <v>6.6973145182374054</v>
      </c>
      <c r="L25" s="92">
        <f t="shared" ref="L25:L36" si="5">D25/D11*100-100</f>
        <v>10.365337401618561</v>
      </c>
      <c r="M25" s="92">
        <f t="shared" ref="M25:M36" si="6">E25/E11*100-100</f>
        <v>6.2056073419873599</v>
      </c>
      <c r="N25" s="92">
        <f t="shared" ref="N25:N36" si="7">F25/F11*100-100</f>
        <v>-8.9287536326086041</v>
      </c>
      <c r="O25" s="92">
        <f t="shared" ref="O25:O36" si="8">G25/G11*100-100</f>
        <v>0.21384605470736062</v>
      </c>
      <c r="P25" s="95">
        <f t="shared" ref="P25:P36" si="9">H25/H11*100-100</f>
        <v>11.355713363460282</v>
      </c>
      <c r="Q25" s="92">
        <f t="shared" ref="Q25" si="10">I25/I11*100-100</f>
        <v>14.478296036667544</v>
      </c>
      <c r="R25" s="99">
        <f t="shared" ref="R25" si="11">J25/J11*100-100</f>
        <v>3.3921613568645341</v>
      </c>
      <c r="S25" s="42" t="s">
        <v>44</v>
      </c>
    </row>
    <row r="26" spans="2:19" ht="10.199999999999999" customHeight="1" x14ac:dyDescent="0.3">
      <c r="B26" s="37" t="s">
        <v>21</v>
      </c>
      <c r="C26" s="87">
        <f t="shared" si="2"/>
        <v>3741.369000000002</v>
      </c>
      <c r="D26" s="88">
        <v>2115.3030000000022</v>
      </c>
      <c r="E26" s="88">
        <v>885.62400000000002</v>
      </c>
      <c r="F26" s="88">
        <v>307.45799999999952</v>
      </c>
      <c r="G26" s="88">
        <v>432.98399999999998</v>
      </c>
      <c r="H26" s="103">
        <f t="shared" si="3"/>
        <v>17.472000000000001</v>
      </c>
      <c r="I26" s="32">
        <v>12.952999999999999</v>
      </c>
      <c r="J26" s="34">
        <v>4.5190000000000001</v>
      </c>
      <c r="K26" s="95">
        <f t="shared" si="4"/>
        <v>10.112777208285166</v>
      </c>
      <c r="L26" s="92">
        <f t="shared" si="5"/>
        <v>11.692621580992579</v>
      </c>
      <c r="M26" s="92">
        <f t="shared" si="6"/>
        <v>10.128952833356124</v>
      </c>
      <c r="N26" s="92">
        <f t="shared" si="7"/>
        <v>0.26872427715109382</v>
      </c>
      <c r="O26" s="92">
        <f t="shared" si="8"/>
        <v>10.147139630014038</v>
      </c>
      <c r="P26" s="95">
        <f t="shared" si="9"/>
        <v>21.493637438286626</v>
      </c>
      <c r="Q26" s="92">
        <f t="shared" ref="Q26:Q36" si="12">I26/I12*100-100</f>
        <v>23.904725463937226</v>
      </c>
      <c r="R26" s="99">
        <f t="shared" ref="R26:R36" si="13">J26/J12*100-100</f>
        <v>15.075120957473899</v>
      </c>
      <c r="S26" s="42" t="s">
        <v>45</v>
      </c>
    </row>
    <row r="27" spans="2:19" ht="10.199999999999999" customHeight="1" x14ac:dyDescent="0.3">
      <c r="B27" s="37" t="s">
        <v>22</v>
      </c>
      <c r="C27" s="87">
        <f t="shared" si="2"/>
        <v>1994.3840000000007</v>
      </c>
      <c r="D27" s="88">
        <v>1109.8780000000008</v>
      </c>
      <c r="E27" s="88">
        <v>429.09699999999998</v>
      </c>
      <c r="F27" s="88">
        <v>213.87900000000002</v>
      </c>
      <c r="G27" s="88">
        <v>241.53</v>
      </c>
      <c r="H27" s="103">
        <f t="shared" si="3"/>
        <v>14.446</v>
      </c>
      <c r="I27" s="32">
        <v>10.269</v>
      </c>
      <c r="J27" s="34">
        <v>4.1769999999999996</v>
      </c>
      <c r="K27" s="95">
        <f t="shared" si="4"/>
        <v>-53.524263516557099</v>
      </c>
      <c r="L27" s="92">
        <f t="shared" si="5"/>
        <v>-53.408442142876297</v>
      </c>
      <c r="M27" s="92">
        <f t="shared" si="6"/>
        <v>-55.770263514593026</v>
      </c>
      <c r="N27" s="92">
        <f t="shared" si="7"/>
        <v>-51.663141051718057</v>
      </c>
      <c r="O27" s="92">
        <f t="shared" si="8"/>
        <v>-51.349750836922055</v>
      </c>
      <c r="P27" s="95">
        <f t="shared" si="9"/>
        <v>-16.603163606973794</v>
      </c>
      <c r="Q27" s="92">
        <f t="shared" si="12"/>
        <v>-19.77970471056949</v>
      </c>
      <c r="R27" s="99">
        <f t="shared" si="13"/>
        <v>-7.6089360760893641</v>
      </c>
      <c r="S27" s="42" t="s">
        <v>46</v>
      </c>
    </row>
    <row r="28" spans="2:19" ht="10.199999999999999" customHeight="1" x14ac:dyDescent="0.3">
      <c r="B28" s="37" t="s">
        <v>23</v>
      </c>
      <c r="C28" s="87">
        <f t="shared" si="2"/>
        <v>33.695000000000007</v>
      </c>
      <c r="D28" s="88">
        <v>26.626000000000008</v>
      </c>
      <c r="E28" s="88">
        <v>2.5750000000000006</v>
      </c>
      <c r="F28" s="88">
        <v>0.40800000000000003</v>
      </c>
      <c r="G28" s="88">
        <v>4.0860000000000003</v>
      </c>
      <c r="H28" s="103">
        <f t="shared" si="3"/>
        <v>6.3770000000000007</v>
      </c>
      <c r="I28" s="32">
        <v>3.2730000000000001</v>
      </c>
      <c r="J28" s="34">
        <v>3.1040000000000001</v>
      </c>
      <c r="K28" s="95">
        <f t="shared" si="4"/>
        <v>-99.363565498922526</v>
      </c>
      <c r="L28" s="92">
        <f t="shared" si="5"/>
        <v>-99.008471524557891</v>
      </c>
      <c r="M28" s="92">
        <f t="shared" si="6"/>
        <v>-99.77548584427349</v>
      </c>
      <c r="N28" s="92">
        <f t="shared" si="7"/>
        <v>-99.953092988551475</v>
      </c>
      <c r="O28" s="92">
        <f t="shared" si="8"/>
        <v>-99.310103788350787</v>
      </c>
      <c r="P28" s="95">
        <f t="shared" si="9"/>
        <v>-62.609205511580178</v>
      </c>
      <c r="Q28" s="92">
        <f t="shared" si="12"/>
        <v>-74.270890653250532</v>
      </c>
      <c r="R28" s="99">
        <f t="shared" si="13"/>
        <v>-28.380249192431933</v>
      </c>
      <c r="S28" s="42" t="s">
        <v>47</v>
      </c>
    </row>
    <row r="29" spans="2:19" ht="10.199999999999999" customHeight="1" x14ac:dyDescent="0.3">
      <c r="B29" s="37" t="s">
        <v>24</v>
      </c>
      <c r="C29" s="87">
        <f t="shared" si="2"/>
        <v>82.097000000000008</v>
      </c>
      <c r="D29" s="88">
        <v>62.216999999999999</v>
      </c>
      <c r="E29" s="88">
        <v>9.354000000000001</v>
      </c>
      <c r="F29" s="88">
        <v>1.0430000000000001</v>
      </c>
      <c r="G29" s="88">
        <v>9.4830000000000005</v>
      </c>
      <c r="H29" s="103">
        <f t="shared" si="3"/>
        <v>8.0719999999999992</v>
      </c>
      <c r="I29" s="32">
        <v>4.2549999999999999</v>
      </c>
      <c r="J29" s="34">
        <v>3.8170000000000002</v>
      </c>
      <c r="K29" s="95">
        <f t="shared" si="4"/>
        <v>-98.522501983267134</v>
      </c>
      <c r="L29" s="92">
        <f t="shared" si="5"/>
        <v>-97.747296951861088</v>
      </c>
      <c r="M29" s="92">
        <f t="shared" si="6"/>
        <v>-99.213478989109447</v>
      </c>
      <c r="N29" s="92">
        <f t="shared" si="7"/>
        <v>-99.896710992802454</v>
      </c>
      <c r="O29" s="92">
        <f t="shared" si="8"/>
        <v>-98.407636894866755</v>
      </c>
      <c r="P29" s="95">
        <f t="shared" si="9"/>
        <v>-55.462370337673811</v>
      </c>
      <c r="Q29" s="92">
        <f t="shared" si="12"/>
        <v>-67.21879815100155</v>
      </c>
      <c r="R29" s="99">
        <f t="shared" si="13"/>
        <v>-25.797045101088642</v>
      </c>
      <c r="S29" s="42" t="s">
        <v>48</v>
      </c>
    </row>
    <row r="30" spans="2:19" ht="10.199999999999999" customHeight="1" x14ac:dyDescent="0.3">
      <c r="B30" s="37" t="s">
        <v>25</v>
      </c>
      <c r="C30" s="87">
        <f t="shared" si="2"/>
        <v>318.20699999999977</v>
      </c>
      <c r="D30" s="88">
        <v>155.08299999999971</v>
      </c>
      <c r="E30" s="88">
        <v>75.452000000000027</v>
      </c>
      <c r="F30" s="88">
        <v>35.130000000000017</v>
      </c>
      <c r="G30" s="88">
        <v>52.542000000000002</v>
      </c>
      <c r="H30" s="103">
        <f t="shared" si="3"/>
        <v>7.508</v>
      </c>
      <c r="I30" s="32">
        <v>3.9089999999999998</v>
      </c>
      <c r="J30" s="34">
        <v>3.5990000000000002</v>
      </c>
      <c r="K30" s="95">
        <f t="shared" si="4"/>
        <v>-94.578490301214302</v>
      </c>
      <c r="L30" s="92">
        <f t="shared" si="5"/>
        <v>-94.673584781886703</v>
      </c>
      <c r="M30" s="92">
        <f t="shared" si="6"/>
        <v>-93.778796523804019</v>
      </c>
      <c r="N30" s="92">
        <f t="shared" si="7"/>
        <v>-96.749672006469197</v>
      </c>
      <c r="O30" s="92">
        <f t="shared" si="8"/>
        <v>-92.088549461999676</v>
      </c>
      <c r="P30" s="95">
        <f t="shared" si="9"/>
        <v>-54.073892830927328</v>
      </c>
      <c r="Q30" s="92">
        <f t="shared" si="12"/>
        <v>-67.255821745686035</v>
      </c>
      <c r="R30" s="99">
        <f t="shared" si="13"/>
        <v>-18.390022675736958</v>
      </c>
      <c r="S30" s="42" t="s">
        <v>49</v>
      </c>
    </row>
    <row r="31" spans="2:19" ht="10.199999999999999" customHeight="1" x14ac:dyDescent="0.3">
      <c r="B31" s="37" t="s">
        <v>26</v>
      </c>
      <c r="C31" s="87">
        <f t="shared" si="2"/>
        <v>1297.0900000000001</v>
      </c>
      <c r="D31" s="88">
        <v>504.82400000000001</v>
      </c>
      <c r="E31" s="88">
        <v>371.17899999999997</v>
      </c>
      <c r="F31" s="88">
        <v>239.82100000000003</v>
      </c>
      <c r="G31" s="88">
        <v>181.26599999999999</v>
      </c>
      <c r="H31" s="103">
        <f t="shared" si="3"/>
        <v>9.5970000000000013</v>
      </c>
      <c r="I31" s="32">
        <v>5.2530000000000001</v>
      </c>
      <c r="J31" s="34">
        <v>4.3440000000000003</v>
      </c>
      <c r="K31" s="95">
        <f t="shared" si="4"/>
        <v>-79.526658245346425</v>
      </c>
      <c r="L31" s="92">
        <f t="shared" si="5"/>
        <v>-83.752273865448956</v>
      </c>
      <c r="M31" s="92">
        <f t="shared" si="6"/>
        <v>-71.389646196619438</v>
      </c>
      <c r="N31" s="92">
        <f t="shared" si="7"/>
        <v>-79.539883921616791</v>
      </c>
      <c r="O31" s="92">
        <f t="shared" si="8"/>
        <v>-76.116685222638722</v>
      </c>
      <c r="P31" s="95">
        <f t="shared" si="9"/>
        <v>-47.831050228310502</v>
      </c>
      <c r="Q31" s="92">
        <f t="shared" si="12"/>
        <v>-60.034996956786365</v>
      </c>
      <c r="R31" s="99">
        <f t="shared" si="13"/>
        <v>-17.288651942117284</v>
      </c>
      <c r="S31" s="42" t="s">
        <v>50</v>
      </c>
    </row>
    <row r="32" spans="2:19" ht="10.199999999999999" customHeight="1" x14ac:dyDescent="0.3">
      <c r="B32" s="37" t="s">
        <v>27</v>
      </c>
      <c r="C32" s="87">
        <f t="shared" si="2"/>
        <v>2206.4380000000001</v>
      </c>
      <c r="D32" s="88">
        <v>877.73900000000003</v>
      </c>
      <c r="E32" s="88">
        <v>582.86800000000005</v>
      </c>
      <c r="F32" s="88">
        <v>410.75900000000001</v>
      </c>
      <c r="G32" s="88">
        <v>335.072</v>
      </c>
      <c r="H32" s="103">
        <f t="shared" si="3"/>
        <v>10.355</v>
      </c>
      <c r="I32" s="32">
        <v>6.5620000000000003</v>
      </c>
      <c r="J32" s="34">
        <v>3.7930000000000001</v>
      </c>
      <c r="K32" s="95">
        <f t="shared" si="4"/>
        <v>-65.898320508845671</v>
      </c>
      <c r="L32" s="92">
        <f t="shared" si="5"/>
        <v>-71.964009993745918</v>
      </c>
      <c r="M32" s="92">
        <f t="shared" si="6"/>
        <v>-56.848501719047519</v>
      </c>
      <c r="N32" s="92">
        <f t="shared" si="7"/>
        <v>-65.576623959988467</v>
      </c>
      <c r="O32" s="92">
        <f t="shared" si="8"/>
        <v>-57.874409739858088</v>
      </c>
      <c r="P32" s="95">
        <f t="shared" si="9"/>
        <v>-38.969764837625974</v>
      </c>
      <c r="Q32" s="92">
        <f t="shared" si="12"/>
        <v>-48.501020247998753</v>
      </c>
      <c r="R32" s="99">
        <f t="shared" si="13"/>
        <v>-10.224852071005913</v>
      </c>
      <c r="S32" s="42" t="s">
        <v>51</v>
      </c>
    </row>
    <row r="33" spans="2:19" ht="10.199999999999999" customHeight="1" x14ac:dyDescent="0.3">
      <c r="B33" s="37" t="s">
        <v>28</v>
      </c>
      <c r="C33" s="87">
        <f t="shared" si="2"/>
        <v>1852.2259999999997</v>
      </c>
      <c r="D33" s="88">
        <v>744.03399999999999</v>
      </c>
      <c r="E33" s="88">
        <v>443.63200000000001</v>
      </c>
      <c r="F33" s="88">
        <v>383.79499999999967</v>
      </c>
      <c r="G33" s="88">
        <v>280.76499999999999</v>
      </c>
      <c r="H33" s="103">
        <f t="shared" si="3"/>
        <v>12.419</v>
      </c>
      <c r="I33" s="32">
        <v>8.0210000000000008</v>
      </c>
      <c r="J33" s="34">
        <v>4.3979999999999997</v>
      </c>
      <c r="K33" s="95">
        <f t="shared" si="4"/>
        <v>-68.980258309998803</v>
      </c>
      <c r="L33" s="92">
        <f t="shared" si="5"/>
        <v>-74.844399094304507</v>
      </c>
      <c r="M33" s="92">
        <f t="shared" si="6"/>
        <v>-64.593735235152153</v>
      </c>
      <c r="N33" s="92">
        <f t="shared" si="7"/>
        <v>-65.092885240683074</v>
      </c>
      <c r="O33" s="92">
        <f t="shared" si="8"/>
        <v>-57.520478347570588</v>
      </c>
      <c r="P33" s="95">
        <f t="shared" si="9"/>
        <v>-29.832193909260411</v>
      </c>
      <c r="Q33" s="92">
        <f t="shared" si="12"/>
        <v>-38.672681397660369</v>
      </c>
      <c r="R33" s="99">
        <f t="shared" si="13"/>
        <v>-4.8051948051948159</v>
      </c>
      <c r="S33" s="42" t="s">
        <v>52</v>
      </c>
    </row>
    <row r="34" spans="2:19" ht="10.199999999999999" customHeight="1" x14ac:dyDescent="0.3">
      <c r="B34" s="37" t="s">
        <v>31</v>
      </c>
      <c r="C34" s="87">
        <f t="shared" si="2"/>
        <v>1418.7660000000001</v>
      </c>
      <c r="D34" s="88">
        <v>600.60900000000004</v>
      </c>
      <c r="E34" s="88">
        <v>326.73400000000009</v>
      </c>
      <c r="F34" s="88">
        <v>244.577</v>
      </c>
      <c r="G34" s="88">
        <v>246.846</v>
      </c>
      <c r="H34" s="103">
        <f t="shared" si="3"/>
        <v>14.212</v>
      </c>
      <c r="I34" s="32">
        <v>9.39</v>
      </c>
      <c r="J34" s="34">
        <v>4.8220000000000001</v>
      </c>
      <c r="K34" s="95">
        <f t="shared" si="4"/>
        <v>-74.050752954065544</v>
      </c>
      <c r="L34" s="92">
        <f t="shared" si="5"/>
        <v>-78.579949692523812</v>
      </c>
      <c r="M34" s="92">
        <f t="shared" si="6"/>
        <v>-72.357155426807793</v>
      </c>
      <c r="N34" s="92">
        <f t="shared" si="7"/>
        <v>-73.692458943038702</v>
      </c>
      <c r="O34" s="92">
        <f t="shared" si="8"/>
        <v>-55.268556103218323</v>
      </c>
      <c r="P34" s="95">
        <f t="shared" si="9"/>
        <v>-28.120574549868493</v>
      </c>
      <c r="Q34" s="92">
        <f t="shared" si="12"/>
        <v>-35.151933701657455</v>
      </c>
      <c r="R34" s="99">
        <f t="shared" si="13"/>
        <v>-8.8813303099017418</v>
      </c>
      <c r="S34" s="42" t="s">
        <v>53</v>
      </c>
    </row>
    <row r="35" spans="2:19" ht="10.199999999999999" customHeight="1" x14ac:dyDescent="0.3">
      <c r="B35" s="37" t="s">
        <v>34</v>
      </c>
      <c r="C35" s="87">
        <f t="shared" si="2"/>
        <v>715.14900000000023</v>
      </c>
      <c r="D35" s="88">
        <v>359.71</v>
      </c>
      <c r="E35" s="88">
        <v>162.92200000000017</v>
      </c>
      <c r="F35" s="88">
        <v>64.325000000000003</v>
      </c>
      <c r="G35" s="88">
        <v>128.19200000000001</v>
      </c>
      <c r="H35" s="103">
        <f t="shared" si="3"/>
        <v>14.24</v>
      </c>
      <c r="I35" s="32">
        <v>9.4860000000000007</v>
      </c>
      <c r="J35" s="34">
        <v>4.7539999999999996</v>
      </c>
      <c r="K35" s="95">
        <f t="shared" si="4"/>
        <v>-82.123871507663509</v>
      </c>
      <c r="L35" s="92">
        <f t="shared" si="5"/>
        <v>-84.233445468392162</v>
      </c>
      <c r="M35" s="92">
        <f t="shared" si="6"/>
        <v>-82.354667691957758</v>
      </c>
      <c r="N35" s="92">
        <f t="shared" si="7"/>
        <v>-81.512829650748401</v>
      </c>
      <c r="O35" s="92">
        <f t="shared" si="8"/>
        <v>-71.375938657621901</v>
      </c>
      <c r="P35" s="95">
        <f t="shared" si="9"/>
        <v>-27.187196400265876</v>
      </c>
      <c r="Q35" s="92">
        <f t="shared" si="12"/>
        <v>-33.557470056734601</v>
      </c>
      <c r="R35" s="99">
        <f t="shared" si="13"/>
        <v>-9.9621212121212182</v>
      </c>
      <c r="S35" s="42" t="s">
        <v>54</v>
      </c>
    </row>
    <row r="36" spans="2:19" ht="10.199999999999999" customHeight="1" x14ac:dyDescent="0.3">
      <c r="B36" s="37" t="s">
        <v>35</v>
      </c>
      <c r="C36" s="87">
        <f t="shared" si="2"/>
        <v>1002.9289999999999</v>
      </c>
      <c r="D36" s="88">
        <v>527.21899999999982</v>
      </c>
      <c r="E36" s="88">
        <v>262.33799999999974</v>
      </c>
      <c r="F36" s="88">
        <v>66.090999999999994</v>
      </c>
      <c r="G36" s="88">
        <v>147.28100000000023</v>
      </c>
      <c r="H36" s="103">
        <f t="shared" si="3"/>
        <v>15.019</v>
      </c>
      <c r="I36" s="32">
        <v>9.8490000000000002</v>
      </c>
      <c r="J36" s="34">
        <v>5.17</v>
      </c>
      <c r="K36" s="95">
        <f t="shared" si="4"/>
        <v>-74.699602732939056</v>
      </c>
      <c r="L36" s="92">
        <f t="shared" si="5"/>
        <v>-76.970035041676965</v>
      </c>
      <c r="M36" s="92">
        <f t="shared" si="6"/>
        <v>-72.379920594561668</v>
      </c>
      <c r="N36" s="92">
        <f t="shared" si="7"/>
        <v>-77.537411590370695</v>
      </c>
      <c r="O36" s="92">
        <f t="shared" si="8"/>
        <v>-65.810146387664943</v>
      </c>
      <c r="P36" s="95">
        <f t="shared" si="9"/>
        <v>-23.113545612777713</v>
      </c>
      <c r="Q36" s="92">
        <f t="shared" si="12"/>
        <v>-32.443926195212285</v>
      </c>
      <c r="R36" s="99">
        <f t="shared" si="13"/>
        <v>4.3390514631685022</v>
      </c>
      <c r="S36" s="42" t="s">
        <v>55</v>
      </c>
    </row>
    <row r="37" spans="2:19" ht="4.95" customHeight="1" x14ac:dyDescent="0.3">
      <c r="B37" s="13"/>
      <c r="C37" s="89"/>
      <c r="D37" s="88"/>
      <c r="E37" s="88"/>
      <c r="F37" s="88"/>
      <c r="G37" s="88"/>
      <c r="H37" s="104"/>
      <c r="I37" s="32"/>
      <c r="J37" s="34"/>
      <c r="K37" s="97"/>
      <c r="L37" s="94"/>
      <c r="M37" s="94"/>
      <c r="N37" s="94"/>
      <c r="O37" s="94"/>
      <c r="P37" s="97"/>
      <c r="Q37" s="94"/>
      <c r="R37" s="100"/>
      <c r="S37" s="43"/>
    </row>
    <row r="38" spans="2:19" ht="13.05" customHeight="1" x14ac:dyDescent="0.3">
      <c r="B38" s="28">
        <v>2021</v>
      </c>
      <c r="C38" s="87"/>
      <c r="D38" s="90"/>
      <c r="E38" s="90"/>
      <c r="F38" s="90"/>
      <c r="G38" s="90"/>
      <c r="H38" s="103"/>
      <c r="I38" s="31"/>
      <c r="J38" s="32"/>
      <c r="K38" s="101"/>
      <c r="L38" s="102"/>
      <c r="M38" s="102"/>
      <c r="N38" s="102"/>
      <c r="O38" s="102"/>
      <c r="P38" s="101"/>
      <c r="Q38" s="102"/>
      <c r="R38" s="100"/>
      <c r="S38" s="41">
        <v>2021</v>
      </c>
    </row>
    <row r="39" spans="2:19" ht="10.199999999999999" customHeight="1" x14ac:dyDescent="0.3">
      <c r="B39" s="37" t="s">
        <v>8</v>
      </c>
      <c r="C39" s="87">
        <f>SUM(D39:G39)</f>
        <v>770.65700000000004</v>
      </c>
      <c r="D39" s="88">
        <v>418.92399999999998</v>
      </c>
      <c r="E39" s="88">
        <v>199.46</v>
      </c>
      <c r="F39" s="88">
        <v>33.826999999999998</v>
      </c>
      <c r="G39" s="88">
        <v>118.446</v>
      </c>
      <c r="H39" s="103">
        <f>SUM(I39:J39)</f>
        <v>12.036999999999999</v>
      </c>
      <c r="I39" s="32">
        <v>7.7969999999999997</v>
      </c>
      <c r="J39" s="34">
        <v>4.24</v>
      </c>
      <c r="K39" s="95">
        <f t="shared" ref="K39:K50" si="14">C39/C25*100-100</f>
        <v>-79.340062195056561</v>
      </c>
      <c r="L39" s="92">
        <f t="shared" ref="L39:L50" si="15">D39/D25*100-100</f>
        <v>-80.824872318084743</v>
      </c>
      <c r="M39" s="92">
        <f t="shared" ref="M39:M50" si="16">E39/E25*100-100</f>
        <v>-77.451828237781129</v>
      </c>
      <c r="N39" s="92">
        <f t="shared" ref="N39:N50" si="17">F39/F25*100-100</f>
        <v>-85.963317979999175</v>
      </c>
      <c r="O39" s="92">
        <f t="shared" ref="O39:O50" si="18">G39/G25*100-100</f>
        <v>-71.791116223573368</v>
      </c>
      <c r="P39" s="95">
        <f t="shared" ref="P39:P50" si="19">H39/H25*100-100</f>
        <v>-30.216244419966372</v>
      </c>
      <c r="Q39" s="92">
        <f t="shared" ref="Q39:R50" si="20">I39/I25*100-100</f>
        <v>-38.789448893075843</v>
      </c>
      <c r="R39" s="99">
        <f t="shared" si="20"/>
        <v>-6.007537131456445</v>
      </c>
      <c r="S39" s="42" t="s">
        <v>44</v>
      </c>
    </row>
    <row r="40" spans="2:19" ht="10.199999999999999" customHeight="1" x14ac:dyDescent="0.3">
      <c r="B40" s="37" t="s">
        <v>21</v>
      </c>
      <c r="C40" s="87">
        <f t="shared" ref="C40:C50" si="21">SUM(D40:G40)</f>
        <v>264.60500000000002</v>
      </c>
      <c r="D40" s="88">
        <v>123.136</v>
      </c>
      <c r="E40" s="88">
        <v>60.149000000000001</v>
      </c>
      <c r="F40" s="88">
        <v>8.6120000000000001</v>
      </c>
      <c r="G40" s="88">
        <v>72.707999999999998</v>
      </c>
      <c r="H40" s="103">
        <f t="shared" ref="H40:H50" si="22">SUM(I40:J40)</f>
        <v>11.619</v>
      </c>
      <c r="I40" s="32">
        <v>7.4790000000000001</v>
      </c>
      <c r="J40" s="34">
        <v>4.1399999999999997</v>
      </c>
      <c r="K40" s="95">
        <f t="shared" si="14"/>
        <v>-92.927588805060395</v>
      </c>
      <c r="L40" s="92">
        <f t="shared" si="15"/>
        <v>-94.178800862098726</v>
      </c>
      <c r="M40" s="92">
        <f t="shared" si="16"/>
        <v>-93.208291554881072</v>
      </c>
      <c r="N40" s="92">
        <f t="shared" si="17"/>
        <v>-97.198967013380681</v>
      </c>
      <c r="O40" s="92">
        <f t="shared" si="18"/>
        <v>-83.207693586830004</v>
      </c>
      <c r="P40" s="95">
        <f t="shared" si="19"/>
        <v>-33.499313186813197</v>
      </c>
      <c r="Q40" s="92">
        <f t="shared" si="20"/>
        <v>-42.260480197637605</v>
      </c>
      <c r="R40" s="99">
        <f t="shared" si="20"/>
        <v>-8.3868112414251073</v>
      </c>
      <c r="S40" s="42" t="s">
        <v>45</v>
      </c>
    </row>
    <row r="41" spans="2:19" ht="10.199999999999999" customHeight="1" x14ac:dyDescent="0.3">
      <c r="B41" s="37" t="s">
        <v>22</v>
      </c>
      <c r="C41" s="87">
        <f t="shared" si="21"/>
        <v>435.03999999999996</v>
      </c>
      <c r="D41" s="88">
        <v>198.56800000000001</v>
      </c>
      <c r="E41" s="88">
        <v>96.524000000000001</v>
      </c>
      <c r="F41" s="88">
        <v>12.449</v>
      </c>
      <c r="G41" s="88">
        <v>127.499</v>
      </c>
      <c r="H41" s="103">
        <f t="shared" si="22"/>
        <v>14.824</v>
      </c>
      <c r="I41" s="32">
        <v>9.91</v>
      </c>
      <c r="J41" s="34">
        <v>4.9139999999999997</v>
      </c>
      <c r="K41" s="95">
        <f t="shared" si="14"/>
        <v>-78.186748389477657</v>
      </c>
      <c r="L41" s="92">
        <f t="shared" si="15"/>
        <v>-82.109024595496095</v>
      </c>
      <c r="M41" s="92">
        <f t="shared" si="16"/>
        <v>-77.505319310086065</v>
      </c>
      <c r="N41" s="92">
        <f t="shared" si="17"/>
        <v>-94.17941920431646</v>
      </c>
      <c r="O41" s="92">
        <f t="shared" si="18"/>
        <v>-47.211940545687916</v>
      </c>
      <c r="P41" s="95">
        <f t="shared" si="19"/>
        <v>2.6166412847847198</v>
      </c>
      <c r="Q41" s="92">
        <f t="shared" si="20"/>
        <v>-3.4959587106826291</v>
      </c>
      <c r="R41" s="99">
        <f t="shared" si="20"/>
        <v>17.644242279147718</v>
      </c>
      <c r="S41" s="42" t="s">
        <v>46</v>
      </c>
    </row>
    <row r="42" spans="2:19" ht="10.199999999999999" customHeight="1" x14ac:dyDescent="0.3">
      <c r="B42" s="37" t="s">
        <v>23</v>
      </c>
      <c r="C42" s="87">
        <f t="shared" si="21"/>
        <v>737.72199999999998</v>
      </c>
      <c r="D42" s="88">
        <v>357.05099999999999</v>
      </c>
      <c r="E42" s="88">
        <v>168.55</v>
      </c>
      <c r="F42" s="88">
        <v>37.533999999999999</v>
      </c>
      <c r="G42" s="88">
        <v>174.58699999999999</v>
      </c>
      <c r="H42" s="103">
        <f t="shared" si="22"/>
        <v>13.964</v>
      </c>
      <c r="I42" s="32">
        <v>9.48</v>
      </c>
      <c r="J42" s="34">
        <v>4.484</v>
      </c>
      <c r="K42" s="95">
        <f t="shared" si="14"/>
        <v>2089.4108918237125</v>
      </c>
      <c r="L42" s="92">
        <f t="shared" si="15"/>
        <v>1240.9862540374065</v>
      </c>
      <c r="M42" s="92">
        <f t="shared" si="16"/>
        <v>6445.6310679611634</v>
      </c>
      <c r="N42" s="92">
        <f t="shared" si="17"/>
        <v>9099.5098039215682</v>
      </c>
      <c r="O42" s="92">
        <f t="shared" si="18"/>
        <v>4172.8095937347034</v>
      </c>
      <c r="P42" s="95">
        <f t="shared" si="19"/>
        <v>118.97443939156341</v>
      </c>
      <c r="Q42" s="92">
        <f t="shared" si="20"/>
        <v>189.64252978918427</v>
      </c>
      <c r="R42" s="99">
        <f t="shared" si="20"/>
        <v>44.458762886597924</v>
      </c>
      <c r="S42" s="42" t="s">
        <v>47</v>
      </c>
    </row>
    <row r="43" spans="2:19" ht="10.199999999999999" customHeight="1" x14ac:dyDescent="0.3">
      <c r="B43" s="37" t="s">
        <v>24</v>
      </c>
      <c r="C43" s="87">
        <f t="shared" si="21"/>
        <v>1267.4649999999999</v>
      </c>
      <c r="D43" s="88">
        <v>562.447</v>
      </c>
      <c r="E43" s="88">
        <v>299.31400000000002</v>
      </c>
      <c r="F43" s="88">
        <v>167.923</v>
      </c>
      <c r="G43" s="88">
        <v>237.78100000000001</v>
      </c>
      <c r="H43" s="103">
        <f t="shared" si="22"/>
        <v>16.195</v>
      </c>
      <c r="I43" s="32">
        <v>11.404</v>
      </c>
      <c r="J43" s="34">
        <v>4.7910000000000004</v>
      </c>
      <c r="K43" s="95">
        <f t="shared" si="14"/>
        <v>1443.8627477252514</v>
      </c>
      <c r="L43" s="92">
        <f t="shared" si="15"/>
        <v>804.00855071764954</v>
      </c>
      <c r="M43" s="92">
        <f t="shared" si="16"/>
        <v>3099.8503314090231</v>
      </c>
      <c r="N43" s="92">
        <f t="shared" si="17"/>
        <v>15999.999999999996</v>
      </c>
      <c r="O43" s="92">
        <f t="shared" si="18"/>
        <v>2407.4449014025095</v>
      </c>
      <c r="P43" s="95">
        <f t="shared" si="19"/>
        <v>100.63181367690785</v>
      </c>
      <c r="Q43" s="92">
        <f t="shared" si="20"/>
        <v>168.0141010575793</v>
      </c>
      <c r="R43" s="99">
        <f t="shared" si="20"/>
        <v>25.517422059208812</v>
      </c>
      <c r="S43" s="42" t="s">
        <v>48</v>
      </c>
    </row>
    <row r="44" spans="2:19" ht="10.199999999999999" customHeight="1" x14ac:dyDescent="0.3">
      <c r="B44" s="37" t="s">
        <v>25</v>
      </c>
      <c r="C44" s="87">
        <f t="shared" si="21"/>
        <v>1992.9849999999999</v>
      </c>
      <c r="D44" s="88">
        <v>857.5</v>
      </c>
      <c r="E44" s="88">
        <v>443.37700000000001</v>
      </c>
      <c r="F44" s="88">
        <v>313.03199999999998</v>
      </c>
      <c r="G44" s="88">
        <v>379.07600000000002</v>
      </c>
      <c r="H44" s="103">
        <f t="shared" si="22"/>
        <v>15.558</v>
      </c>
      <c r="I44" s="32">
        <v>10.811999999999999</v>
      </c>
      <c r="J44" s="34">
        <v>4.7460000000000004</v>
      </c>
      <c r="K44" s="95">
        <f t="shared" si="14"/>
        <v>526.3171457573219</v>
      </c>
      <c r="L44" s="92">
        <f t="shared" si="15"/>
        <v>452.92972150396986</v>
      </c>
      <c r="M44" s="92">
        <f t="shared" si="16"/>
        <v>487.62789588082467</v>
      </c>
      <c r="N44" s="92">
        <f t="shared" si="17"/>
        <v>791.06746370623353</v>
      </c>
      <c r="O44" s="92">
        <f t="shared" si="18"/>
        <v>621.47234593277756</v>
      </c>
      <c r="P44" s="95">
        <f t="shared" si="19"/>
        <v>107.21896643580183</v>
      </c>
      <c r="Q44" s="92">
        <f t="shared" si="20"/>
        <v>176.592478894858</v>
      </c>
      <c r="R44" s="99">
        <f t="shared" si="20"/>
        <v>31.869963878855231</v>
      </c>
      <c r="S44" s="42" t="s">
        <v>49</v>
      </c>
    </row>
    <row r="45" spans="2:19" ht="10.199999999999999" customHeight="1" x14ac:dyDescent="0.3">
      <c r="B45" s="37" t="s">
        <v>26</v>
      </c>
      <c r="C45" s="87">
        <f t="shared" si="21"/>
        <v>2802.32</v>
      </c>
      <c r="D45" s="88">
        <v>1244.2239999999999</v>
      </c>
      <c r="E45" s="88">
        <v>661.28300000000002</v>
      </c>
      <c r="F45" s="88">
        <v>339.44499999999999</v>
      </c>
      <c r="G45" s="88">
        <v>557.36800000000005</v>
      </c>
      <c r="H45" s="103">
        <f t="shared" si="22"/>
        <v>16.504999999999999</v>
      </c>
      <c r="I45" s="32">
        <v>11.571</v>
      </c>
      <c r="J45" s="34">
        <v>4.9340000000000002</v>
      </c>
      <c r="K45" s="95">
        <f t="shared" si="14"/>
        <v>116.0466891272001</v>
      </c>
      <c r="L45" s="92">
        <f t="shared" si="15"/>
        <v>146.46688746969238</v>
      </c>
      <c r="M45" s="92">
        <f t="shared" si="16"/>
        <v>78.157438863728828</v>
      </c>
      <c r="N45" s="92">
        <f t="shared" si="17"/>
        <v>41.540982649559453</v>
      </c>
      <c r="O45" s="92">
        <f t="shared" si="18"/>
        <v>207.48623569781432</v>
      </c>
      <c r="P45" s="95">
        <f t="shared" si="19"/>
        <v>71.980827341877642</v>
      </c>
      <c r="Q45" s="92">
        <f t="shared" si="20"/>
        <v>120.27412906910337</v>
      </c>
      <c r="R45" s="99">
        <f t="shared" si="20"/>
        <v>13.581952117863707</v>
      </c>
      <c r="S45" s="42" t="s">
        <v>50</v>
      </c>
    </row>
    <row r="46" spans="2:19" ht="10.199999999999999" customHeight="1" x14ac:dyDescent="0.3">
      <c r="B46" s="37" t="s">
        <v>27</v>
      </c>
      <c r="C46" s="87">
        <f t="shared" si="21"/>
        <v>3883.9970000000003</v>
      </c>
      <c r="D46" s="88">
        <v>1695.5229999999999</v>
      </c>
      <c r="E46" s="88">
        <v>876.23199999999997</v>
      </c>
      <c r="F46" s="88">
        <v>589.54200000000003</v>
      </c>
      <c r="G46" s="88">
        <v>722.7</v>
      </c>
      <c r="H46" s="103">
        <f t="shared" si="22"/>
        <v>16.067</v>
      </c>
      <c r="I46" s="32">
        <v>11.231</v>
      </c>
      <c r="J46" s="34">
        <v>4.8360000000000003</v>
      </c>
      <c r="K46" s="95">
        <f t="shared" si="14"/>
        <v>76.030189835381748</v>
      </c>
      <c r="L46" s="92">
        <f t="shared" si="15"/>
        <v>93.169381786613087</v>
      </c>
      <c r="M46" s="92">
        <f t="shared" si="16"/>
        <v>50.331121283034889</v>
      </c>
      <c r="N46" s="92">
        <f t="shared" si="17"/>
        <v>43.525035361367628</v>
      </c>
      <c r="O46" s="92">
        <f t="shared" si="18"/>
        <v>115.68498710724859</v>
      </c>
      <c r="P46" s="95">
        <f t="shared" si="19"/>
        <v>55.161757605021734</v>
      </c>
      <c r="Q46" s="92">
        <f t="shared" si="20"/>
        <v>71.152087778116424</v>
      </c>
      <c r="R46" s="99">
        <f t="shared" si="20"/>
        <v>27.498022673345645</v>
      </c>
      <c r="S46" s="42" t="s">
        <v>51</v>
      </c>
    </row>
    <row r="47" spans="2:19" ht="10.199999999999999" customHeight="1" x14ac:dyDescent="0.3">
      <c r="B47" s="37" t="s">
        <v>28</v>
      </c>
      <c r="C47" s="87">
        <f t="shared" si="21"/>
        <v>3624.511</v>
      </c>
      <c r="D47" s="88">
        <v>1631.116</v>
      </c>
      <c r="E47" s="88">
        <v>797.94399999999996</v>
      </c>
      <c r="F47" s="88">
        <v>595.572</v>
      </c>
      <c r="G47" s="88">
        <v>599.87900000000002</v>
      </c>
      <c r="H47" s="103">
        <f t="shared" si="22"/>
        <v>16.757999999999999</v>
      </c>
      <c r="I47" s="32">
        <v>12.071</v>
      </c>
      <c r="J47" s="34">
        <v>4.6870000000000003</v>
      </c>
      <c r="K47" s="95">
        <f t="shared" si="14"/>
        <v>95.684057992923158</v>
      </c>
      <c r="L47" s="92">
        <f t="shared" si="15"/>
        <v>119.22600311276099</v>
      </c>
      <c r="M47" s="92">
        <f t="shared" si="16"/>
        <v>79.866195405200699</v>
      </c>
      <c r="N47" s="92">
        <f t="shared" si="17"/>
        <v>55.179718339217686</v>
      </c>
      <c r="O47" s="92">
        <f t="shared" si="18"/>
        <v>113.65875376204301</v>
      </c>
      <c r="P47" s="95">
        <f t="shared" si="19"/>
        <v>34.938400837426514</v>
      </c>
      <c r="Q47" s="92">
        <f t="shared" si="20"/>
        <v>50.492457299588551</v>
      </c>
      <c r="R47" s="99">
        <f t="shared" si="20"/>
        <v>6.5711687130514065</v>
      </c>
      <c r="S47" s="42" t="s">
        <v>52</v>
      </c>
    </row>
    <row r="48" spans="2:19" ht="10.199999999999999" customHeight="1" x14ac:dyDescent="0.3">
      <c r="B48" s="37" t="s">
        <v>31</v>
      </c>
      <c r="C48" s="87">
        <f t="shared" si="21"/>
        <v>3988.7139999999999</v>
      </c>
      <c r="D48" s="88">
        <v>1849.296</v>
      </c>
      <c r="E48" s="88">
        <v>868.38400000000001</v>
      </c>
      <c r="F48" s="88">
        <v>715.16700000000003</v>
      </c>
      <c r="G48" s="88">
        <v>555.86699999999996</v>
      </c>
      <c r="H48" s="103">
        <f t="shared" si="22"/>
        <v>18.167000000000002</v>
      </c>
      <c r="I48" s="32">
        <v>12.965</v>
      </c>
      <c r="J48" s="34">
        <v>5.202</v>
      </c>
      <c r="K48" s="95">
        <f t="shared" si="14"/>
        <v>181.13966644252821</v>
      </c>
      <c r="L48" s="92">
        <f t="shared" si="15"/>
        <v>207.90347796986055</v>
      </c>
      <c r="M48" s="92">
        <f t="shared" si="16"/>
        <v>165.77705411741653</v>
      </c>
      <c r="N48" s="92">
        <f t="shared" si="17"/>
        <v>192.40975234793132</v>
      </c>
      <c r="O48" s="92">
        <f t="shared" si="18"/>
        <v>125.18776889234582</v>
      </c>
      <c r="P48" s="95">
        <f t="shared" si="19"/>
        <v>27.828595553053773</v>
      </c>
      <c r="Q48" s="92">
        <f t="shared" si="20"/>
        <v>38.072417465388696</v>
      </c>
      <c r="R48" s="99">
        <f t="shared" si="20"/>
        <v>7.8805474906677802</v>
      </c>
      <c r="S48" s="42" t="s">
        <v>53</v>
      </c>
    </row>
    <row r="49" spans="2:19" ht="10.199999999999999" customHeight="1" x14ac:dyDescent="0.3">
      <c r="B49" s="37" t="s">
        <v>34</v>
      </c>
      <c r="C49" s="87">
        <f t="shared" si="21"/>
        <v>3137.7139999999999</v>
      </c>
      <c r="D49" s="88">
        <v>1719.645</v>
      </c>
      <c r="E49" s="88">
        <v>720.18499999999995</v>
      </c>
      <c r="F49" s="88">
        <v>278.87700000000001</v>
      </c>
      <c r="G49" s="88">
        <v>419.00700000000001</v>
      </c>
      <c r="H49" s="103">
        <f t="shared" si="22"/>
        <v>19.228999999999999</v>
      </c>
      <c r="I49" s="32">
        <v>14.106999999999999</v>
      </c>
      <c r="J49" s="34">
        <v>5.1219999999999999</v>
      </c>
      <c r="K49" s="95">
        <f t="shared" si="14"/>
        <v>338.74968712813677</v>
      </c>
      <c r="L49" s="92">
        <f t="shared" si="15"/>
        <v>378.06427399849883</v>
      </c>
      <c r="M49" s="92">
        <f t="shared" si="16"/>
        <v>342.04281803562395</v>
      </c>
      <c r="N49" s="92">
        <f t="shared" si="17"/>
        <v>333.54372328021765</v>
      </c>
      <c r="O49" s="92">
        <f t="shared" si="18"/>
        <v>226.85893035446827</v>
      </c>
      <c r="P49" s="95">
        <f t="shared" si="19"/>
        <v>35.035112359550538</v>
      </c>
      <c r="Q49" s="92">
        <f t="shared" si="20"/>
        <v>48.71389415981443</v>
      </c>
      <c r="R49" s="99">
        <f t="shared" si="20"/>
        <v>7.7408498106857451</v>
      </c>
      <c r="S49" s="42" t="s">
        <v>54</v>
      </c>
    </row>
    <row r="50" spans="2:19" ht="10.199999999999999" customHeight="1" x14ac:dyDescent="0.3">
      <c r="B50" s="37" t="s">
        <v>35</v>
      </c>
      <c r="C50" s="87">
        <f t="shared" si="21"/>
        <v>2693.114</v>
      </c>
      <c r="D50" s="88">
        <v>1491.5419999999999</v>
      </c>
      <c r="E50" s="88">
        <v>650.41700000000003</v>
      </c>
      <c r="F50" s="88">
        <v>173.202</v>
      </c>
      <c r="G50" s="88">
        <v>377.95299999999997</v>
      </c>
      <c r="H50" s="103">
        <f t="shared" si="22"/>
        <v>19.75</v>
      </c>
      <c r="I50" s="32">
        <v>14.462</v>
      </c>
      <c r="J50" s="34">
        <v>5.2880000000000003</v>
      </c>
      <c r="K50" s="95">
        <f t="shared" si="14"/>
        <v>168.52489059544598</v>
      </c>
      <c r="L50" s="92">
        <f t="shared" si="15"/>
        <v>182.90748246933447</v>
      </c>
      <c r="M50" s="92">
        <f t="shared" si="16"/>
        <v>147.93091355426995</v>
      </c>
      <c r="N50" s="92">
        <f t="shared" si="17"/>
        <v>162.06593938660336</v>
      </c>
      <c r="O50" s="92">
        <f t="shared" si="18"/>
        <v>156.62033799335921</v>
      </c>
      <c r="P50" s="95">
        <f t="shared" si="19"/>
        <v>31.500099873493582</v>
      </c>
      <c r="Q50" s="92">
        <f t="shared" si="20"/>
        <v>46.837242359630409</v>
      </c>
      <c r="R50" s="99">
        <f t="shared" si="20"/>
        <v>2.2823984526112184</v>
      </c>
      <c r="S50" s="42" t="s">
        <v>55</v>
      </c>
    </row>
    <row r="51" spans="2:19" ht="4.95" customHeight="1" x14ac:dyDescent="0.3">
      <c r="B51" s="13"/>
      <c r="C51" s="89"/>
      <c r="D51" s="88"/>
      <c r="E51" s="88"/>
      <c r="F51" s="88"/>
      <c r="G51" s="88"/>
      <c r="H51" s="33"/>
      <c r="I51" s="32"/>
      <c r="J51" s="34"/>
      <c r="K51" s="97"/>
      <c r="L51" s="94"/>
      <c r="M51" s="94"/>
      <c r="N51" s="94"/>
      <c r="O51" s="94"/>
      <c r="P51" s="97"/>
      <c r="Q51" s="94"/>
      <c r="R51" s="100"/>
      <c r="S51" s="43"/>
    </row>
    <row r="52" spans="2:19" ht="13.05" customHeight="1" x14ac:dyDescent="0.3">
      <c r="B52" s="28">
        <v>2022</v>
      </c>
      <c r="C52" s="87"/>
      <c r="D52" s="90"/>
      <c r="E52" s="90"/>
      <c r="F52" s="90"/>
      <c r="G52" s="90"/>
      <c r="H52" s="29"/>
      <c r="I52" s="31"/>
      <c r="J52" s="32"/>
      <c r="K52" s="101"/>
      <c r="L52" s="102"/>
      <c r="M52" s="102"/>
      <c r="N52" s="102"/>
      <c r="O52" s="102"/>
      <c r="P52" s="101"/>
      <c r="Q52" s="102"/>
      <c r="R52" s="100"/>
      <c r="S52" s="41">
        <v>2022</v>
      </c>
    </row>
    <row r="53" spans="2:19" ht="10.199999999999999" customHeight="1" x14ac:dyDescent="0.3">
      <c r="B53" s="37" t="s">
        <v>8</v>
      </c>
      <c r="C53" s="87">
        <f t="shared" ref="C53:C64" si="23">SUM(D53:G53)</f>
        <v>2142.9259999999999</v>
      </c>
      <c r="D53" s="88">
        <v>1213.6310000000001</v>
      </c>
      <c r="E53" s="88">
        <v>476.11900000000003</v>
      </c>
      <c r="F53" s="88">
        <v>141.12</v>
      </c>
      <c r="G53" s="88">
        <v>312.05599999999998</v>
      </c>
      <c r="H53" s="103">
        <f t="shared" ref="H53:H64" si="24">SUM(I53:J53)</f>
        <v>16.766999999999999</v>
      </c>
      <c r="I53" s="32">
        <v>12.23</v>
      </c>
      <c r="J53" s="34">
        <v>4.5369999999999999</v>
      </c>
      <c r="K53" s="95">
        <f t="shared" ref="K53:P57" si="25">C53/C39*100-100</f>
        <v>178.0648200172061</v>
      </c>
      <c r="L53" s="92">
        <f t="shared" si="25"/>
        <v>189.70195071182366</v>
      </c>
      <c r="M53" s="92">
        <f t="shared" si="25"/>
        <v>138.70400080216587</v>
      </c>
      <c r="N53" s="92">
        <f t="shared" si="25"/>
        <v>317.18154137227657</v>
      </c>
      <c r="O53" s="92">
        <f t="shared" si="25"/>
        <v>163.45845364132174</v>
      </c>
      <c r="P53" s="95">
        <f t="shared" si="25"/>
        <v>39.295505524632404</v>
      </c>
      <c r="Q53" s="92">
        <f t="shared" ref="Q53" si="26">I53/I39*100-100</f>
        <v>56.85520071822495</v>
      </c>
      <c r="R53" s="99">
        <f t="shared" ref="R53" si="27">J53/J39*100-100</f>
        <v>7.0047169811320771</v>
      </c>
      <c r="S53" s="42" t="s">
        <v>44</v>
      </c>
    </row>
    <row r="54" spans="2:19" ht="10.199999999999999" customHeight="1" x14ac:dyDescent="0.3">
      <c r="B54" s="37" t="s">
        <v>21</v>
      </c>
      <c r="C54" s="87">
        <f t="shared" si="23"/>
        <v>2598.4129999999996</v>
      </c>
      <c r="D54" s="88">
        <v>1412.0119999999999</v>
      </c>
      <c r="E54" s="88">
        <v>619.74400000000003</v>
      </c>
      <c r="F54" s="88">
        <v>235.113</v>
      </c>
      <c r="G54" s="88">
        <v>331.54399999999998</v>
      </c>
      <c r="H54" s="103">
        <f t="shared" si="24"/>
        <v>17.227</v>
      </c>
      <c r="I54" s="32">
        <v>12.488</v>
      </c>
      <c r="J54" s="34">
        <v>4.7389999999999999</v>
      </c>
      <c r="K54" s="95">
        <f t="shared" si="25"/>
        <v>881.9969388333551</v>
      </c>
      <c r="L54" s="92">
        <f t="shared" si="25"/>
        <v>1046.7093295218294</v>
      </c>
      <c r="M54" s="92">
        <f t="shared" si="25"/>
        <v>930.34796920979579</v>
      </c>
      <c r="N54" s="92">
        <f t="shared" si="25"/>
        <v>2630.0627032048305</v>
      </c>
      <c r="O54" s="92">
        <f t="shared" si="25"/>
        <v>355.99383836716731</v>
      </c>
      <c r="P54" s="95">
        <f t="shared" si="25"/>
        <v>48.265771581031061</v>
      </c>
      <c r="Q54" s="92">
        <f t="shared" ref="Q54" si="28">I54/I40*100-100</f>
        <v>66.974194411017493</v>
      </c>
      <c r="R54" s="99">
        <f t="shared" ref="R54" si="29">J54/J40*100-100</f>
        <v>14.468599033816432</v>
      </c>
      <c r="S54" s="42" t="s">
        <v>45</v>
      </c>
    </row>
    <row r="55" spans="2:19" ht="10.199999999999999" customHeight="1" x14ac:dyDescent="0.3">
      <c r="B55" s="37" t="s">
        <v>22</v>
      </c>
      <c r="C55" s="87">
        <f t="shared" si="23"/>
        <v>3599.99</v>
      </c>
      <c r="D55" s="88">
        <v>1892.498</v>
      </c>
      <c r="E55" s="88">
        <v>854.63599999999997</v>
      </c>
      <c r="F55" s="88">
        <v>385.673</v>
      </c>
      <c r="G55" s="88">
        <v>467.18299999999999</v>
      </c>
      <c r="H55" s="103">
        <f t="shared" si="24"/>
        <v>18.843</v>
      </c>
      <c r="I55" s="32">
        <v>13.760999999999999</v>
      </c>
      <c r="J55" s="34">
        <v>5.0819999999999999</v>
      </c>
      <c r="K55" s="95">
        <f t="shared" si="25"/>
        <v>727.50781537329897</v>
      </c>
      <c r="L55" s="92">
        <f t="shared" si="25"/>
        <v>853.07300269932716</v>
      </c>
      <c r="M55" s="92">
        <f t="shared" si="25"/>
        <v>785.41295429116076</v>
      </c>
      <c r="N55" s="92">
        <f t="shared" si="25"/>
        <v>2998.0239376656764</v>
      </c>
      <c r="O55" s="92">
        <f t="shared" si="25"/>
        <v>266.42091310520084</v>
      </c>
      <c r="P55" s="95">
        <f t="shared" si="25"/>
        <v>27.111440906637881</v>
      </c>
      <c r="Q55" s="92">
        <f t="shared" ref="Q55" si="30">I55/I41*100-100</f>
        <v>38.859737638748726</v>
      </c>
      <c r="R55" s="99">
        <f t="shared" ref="R55" si="31">J55/J41*100-100</f>
        <v>3.4188034188034351</v>
      </c>
      <c r="S55" s="42" t="s">
        <v>46</v>
      </c>
    </row>
    <row r="56" spans="2:19" ht="10.199999999999999" customHeight="1" x14ac:dyDescent="0.3">
      <c r="B56" s="37" t="s">
        <v>23</v>
      </c>
      <c r="C56" s="87">
        <f t="shared" si="23"/>
        <v>4946.7719999999999</v>
      </c>
      <c r="D56" s="88">
        <v>2367.4920000000002</v>
      </c>
      <c r="E56" s="88">
        <v>1137.2449999999999</v>
      </c>
      <c r="F56" s="88">
        <v>787.04</v>
      </c>
      <c r="G56" s="88">
        <v>654.995</v>
      </c>
      <c r="H56" s="103">
        <f t="shared" si="24"/>
        <v>18.265000000000001</v>
      </c>
      <c r="I56" s="32">
        <v>13.715</v>
      </c>
      <c r="J56" s="34">
        <v>4.55</v>
      </c>
      <c r="K56" s="95">
        <f t="shared" si="25"/>
        <v>570.5468997806762</v>
      </c>
      <c r="L56" s="92">
        <f t="shared" si="25"/>
        <v>563.06830116706021</v>
      </c>
      <c r="M56" s="92">
        <f t="shared" si="25"/>
        <v>574.72263423316519</v>
      </c>
      <c r="N56" s="92">
        <f t="shared" si="25"/>
        <v>1996.8721692332283</v>
      </c>
      <c r="O56" s="92">
        <f t="shared" si="25"/>
        <v>275.16825422282307</v>
      </c>
      <c r="P56" s="95">
        <f t="shared" si="25"/>
        <v>30.800630191922096</v>
      </c>
      <c r="Q56" s="92">
        <f t="shared" ref="Q56" si="32">I56/I42*100-100</f>
        <v>44.672995780590725</v>
      </c>
      <c r="R56" s="99">
        <f t="shared" ref="R56" si="33">J56/J42*100-100</f>
        <v>1.4719000892060592</v>
      </c>
      <c r="S56" s="42" t="s">
        <v>47</v>
      </c>
    </row>
    <row r="57" spans="2:19" ht="10.199999999999999" customHeight="1" x14ac:dyDescent="0.3">
      <c r="B57" s="37" t="s">
        <v>24</v>
      </c>
      <c r="C57" s="87">
        <f t="shared" si="23"/>
        <v>5340.7729999999992</v>
      </c>
      <c r="D57" s="88">
        <v>2529.4929999999999</v>
      </c>
      <c r="E57" s="88">
        <v>1202.367</v>
      </c>
      <c r="F57" s="88">
        <v>927.47699999999998</v>
      </c>
      <c r="G57" s="88">
        <v>681.43600000000004</v>
      </c>
      <c r="H57" s="103">
        <f t="shared" si="24"/>
        <v>19.640999999999998</v>
      </c>
      <c r="I57" s="32">
        <v>14.478999999999999</v>
      </c>
      <c r="J57" s="34">
        <v>5.1619999999999999</v>
      </c>
      <c r="K57" s="95">
        <f t="shared" si="25"/>
        <v>321.37439692614782</v>
      </c>
      <c r="L57" s="92">
        <f t="shared" si="25"/>
        <v>349.73001900623524</v>
      </c>
      <c r="M57" s="92">
        <f t="shared" si="25"/>
        <v>301.70757131306914</v>
      </c>
      <c r="N57" s="92">
        <f t="shared" si="25"/>
        <v>452.32279080292756</v>
      </c>
      <c r="O57" s="92">
        <f t="shared" si="25"/>
        <v>186.58135006581688</v>
      </c>
      <c r="P57" s="95">
        <f t="shared" si="25"/>
        <v>21.278172275393644</v>
      </c>
      <c r="Q57" s="92">
        <f t="shared" ref="Q57" si="34">I57/I43*100-100</f>
        <v>26.964223079621192</v>
      </c>
      <c r="R57" s="99">
        <f t="shared" ref="R57" si="35">J57/J43*100-100</f>
        <v>7.7436860780630212</v>
      </c>
      <c r="S57" s="42" t="s">
        <v>48</v>
      </c>
    </row>
    <row r="58" spans="2:19" ht="10.199999999999999" customHeight="1" x14ac:dyDescent="0.3">
      <c r="B58" s="37" t="s">
        <v>25</v>
      </c>
      <c r="C58" s="87">
        <f t="shared" si="23"/>
        <v>5710.6849999999995</v>
      </c>
      <c r="D58" s="88">
        <v>2717.7249999999999</v>
      </c>
      <c r="E58" s="88">
        <v>1231.9739999999999</v>
      </c>
      <c r="F58" s="88">
        <v>989.10699999999997</v>
      </c>
      <c r="G58" s="88">
        <v>771.87900000000002</v>
      </c>
      <c r="H58" s="103">
        <f t="shared" si="24"/>
        <v>18.21</v>
      </c>
      <c r="I58" s="32">
        <v>13.477</v>
      </c>
      <c r="J58" s="34">
        <v>4.7329999999999997</v>
      </c>
      <c r="K58" s="95">
        <f t="shared" ref="K58" si="36">C58/C44*100-100</f>
        <v>186.53928654756561</v>
      </c>
      <c r="L58" s="92">
        <f t="shared" ref="L58" si="37">D58/D44*100-100</f>
        <v>216.935860058309</v>
      </c>
      <c r="M58" s="92">
        <f t="shared" ref="M58" si="38">E58/E44*100-100</f>
        <v>177.86150386691236</v>
      </c>
      <c r="N58" s="92">
        <f t="shared" ref="N58" si="39">F58/F44*100-100</f>
        <v>215.97632190958115</v>
      </c>
      <c r="O58" s="92">
        <f t="shared" ref="O58" si="40">G58/G44*100-100</f>
        <v>103.6211735905201</v>
      </c>
      <c r="P58" s="95">
        <f t="shared" ref="P58" si="41">H58/H44*100-100</f>
        <v>17.045892788276134</v>
      </c>
      <c r="Q58" s="92">
        <f t="shared" ref="Q58" si="42">I58/I44*100-100</f>
        <v>24.64853866074732</v>
      </c>
      <c r="R58" s="99">
        <f t="shared" ref="R58" si="43">J58/J44*100-100</f>
        <v>-0.27391487568479533</v>
      </c>
      <c r="S58" s="42" t="s">
        <v>49</v>
      </c>
    </row>
    <row r="59" spans="2:19" ht="10.199999999999999" customHeight="1" x14ac:dyDescent="0.3">
      <c r="B59" s="37" t="s">
        <v>26</v>
      </c>
      <c r="C59" s="87">
        <f t="shared" si="23"/>
        <v>6237.9050000000007</v>
      </c>
      <c r="D59" s="88">
        <v>2934.973</v>
      </c>
      <c r="E59" s="88">
        <v>1312.14</v>
      </c>
      <c r="F59" s="88">
        <v>1084.2470000000001</v>
      </c>
      <c r="G59" s="88">
        <v>906.54499999999996</v>
      </c>
      <c r="H59" s="103">
        <f t="shared" si="24"/>
        <v>19.803000000000001</v>
      </c>
      <c r="I59" s="32">
        <v>14.601000000000001</v>
      </c>
      <c r="J59" s="34">
        <v>5.202</v>
      </c>
      <c r="K59" s="95">
        <f t="shared" ref="K59" si="44">C59/C45*100-100</f>
        <v>122.59788318250594</v>
      </c>
      <c r="L59" s="92">
        <f t="shared" ref="L59" si="45">D59/D45*100-100</f>
        <v>135.88783048711485</v>
      </c>
      <c r="M59" s="92">
        <f t="shared" ref="M59" si="46">E59/E45*100-100</f>
        <v>98.423367907537312</v>
      </c>
      <c r="N59" s="92">
        <f t="shared" ref="N59" si="47">F59/F45*100-100</f>
        <v>219.4175786946339</v>
      </c>
      <c r="O59" s="92">
        <f t="shared" ref="O59" si="48">G59/G45*100-100</f>
        <v>62.647478864950955</v>
      </c>
      <c r="P59" s="95">
        <f t="shared" ref="P59" si="49">H59/H45*100-100</f>
        <v>19.981823689790986</v>
      </c>
      <c r="Q59" s="92">
        <f t="shared" ref="Q59" si="50">I59/I45*100-100</f>
        <v>26.186155042779376</v>
      </c>
      <c r="R59" s="99">
        <f t="shared" ref="R59" si="51">J59/J45*100-100</f>
        <v>5.4316984191325304</v>
      </c>
      <c r="S59" s="42" t="s">
        <v>50</v>
      </c>
    </row>
    <row r="60" spans="2:19" ht="10.199999999999999" customHeight="1" x14ac:dyDescent="0.3">
      <c r="B60" s="37" t="s">
        <v>27</v>
      </c>
      <c r="C60" s="87">
        <f t="shared" si="23"/>
        <v>6345.482</v>
      </c>
      <c r="D60" s="88">
        <v>2949.6210000000001</v>
      </c>
      <c r="E60" s="88">
        <v>1367.192</v>
      </c>
      <c r="F60" s="88">
        <v>1058.3109999999999</v>
      </c>
      <c r="G60" s="88">
        <v>970.35799999999995</v>
      </c>
      <c r="H60" s="103">
        <f t="shared" si="24"/>
        <v>19.079999999999998</v>
      </c>
      <c r="I60" s="32">
        <v>14.43</v>
      </c>
      <c r="J60" s="34">
        <v>4.6500000000000004</v>
      </c>
      <c r="K60" s="95">
        <f t="shared" ref="K60" si="52">C60/C46*100-100</f>
        <v>63.375048950861668</v>
      </c>
      <c r="L60" s="92">
        <f t="shared" ref="L60" si="53">D60/D46*100-100</f>
        <v>73.965260276622615</v>
      </c>
      <c r="M60" s="92">
        <f t="shared" ref="M60" si="54">E60/E46*100-100</f>
        <v>56.030822887089272</v>
      </c>
      <c r="N60" s="92">
        <f t="shared" ref="N60" si="55">F60/F46*100-100</f>
        <v>79.514097384070993</v>
      </c>
      <c r="O60" s="92">
        <f t="shared" ref="O60" si="56">G60/G46*100-100</f>
        <v>34.26843780268436</v>
      </c>
      <c r="P60" s="95">
        <f t="shared" ref="P60" si="57">H60/H46*100-100</f>
        <v>18.752722972552419</v>
      </c>
      <c r="Q60" s="92">
        <f t="shared" ref="Q60" si="58">I60/I46*100-100</f>
        <v>28.483661294630934</v>
      </c>
      <c r="R60" s="99">
        <f t="shared" ref="R60" si="59">J60/J46*100-100</f>
        <v>-3.8461538461538396</v>
      </c>
      <c r="S60" s="42" t="s">
        <v>51</v>
      </c>
    </row>
    <row r="61" spans="2:19" ht="10.199999999999999" customHeight="1" x14ac:dyDescent="0.3">
      <c r="B61" s="37" t="s">
        <v>28</v>
      </c>
      <c r="C61" s="87">
        <f t="shared" si="23"/>
        <v>5908.893</v>
      </c>
      <c r="D61" s="88">
        <v>2825.221</v>
      </c>
      <c r="E61" s="88">
        <v>1300.471</v>
      </c>
      <c r="F61" s="88">
        <v>981.17899999999997</v>
      </c>
      <c r="G61" s="88">
        <v>802.02200000000005</v>
      </c>
      <c r="H61" s="103">
        <f t="shared" si="24"/>
        <v>18.411000000000001</v>
      </c>
      <c r="I61" s="32">
        <v>13.657</v>
      </c>
      <c r="J61" s="34">
        <v>4.7539999999999996</v>
      </c>
      <c r="K61" s="95">
        <f t="shared" ref="K61" si="60">C61/C47*100-100</f>
        <v>63.02593646425683</v>
      </c>
      <c r="L61" s="92">
        <f t="shared" ref="L61" si="61">D61/D47*100-100</f>
        <v>73.207852783002579</v>
      </c>
      <c r="M61" s="92">
        <f t="shared" ref="M61" si="62">E61/E47*100-100</f>
        <v>62.977727760344095</v>
      </c>
      <c r="N61" s="92">
        <f t="shared" ref="N61" si="63">F61/F47*100-100</f>
        <v>64.745656276655041</v>
      </c>
      <c r="O61" s="92">
        <f t="shared" ref="O61" si="64">G61/G47*100-100</f>
        <v>33.697295621283615</v>
      </c>
      <c r="P61" s="95">
        <f t="shared" ref="P61" si="65">H61/H47*100-100</f>
        <v>9.8639455782313092</v>
      </c>
      <c r="Q61" s="92">
        <f t="shared" ref="Q61" si="66">I61/I47*100-100</f>
        <v>13.13892800927843</v>
      </c>
      <c r="R61" s="99">
        <f t="shared" ref="R61" si="67">J61/J47*100-100</f>
        <v>1.4294858118199159</v>
      </c>
      <c r="S61" s="42" t="s">
        <v>52</v>
      </c>
    </row>
    <row r="62" spans="2:19" ht="10.199999999999999" customHeight="1" x14ac:dyDescent="0.3">
      <c r="B62" s="37" t="s">
        <v>31</v>
      </c>
      <c r="C62" s="87">
        <f t="shared" si="23"/>
        <v>5687.5570000000007</v>
      </c>
      <c r="D62" s="88">
        <v>2774.7939999999999</v>
      </c>
      <c r="E62" s="88">
        <v>1262.8489999999999</v>
      </c>
      <c r="F62" s="88">
        <v>937.03300000000002</v>
      </c>
      <c r="G62" s="88">
        <v>712.88099999999997</v>
      </c>
      <c r="H62" s="103">
        <f t="shared" si="24"/>
        <v>19.091999999999999</v>
      </c>
      <c r="I62" s="32">
        <v>14.347</v>
      </c>
      <c r="J62" s="34">
        <v>4.7450000000000001</v>
      </c>
      <c r="K62" s="95">
        <f t="shared" ref="K62" si="68">C62/C48*100-100</f>
        <v>42.591246201156565</v>
      </c>
      <c r="L62" s="92">
        <f t="shared" ref="L62" si="69">D62/D48*100-100</f>
        <v>50.045963436897068</v>
      </c>
      <c r="M62" s="92">
        <f t="shared" ref="M62" si="70">E62/E48*100-100</f>
        <v>45.425180565279874</v>
      </c>
      <c r="N62" s="92">
        <f t="shared" ref="N62" si="71">F62/F48*100-100</f>
        <v>31.022963867180664</v>
      </c>
      <c r="O62" s="92">
        <f t="shared" ref="O62" si="72">G62/G48*100-100</f>
        <v>28.246684908440329</v>
      </c>
      <c r="P62" s="95">
        <f t="shared" ref="P62" si="73">H62/H48*100-100</f>
        <v>5.091649694501001</v>
      </c>
      <c r="Q62" s="92">
        <f t="shared" ref="Q62" si="74">I62/I48*100-100</f>
        <v>10.659467797917472</v>
      </c>
      <c r="R62" s="99">
        <f t="shared" ref="R62" si="75">J62/J48*100-100</f>
        <v>-8.7850826605151866</v>
      </c>
      <c r="S62" s="42" t="s">
        <v>53</v>
      </c>
    </row>
    <row r="63" spans="2:19" ht="10.199999999999999" customHeight="1" x14ac:dyDescent="0.3">
      <c r="B63" s="37" t="s">
        <v>34</v>
      </c>
      <c r="C63" s="87">
        <f t="shared" si="23"/>
        <v>4121.1900000000005</v>
      </c>
      <c r="D63" s="88">
        <v>2347.4650000000001</v>
      </c>
      <c r="E63" s="88">
        <v>894.40700000000004</v>
      </c>
      <c r="F63" s="88">
        <v>345.86399999999998</v>
      </c>
      <c r="G63" s="88">
        <v>533.45399999999995</v>
      </c>
      <c r="H63" s="103">
        <f t="shared" si="24"/>
        <v>19.263999999999999</v>
      </c>
      <c r="I63" s="32">
        <v>13.65</v>
      </c>
      <c r="J63" s="34">
        <v>5.6139999999999999</v>
      </c>
      <c r="K63" s="95">
        <f t="shared" ref="K63" si="76">C63/C49*100-100</f>
        <v>31.34371073972963</v>
      </c>
      <c r="L63" s="92">
        <f t="shared" ref="L63" si="77">D63/D49*100-100</f>
        <v>36.508698016160338</v>
      </c>
      <c r="M63" s="92">
        <f t="shared" ref="M63" si="78">E63/E49*100-100</f>
        <v>24.191284183924978</v>
      </c>
      <c r="N63" s="92">
        <f t="shared" ref="N63" si="79">F63/F49*100-100</f>
        <v>24.02026699942985</v>
      </c>
      <c r="O63" s="92">
        <f t="shared" ref="O63" si="80">G63/G49*100-100</f>
        <v>27.313863491540701</v>
      </c>
      <c r="P63" s="95">
        <f t="shared" ref="P63" si="81">H63/H49*100-100</f>
        <v>0.18201674554059366</v>
      </c>
      <c r="Q63" s="92">
        <f t="shared" ref="Q63" si="82">I63/I49*100-100</f>
        <v>-3.2395264762174634</v>
      </c>
      <c r="R63" s="99">
        <f t="shared" ref="R63" si="83">J63/J49*100-100</f>
        <v>9.6056228035923397</v>
      </c>
      <c r="S63" s="42" t="s">
        <v>54</v>
      </c>
    </row>
    <row r="64" spans="2:19" ht="10.199999999999999" customHeight="1" x14ac:dyDescent="0.3">
      <c r="B64" s="37" t="s">
        <v>35</v>
      </c>
      <c r="C64" s="87">
        <f t="shared" si="23"/>
        <v>4121.6869999999999</v>
      </c>
      <c r="D64" s="88">
        <v>2296.9580000000001</v>
      </c>
      <c r="E64" s="88">
        <v>978.50099999999998</v>
      </c>
      <c r="F64" s="88">
        <v>298.55099999999999</v>
      </c>
      <c r="G64" s="88">
        <v>547.67700000000002</v>
      </c>
      <c r="H64" s="103">
        <f t="shared" si="24"/>
        <v>18.288</v>
      </c>
      <c r="I64" s="32">
        <v>13.382</v>
      </c>
      <c r="J64" s="34">
        <v>4.9059999999999997</v>
      </c>
      <c r="K64" s="95">
        <f t="shared" ref="K64" si="84">C64/C50*100-100</f>
        <v>53.045396518676881</v>
      </c>
      <c r="L64" s="92">
        <f t="shared" ref="L64" si="85">D64/D50*100-100</f>
        <v>53.998881694246649</v>
      </c>
      <c r="M64" s="92">
        <f t="shared" ref="M64" si="86">E64/E50*100-100</f>
        <v>50.442100990595264</v>
      </c>
      <c r="N64" s="92">
        <f t="shared" ref="N64" si="87">F64/F50*100-100</f>
        <v>72.371566148196905</v>
      </c>
      <c r="O64" s="92">
        <f t="shared" ref="O64" si="88">G64/G50*100-100</f>
        <v>44.906112664802237</v>
      </c>
      <c r="P64" s="95">
        <f t="shared" ref="P64" si="89">H64/H50*100-100</f>
        <v>-7.4025316455696242</v>
      </c>
      <c r="Q64" s="92">
        <f t="shared" ref="Q64" si="90">I64/I50*100-100</f>
        <v>-7.4678467708477427</v>
      </c>
      <c r="R64" s="99">
        <f t="shared" ref="R64" si="91">J64/J50*100-100</f>
        <v>-7.2239031770045585</v>
      </c>
      <c r="S64" s="42" t="s">
        <v>55</v>
      </c>
    </row>
    <row r="65" spans="2:19" ht="4.95" customHeight="1" x14ac:dyDescent="0.3">
      <c r="B65" s="13"/>
      <c r="C65" s="89"/>
      <c r="D65" s="88"/>
      <c r="E65" s="88"/>
      <c r="F65" s="88"/>
      <c r="G65" s="88"/>
      <c r="H65" s="33"/>
      <c r="I65" s="32"/>
      <c r="J65" s="34"/>
      <c r="K65" s="97"/>
      <c r="L65" s="94"/>
      <c r="M65" s="94"/>
      <c r="N65" s="94"/>
      <c r="O65" s="94"/>
      <c r="P65" s="97"/>
      <c r="Q65" s="94"/>
      <c r="R65" s="100"/>
      <c r="S65" s="43"/>
    </row>
    <row r="66" spans="2:19" ht="13.05" customHeight="1" x14ac:dyDescent="0.3">
      <c r="B66" s="28" t="s">
        <v>74</v>
      </c>
      <c r="C66" s="87"/>
      <c r="D66" s="90"/>
      <c r="E66" s="90"/>
      <c r="F66" s="90"/>
      <c r="G66" s="90"/>
      <c r="H66" s="29"/>
      <c r="I66" s="31"/>
      <c r="J66" s="32"/>
      <c r="K66" s="101"/>
      <c r="L66" s="102"/>
      <c r="M66" s="102"/>
      <c r="N66" s="102"/>
      <c r="O66" s="102"/>
      <c r="P66" s="101"/>
      <c r="Q66" s="102"/>
      <c r="R66" s="100"/>
      <c r="S66" s="41" t="s">
        <v>75</v>
      </c>
    </row>
    <row r="67" spans="2:19" ht="10.199999999999999" customHeight="1" x14ac:dyDescent="0.3">
      <c r="B67" s="37" t="s">
        <v>8</v>
      </c>
      <c r="C67" s="87">
        <f t="shared" ref="C67:C78" si="92">SUM(D67:G67)</f>
        <v>3943.9950000000003</v>
      </c>
      <c r="D67" s="88">
        <v>2242.7910000000002</v>
      </c>
      <c r="E67" s="88">
        <v>895.64700000000005</v>
      </c>
      <c r="F67" s="88">
        <v>269.17899999999997</v>
      </c>
      <c r="G67" s="88">
        <v>536.37800000000004</v>
      </c>
      <c r="H67" s="103">
        <f t="shared" ref="H67:H78" si="93">SUM(I67:J67)</f>
        <v>16.701000000000001</v>
      </c>
      <c r="I67" s="32">
        <v>12.231999999999999</v>
      </c>
      <c r="J67" s="34">
        <v>4.4690000000000003</v>
      </c>
      <c r="K67" s="95">
        <f t="shared" ref="K67" si="94">C67/C53*100-100</f>
        <v>84.047185950424819</v>
      </c>
      <c r="L67" s="92">
        <f t="shared" ref="L67" si="95">D67/D53*100-100</f>
        <v>84.800075146399536</v>
      </c>
      <c r="M67" s="92">
        <f t="shared" ref="M67" si="96">E67/E53*100-100</f>
        <v>88.114105927299704</v>
      </c>
      <c r="N67" s="92">
        <f t="shared" ref="N67" si="97">F67/F53*100-100</f>
        <v>90.744756235827651</v>
      </c>
      <c r="O67" s="92">
        <f t="shared" ref="O67" si="98">G67/G53*100-100</f>
        <v>71.885174455866917</v>
      </c>
      <c r="P67" s="95">
        <f t="shared" ref="P67" si="99">H67/H53*100-100</f>
        <v>-0.39363034532115648</v>
      </c>
      <c r="Q67" s="92">
        <f t="shared" ref="Q67" si="100">I67/I53*100-100</f>
        <v>1.6353229762870569E-2</v>
      </c>
      <c r="R67" s="99">
        <f t="shared" ref="R67" si="101">J67/J53*100-100</f>
        <v>-1.4987877452060729</v>
      </c>
      <c r="S67" s="42" t="s">
        <v>44</v>
      </c>
    </row>
    <row r="68" spans="2:19" ht="10.199999999999999" customHeight="1" x14ac:dyDescent="0.3">
      <c r="B68" s="37" t="s">
        <v>21</v>
      </c>
      <c r="C68" s="87">
        <f t="shared" si="92"/>
        <v>4042.4229999999998</v>
      </c>
      <c r="D68" s="88">
        <v>2249.605</v>
      </c>
      <c r="E68" s="88">
        <v>927.88499999999999</v>
      </c>
      <c r="F68" s="88">
        <v>329.56799999999998</v>
      </c>
      <c r="G68" s="88">
        <v>535.36500000000001</v>
      </c>
      <c r="H68" s="103">
        <f t="shared" si="93"/>
        <v>16.853999999999999</v>
      </c>
      <c r="I68" s="32">
        <v>12.282999999999999</v>
      </c>
      <c r="J68" s="34">
        <v>4.5709999999999997</v>
      </c>
      <c r="K68" s="95">
        <f t="shared" ref="K68" si="102">C68/C54*100-100</f>
        <v>55.572766915805914</v>
      </c>
      <c r="L68" s="92">
        <f t="shared" ref="L68" si="103">D68/D54*100-100</f>
        <v>59.3191134352966</v>
      </c>
      <c r="M68" s="92">
        <f t="shared" ref="M68" si="104">E68/E54*100-100</f>
        <v>49.720691124077007</v>
      </c>
      <c r="N68" s="92">
        <f t="shared" ref="N68" si="105">F68/F54*100-100</f>
        <v>40.174299166783641</v>
      </c>
      <c r="O68" s="92">
        <f t="shared" ref="O68" si="106">G68/G54*100-100</f>
        <v>61.476304804188914</v>
      </c>
      <c r="P68" s="95">
        <f t="shared" ref="P68" si="107">H68/H54*100-100</f>
        <v>-2.1652057816218786</v>
      </c>
      <c r="Q68" s="92">
        <f t="shared" ref="Q68" si="108">I68/I54*100-100</f>
        <v>-1.6415759128763625</v>
      </c>
      <c r="R68" s="99">
        <f t="shared" ref="R68" si="109">J68/J54*100-100</f>
        <v>-3.5450516986706049</v>
      </c>
      <c r="S68" s="42" t="s">
        <v>45</v>
      </c>
    </row>
    <row r="69" spans="2:19" ht="10.199999999999999" customHeight="1" x14ac:dyDescent="0.3">
      <c r="B69" s="37" t="s">
        <v>22</v>
      </c>
      <c r="C69" s="87">
        <f t="shared" si="92"/>
        <v>4883.2030000000004</v>
      </c>
      <c r="D69" s="88">
        <v>2630.2750000000001</v>
      </c>
      <c r="E69" s="88">
        <v>1098.317</v>
      </c>
      <c r="F69" s="88">
        <v>511.709</v>
      </c>
      <c r="G69" s="88">
        <v>642.90200000000004</v>
      </c>
      <c r="H69" s="103">
        <f t="shared" si="93"/>
        <v>19.202000000000002</v>
      </c>
      <c r="I69" s="32">
        <v>14.294</v>
      </c>
      <c r="J69" s="34">
        <v>4.9080000000000004</v>
      </c>
      <c r="K69" s="95">
        <f t="shared" ref="K69" si="110">C69/C55*100-100</f>
        <v>35.644904569179374</v>
      </c>
      <c r="L69" s="92">
        <f t="shared" ref="L69" si="111">D69/D55*100-100</f>
        <v>38.984294831487261</v>
      </c>
      <c r="M69" s="92">
        <f t="shared" ref="M69" si="112">E69/E55*100-100</f>
        <v>28.512840554341267</v>
      </c>
      <c r="N69" s="92">
        <f t="shared" ref="N69" si="113">F69/F55*100-100</f>
        <v>32.679497916628861</v>
      </c>
      <c r="O69" s="92">
        <f t="shared" ref="O69" si="114">G69/G55*100-100</f>
        <v>37.612455932685918</v>
      </c>
      <c r="P69" s="95">
        <f t="shared" ref="P69" si="115">H69/H55*100-100</f>
        <v>1.9052167913814202</v>
      </c>
      <c r="Q69" s="92">
        <f t="shared" ref="Q69" si="116">I69/I55*100-100</f>
        <v>3.8732650243441782</v>
      </c>
      <c r="R69" s="99">
        <f t="shared" ref="R69" si="117">J69/J55*100-100</f>
        <v>-3.4238488783943239</v>
      </c>
      <c r="S69" s="42" t="s">
        <v>46</v>
      </c>
    </row>
    <row r="70" spans="2:19" ht="10.199999999999999" customHeight="1" x14ac:dyDescent="0.3">
      <c r="B70" s="37" t="s">
        <v>23</v>
      </c>
      <c r="C70" s="87">
        <f t="shared" si="92"/>
        <v>5874.2730000000001</v>
      </c>
      <c r="D70" s="88">
        <v>2837.328</v>
      </c>
      <c r="E70" s="88">
        <v>1348.2370000000001</v>
      </c>
      <c r="F70" s="88">
        <v>917.375</v>
      </c>
      <c r="G70" s="88">
        <v>771.33299999999997</v>
      </c>
      <c r="H70" s="103">
        <f t="shared" si="93"/>
        <v>18.368000000000002</v>
      </c>
      <c r="I70" s="32">
        <v>14.201000000000001</v>
      </c>
      <c r="J70" s="34">
        <v>4.1669999999999998</v>
      </c>
      <c r="K70" s="95">
        <f t="shared" ref="K70" si="118">C70/C56*100-100</f>
        <v>18.749620964944413</v>
      </c>
      <c r="L70" s="92">
        <f t="shared" ref="L70" si="119">D70/D56*100-100</f>
        <v>19.84530465150462</v>
      </c>
      <c r="M70" s="92">
        <f t="shared" ref="M70" si="120">E70/E56*100-100</f>
        <v>18.552906365822693</v>
      </c>
      <c r="N70" s="92">
        <f t="shared" ref="N70" si="121">F70/F56*100-100</f>
        <v>16.560149420613939</v>
      </c>
      <c r="O70" s="92">
        <f t="shared" ref="O70" si="122">G70/G56*100-100</f>
        <v>17.761662302765657</v>
      </c>
      <c r="P70" s="95">
        <f t="shared" ref="P70" si="123">H70/H56*100-100</f>
        <v>0.56392006569943476</v>
      </c>
      <c r="Q70" s="92">
        <f t="shared" ref="Q70" si="124">I70/I56*100-100</f>
        <v>3.5435654393000391</v>
      </c>
      <c r="R70" s="99">
        <f t="shared" ref="R70" si="125">J70/J56*100-100</f>
        <v>-8.417582417582409</v>
      </c>
      <c r="S70" s="42" t="s">
        <v>47</v>
      </c>
    </row>
    <row r="71" spans="2:19" ht="10.199999999999999" customHeight="1" x14ac:dyDescent="0.3">
      <c r="B71" s="37" t="s">
        <v>24</v>
      </c>
      <c r="C71" s="87">
        <f t="shared" si="92"/>
        <v>6151.3959999999997</v>
      </c>
      <c r="D71" s="88">
        <v>2929.152</v>
      </c>
      <c r="E71" s="88">
        <v>1391.7919999999999</v>
      </c>
      <c r="F71" s="88">
        <v>1044.046</v>
      </c>
      <c r="G71" s="88">
        <v>786.40599999999995</v>
      </c>
      <c r="H71" s="103">
        <f t="shared" si="93"/>
        <v>19.052</v>
      </c>
      <c r="I71" s="32">
        <v>14.358000000000001</v>
      </c>
      <c r="J71" s="34">
        <v>4.694</v>
      </c>
      <c r="K71" s="95">
        <f t="shared" ref="K71" si="126">C71/C57*100-100</f>
        <v>15.178008876243211</v>
      </c>
      <c r="L71" s="92">
        <f t="shared" ref="L71" si="127">D71/D57*100-100</f>
        <v>15.799964656949044</v>
      </c>
      <c r="M71" s="92">
        <f t="shared" ref="M71" si="128">E71/E57*100-100</f>
        <v>15.754341228593276</v>
      </c>
      <c r="N71" s="92">
        <f t="shared" ref="N71" si="129">F71/F57*100-100</f>
        <v>12.568397922536107</v>
      </c>
      <c r="O71" s="92">
        <f t="shared" ref="O71" si="130">G71/G57*100-100</f>
        <v>15.40423458696047</v>
      </c>
      <c r="P71" s="95">
        <f t="shared" ref="P71" si="131">H71/H57*100-100</f>
        <v>-2.9988289801944745</v>
      </c>
      <c r="Q71" s="92">
        <f t="shared" ref="Q71" si="132">I71/I57*100-100</f>
        <v>-0.83569307272600213</v>
      </c>
      <c r="R71" s="99">
        <f t="shared" ref="R71" si="133">J71/J57*100-100</f>
        <v>-9.0662533901588489</v>
      </c>
      <c r="S71" s="42" t="s">
        <v>48</v>
      </c>
    </row>
    <row r="72" spans="2:19" ht="10.199999999999999" customHeight="1" x14ac:dyDescent="0.3">
      <c r="B72" s="37" t="s">
        <v>25</v>
      </c>
      <c r="C72" s="87">
        <f t="shared" si="92"/>
        <v>6360.3140000000003</v>
      </c>
      <c r="D72" s="88">
        <v>2990.942</v>
      </c>
      <c r="E72" s="88">
        <v>1410.778</v>
      </c>
      <c r="F72" s="88">
        <v>1108.6869999999999</v>
      </c>
      <c r="G72" s="88">
        <v>849.90700000000004</v>
      </c>
      <c r="H72" s="103">
        <f t="shared" si="93"/>
        <v>17.869</v>
      </c>
      <c r="I72" s="32">
        <v>13.414999999999999</v>
      </c>
      <c r="J72" s="34">
        <v>4.4539999999999997</v>
      </c>
      <c r="K72" s="95">
        <f t="shared" ref="K72" si="134">C72/C58*100-100</f>
        <v>11.375675597585939</v>
      </c>
      <c r="L72" s="92">
        <f t="shared" ref="L72" si="135">D72/D58*100-100</f>
        <v>10.053151073048227</v>
      </c>
      <c r="M72" s="92">
        <f t="shared" ref="M72" si="136">E72/E58*100-100</f>
        <v>14.513617982197673</v>
      </c>
      <c r="N72" s="92">
        <f t="shared" ref="N72" si="137">F72/F58*100-100</f>
        <v>12.089693026133673</v>
      </c>
      <c r="O72" s="92">
        <f t="shared" ref="O72" si="138">G72/G58*100-100</f>
        <v>10.108838302376412</v>
      </c>
      <c r="P72" s="95">
        <f t="shared" ref="P72" si="139">H72/H58*100-100</f>
        <v>-1.8725974739154339</v>
      </c>
      <c r="Q72" s="92">
        <f t="shared" ref="Q72" si="140">I72/I58*100-100</f>
        <v>-0.46004303628404841</v>
      </c>
      <c r="R72" s="99">
        <f t="shared" ref="R72" si="141">J72/J58*100-100</f>
        <v>-5.8947813226283472</v>
      </c>
      <c r="S72" s="42" t="s">
        <v>49</v>
      </c>
    </row>
    <row r="73" spans="2:19" ht="10.199999999999999" customHeight="1" x14ac:dyDescent="0.3">
      <c r="B73" s="37" t="s">
        <v>26</v>
      </c>
      <c r="C73" s="87">
        <f t="shared" si="92"/>
        <v>7018.1540000000005</v>
      </c>
      <c r="D73" s="88">
        <v>3265.6570000000002</v>
      </c>
      <c r="E73" s="88">
        <v>1515.509</v>
      </c>
      <c r="F73" s="88">
        <v>1242.883</v>
      </c>
      <c r="G73" s="88">
        <v>994.10500000000002</v>
      </c>
      <c r="H73" s="103">
        <f t="shared" si="93"/>
        <v>18.672000000000001</v>
      </c>
      <c r="I73" s="32">
        <v>13.923</v>
      </c>
      <c r="J73" s="34">
        <v>4.7489999999999997</v>
      </c>
      <c r="K73" s="95">
        <f t="shared" ref="K73" si="142">C73/C59*100-100</f>
        <v>12.508189848995784</v>
      </c>
      <c r="L73" s="92">
        <f t="shared" ref="L73" si="143">D73/D59*100-100</f>
        <v>11.267020173609794</v>
      </c>
      <c r="M73" s="92">
        <f t="shared" ref="M73" si="144">E73/E59*100-100</f>
        <v>15.499032115475472</v>
      </c>
      <c r="N73" s="92">
        <f t="shared" ref="N73" si="145">F73/F59*100-100</f>
        <v>14.630983530505489</v>
      </c>
      <c r="O73" s="92">
        <f t="shared" ref="O73" si="146">G73/G59*100-100</f>
        <v>9.6586490466551709</v>
      </c>
      <c r="P73" s="95">
        <f t="shared" ref="P73" si="147">H73/H59*100-100</f>
        <v>-5.7112558703226881</v>
      </c>
      <c r="Q73" s="92">
        <f t="shared" ref="Q73" si="148">I73/I59*100-100</f>
        <v>-4.6435175672899049</v>
      </c>
      <c r="R73" s="99">
        <f t="shared" ref="R73" si="149">J73/J59*100-100</f>
        <v>-8.7081891580161539</v>
      </c>
      <c r="S73" s="42" t="s">
        <v>50</v>
      </c>
    </row>
    <row r="74" spans="2:19" ht="10.199999999999999" customHeight="1" x14ac:dyDescent="0.3">
      <c r="B74" s="37" t="s">
        <v>27</v>
      </c>
      <c r="C74" s="87">
        <f t="shared" si="92"/>
        <v>7184.62</v>
      </c>
      <c r="D74" s="88">
        <v>3299.3829999999998</v>
      </c>
      <c r="E74" s="88">
        <v>1609.03</v>
      </c>
      <c r="F74" s="88">
        <v>1237.1489999999999</v>
      </c>
      <c r="G74" s="88">
        <v>1039.058</v>
      </c>
      <c r="H74" s="103">
        <f t="shared" si="93"/>
        <v>17.518000000000001</v>
      </c>
      <c r="I74" s="32">
        <v>13.06</v>
      </c>
      <c r="J74" s="34">
        <v>4.4580000000000002</v>
      </c>
      <c r="K74" s="95">
        <f t="shared" ref="K74" si="150">C74/C60*100-100</f>
        <v>13.224180605980763</v>
      </c>
      <c r="L74" s="92">
        <f t="shared" ref="L74" si="151">D74/D60*100-100</f>
        <v>11.857862416900318</v>
      </c>
      <c r="M74" s="92">
        <f t="shared" ref="M74" si="152">E74/E60*100-100</f>
        <v>17.688664064739996</v>
      </c>
      <c r="N74" s="92">
        <f t="shared" ref="N74" si="153">F74/F60*100-100</f>
        <v>16.898435337060661</v>
      </c>
      <c r="O74" s="92">
        <f t="shared" ref="O74" si="154">G74/G60*100-100</f>
        <v>7.0798612470861286</v>
      </c>
      <c r="P74" s="95">
        <f t="shared" ref="P74" si="155">H74/H60*100-100</f>
        <v>-8.1865828092243049</v>
      </c>
      <c r="Q74" s="92">
        <f t="shared" ref="Q74" si="156">I74/I60*100-100</f>
        <v>-9.4941094941094946</v>
      </c>
      <c r="R74" s="99">
        <f t="shared" ref="R74" si="157">J74/J60*100-100</f>
        <v>-4.1290322580645267</v>
      </c>
      <c r="S74" s="42" t="s">
        <v>51</v>
      </c>
    </row>
    <row r="75" spans="2:19" ht="10.199999999999999" customHeight="1" x14ac:dyDescent="0.3">
      <c r="B75" s="37" t="s">
        <v>28</v>
      </c>
      <c r="C75" s="87">
        <f t="shared" si="92"/>
        <v>6703.7510000000002</v>
      </c>
      <c r="D75" s="88">
        <v>3144.0329999999999</v>
      </c>
      <c r="E75" s="88">
        <v>1492.3430000000001</v>
      </c>
      <c r="F75" s="88">
        <v>1161.73</v>
      </c>
      <c r="G75" s="88">
        <v>905.64499999999998</v>
      </c>
      <c r="H75" s="103">
        <f t="shared" si="93"/>
        <v>17.611000000000001</v>
      </c>
      <c r="I75" s="32">
        <v>13.337</v>
      </c>
      <c r="J75" s="34">
        <v>4.274</v>
      </c>
      <c r="K75" s="95">
        <f t="shared" ref="K75" si="158">C75/C61*100-100</f>
        <v>13.451893611882966</v>
      </c>
      <c r="L75" s="92">
        <f t="shared" ref="L75" si="159">D75/D61*100-100</f>
        <v>11.284497743716344</v>
      </c>
      <c r="M75" s="92">
        <f t="shared" ref="M75" si="160">E75/E61*100-100</f>
        <v>14.754039113521173</v>
      </c>
      <c r="N75" s="92">
        <f t="shared" ref="N75" si="161">F75/F61*100-100</f>
        <v>18.401433377599801</v>
      </c>
      <c r="O75" s="92">
        <f t="shared" ref="O75" si="162">G75/G61*100-100</f>
        <v>12.920219146108195</v>
      </c>
      <c r="P75" s="95">
        <f t="shared" ref="P75" si="163">H75/H61*100-100</f>
        <v>-4.3452283960675686</v>
      </c>
      <c r="Q75" s="92">
        <f t="shared" ref="Q75" si="164">I75/I61*100-100</f>
        <v>-2.3431207439408439</v>
      </c>
      <c r="R75" s="99">
        <f t="shared" ref="R75" si="165">J75/J61*100-100</f>
        <v>-10.096760622633553</v>
      </c>
      <c r="S75" s="42" t="s">
        <v>52</v>
      </c>
    </row>
    <row r="76" spans="2:19" ht="10.199999999999999" customHeight="1" x14ac:dyDescent="0.3">
      <c r="B76" s="37" t="s">
        <v>31</v>
      </c>
      <c r="C76" s="87">
        <f t="shared" si="92"/>
        <v>6362.6409999999996</v>
      </c>
      <c r="D76" s="88">
        <v>3069.02</v>
      </c>
      <c r="E76" s="88">
        <v>1430.201</v>
      </c>
      <c r="F76" s="88">
        <v>1083.499</v>
      </c>
      <c r="G76" s="88">
        <v>779.92100000000005</v>
      </c>
      <c r="H76" s="103">
        <f t="shared" si="93"/>
        <v>20.398</v>
      </c>
      <c r="I76" s="32">
        <v>15.545</v>
      </c>
      <c r="J76" s="34">
        <v>4.8529999999999998</v>
      </c>
      <c r="K76" s="95">
        <f t="shared" ref="K76" si="166">C76/C62*100-100</f>
        <v>11.869489835442522</v>
      </c>
      <c r="L76" s="92">
        <f t="shared" ref="L76" si="167">D76/D62*100-100</f>
        <v>10.603525883362892</v>
      </c>
      <c r="M76" s="92">
        <f t="shared" ref="M76" si="168">E76/E62*100-100</f>
        <v>13.251940651653541</v>
      </c>
      <c r="N76" s="92">
        <f t="shared" ref="N76" si="169">F76/F62*100-100</f>
        <v>15.630826235575483</v>
      </c>
      <c r="O76" s="92">
        <f t="shared" ref="O76" si="170">G76/G62*100-100</f>
        <v>9.4040940914402285</v>
      </c>
      <c r="P76" s="95">
        <f t="shared" ref="P76" si="171">H76/H62*100-100</f>
        <v>6.8405614917243014</v>
      </c>
      <c r="Q76" s="92">
        <f t="shared" ref="Q76" si="172">I76/I62*100-100</f>
        <v>8.350177737506101</v>
      </c>
      <c r="R76" s="99">
        <f t="shared" ref="R76" si="173">J76/J62*100-100</f>
        <v>2.2760800842992523</v>
      </c>
      <c r="S76" s="42" t="s">
        <v>53</v>
      </c>
    </row>
    <row r="77" spans="2:19" ht="10.199999999999999" customHeight="1" x14ac:dyDescent="0.3">
      <c r="B77" s="37" t="s">
        <v>34</v>
      </c>
      <c r="C77" s="87">
        <f t="shared" si="92"/>
        <v>4472.6490000000003</v>
      </c>
      <c r="D77" s="88">
        <v>2499.9430000000002</v>
      </c>
      <c r="E77" s="88">
        <v>995.23299999999995</v>
      </c>
      <c r="F77" s="88">
        <v>401.428</v>
      </c>
      <c r="G77" s="88">
        <v>576.04499999999996</v>
      </c>
      <c r="H77" s="103">
        <f t="shared" si="93"/>
        <v>20.551000000000002</v>
      </c>
      <c r="I77" s="32">
        <v>15.47</v>
      </c>
      <c r="J77" s="34">
        <v>5.0810000000000004</v>
      </c>
      <c r="K77" s="95">
        <f t="shared" ref="K77" si="174">C77/C63*100-100</f>
        <v>8.5280950405101237</v>
      </c>
      <c r="L77" s="92">
        <f t="shared" ref="L77" si="175">D77/D63*100-100</f>
        <v>6.4954323067649682</v>
      </c>
      <c r="M77" s="92">
        <f t="shared" ref="M77" si="176">E77/E63*100-100</f>
        <v>11.272943972934016</v>
      </c>
      <c r="N77" s="92">
        <f t="shared" ref="N77" si="177">F77/F63*100-100</f>
        <v>16.065274211828921</v>
      </c>
      <c r="O77" s="92">
        <f t="shared" ref="O77" si="178">G77/G63*100-100</f>
        <v>7.9840061186156674</v>
      </c>
      <c r="P77" s="95">
        <f t="shared" ref="P77" si="179">H77/H63*100-100</f>
        <v>6.6808554817275905</v>
      </c>
      <c r="Q77" s="92">
        <f t="shared" ref="Q77" si="180">I77/I63*100-100</f>
        <v>13.333333333333329</v>
      </c>
      <c r="R77" s="99">
        <f t="shared" ref="R77" si="181">J77/J63*100-100</f>
        <v>-9.4941218382614778</v>
      </c>
      <c r="S77" s="42" t="s">
        <v>54</v>
      </c>
    </row>
    <row r="78" spans="2:19" ht="10.199999999999999" customHeight="1" x14ac:dyDescent="0.3">
      <c r="B78" s="37" t="s">
        <v>35</v>
      </c>
      <c r="C78" s="87">
        <f t="shared" si="92"/>
        <v>4507.1019999999999</v>
      </c>
      <c r="D78" s="88">
        <v>2490.4839999999999</v>
      </c>
      <c r="E78" s="88">
        <v>1089.9739999999999</v>
      </c>
      <c r="F78" s="88">
        <v>332.815</v>
      </c>
      <c r="G78" s="88">
        <v>593.82899999999995</v>
      </c>
      <c r="H78" s="103">
        <f t="shared" si="93"/>
        <v>20.245000000000001</v>
      </c>
      <c r="I78" s="32">
        <v>15.535</v>
      </c>
      <c r="J78" s="34">
        <v>4.71</v>
      </c>
      <c r="K78" s="95">
        <f t="shared" ref="K78" si="182">C78/C64*100-100</f>
        <v>9.35090413221576</v>
      </c>
      <c r="L78" s="92">
        <f t="shared" ref="L78" si="183">D78/D64*100-100</f>
        <v>8.4253173109826207</v>
      </c>
      <c r="M78" s="92">
        <f t="shared" ref="M78" si="184">E78/E64*100-100</f>
        <v>11.392221367172837</v>
      </c>
      <c r="N78" s="92">
        <f t="shared" ref="N78" si="185">F78/F64*100-100</f>
        <v>11.476766113662336</v>
      </c>
      <c r="O78" s="92">
        <f t="shared" ref="O78" si="186">G78/G64*100-100</f>
        <v>8.4268647396184235</v>
      </c>
      <c r="P78" s="95">
        <f t="shared" ref="P78" si="187">H78/H64*100-100</f>
        <v>10.701006124234482</v>
      </c>
      <c r="Q78" s="92">
        <f t="shared" ref="Q78" si="188">I78/I64*100-100</f>
        <v>16.088775967717822</v>
      </c>
      <c r="R78" s="99">
        <f t="shared" ref="R78" si="189">J78/J64*100-100</f>
        <v>-3.9951080309824647</v>
      </c>
      <c r="S78" s="42" t="s">
        <v>55</v>
      </c>
    </row>
    <row r="79" spans="2:19" ht="4.95" customHeight="1" x14ac:dyDescent="0.3">
      <c r="B79" s="13"/>
      <c r="C79" s="89"/>
      <c r="D79" s="88"/>
      <c r="E79" s="88"/>
      <c r="F79" s="88"/>
      <c r="G79" s="88"/>
      <c r="H79" s="33"/>
      <c r="I79" s="32">
        <v>13.923999999999999</v>
      </c>
      <c r="J79" s="34">
        <v>4.3719999999999999</v>
      </c>
      <c r="K79" s="97"/>
      <c r="L79" s="94"/>
      <c r="M79" s="94"/>
      <c r="N79" s="94"/>
      <c r="O79" s="94"/>
      <c r="P79" s="97"/>
      <c r="Q79" s="94"/>
      <c r="R79" s="100"/>
      <c r="S79" s="43"/>
    </row>
    <row r="80" spans="2:19" ht="13.05" customHeight="1" x14ac:dyDescent="0.3">
      <c r="B80" s="28" t="s">
        <v>76</v>
      </c>
      <c r="C80" s="87"/>
      <c r="D80" s="90"/>
      <c r="E80" s="90"/>
      <c r="F80" s="90"/>
      <c r="G80" s="90"/>
      <c r="H80" s="29"/>
      <c r="I80" s="31"/>
      <c r="J80" s="32"/>
      <c r="K80" s="101"/>
      <c r="L80" s="102"/>
      <c r="M80" s="102"/>
      <c r="N80" s="102"/>
      <c r="O80" s="102"/>
      <c r="P80" s="101"/>
      <c r="Q80" s="102"/>
      <c r="R80" s="100"/>
      <c r="S80" s="41" t="s">
        <v>77</v>
      </c>
    </row>
    <row r="81" spans="2:19" ht="10.199999999999999" customHeight="1" x14ac:dyDescent="0.3">
      <c r="B81" s="37" t="s">
        <v>8</v>
      </c>
      <c r="C81" s="87">
        <f t="shared" ref="C81:C87" si="190">SUM(D81:G81)</f>
        <v>4007.5910000000003</v>
      </c>
      <c r="D81" s="88">
        <v>2259.1970000000001</v>
      </c>
      <c r="E81" s="88">
        <v>930.072</v>
      </c>
      <c r="F81" s="88">
        <v>292.11</v>
      </c>
      <c r="G81" s="88">
        <v>526.21199999999999</v>
      </c>
      <c r="H81" s="103">
        <f t="shared" ref="H81:H87" si="191">SUM(I81:J81)</f>
        <v>18.3</v>
      </c>
      <c r="I81" s="32">
        <v>13.923999999999999</v>
      </c>
      <c r="J81" s="34">
        <v>4.3760000000000003</v>
      </c>
      <c r="K81" s="95">
        <f t="shared" ref="K81" si="192">C81/C67*100-100</f>
        <v>1.612476689245284</v>
      </c>
      <c r="L81" s="92">
        <f t="shared" ref="L81" si="193">D81/D67*100-100</f>
        <v>0.73149927924625047</v>
      </c>
      <c r="M81" s="92">
        <f t="shared" ref="M81" si="194">E81/E67*100-100</f>
        <v>3.8435901644286048</v>
      </c>
      <c r="N81" s="92">
        <f t="shared" ref="N81" si="195">F81/F67*100-100</f>
        <v>8.5188666277830123</v>
      </c>
      <c r="O81" s="92">
        <f t="shared" ref="O81" si="196">G81/G67*100-100</f>
        <v>-1.8953051765732454</v>
      </c>
      <c r="P81" s="95">
        <f t="shared" ref="P81" si="197">H81/H67*100-100</f>
        <v>9.5742769894018238</v>
      </c>
      <c r="Q81" s="92">
        <f t="shared" ref="Q81" si="198">I81/I67*100-100</f>
        <v>13.832570307390441</v>
      </c>
      <c r="R81" s="99">
        <f t="shared" ref="R81" si="199">J81/J67*100-100</f>
        <v>-2.0810024614007574</v>
      </c>
      <c r="S81" s="42" t="s">
        <v>44</v>
      </c>
    </row>
    <row r="82" spans="2:19" ht="10.199999999999999" customHeight="1" x14ac:dyDescent="0.3">
      <c r="B82" s="37" t="s">
        <v>21</v>
      </c>
      <c r="C82" s="87">
        <f t="shared" si="190"/>
        <v>4338.3940000000002</v>
      </c>
      <c r="D82" s="88">
        <v>2421.261</v>
      </c>
      <c r="E82" s="88">
        <v>993.06100000000004</v>
      </c>
      <c r="F82" s="88">
        <v>359.29</v>
      </c>
      <c r="G82" s="88">
        <v>564.78200000000004</v>
      </c>
      <c r="H82" s="103">
        <f t="shared" si="191"/>
        <v>19.613</v>
      </c>
      <c r="I82" s="32">
        <v>15.03</v>
      </c>
      <c r="J82" s="34">
        <v>4.5830000000000002</v>
      </c>
      <c r="K82" s="95">
        <f t="shared" ref="K82" si="200">C82/C68*100-100</f>
        <v>7.3216236895545137</v>
      </c>
      <c r="L82" s="92">
        <f t="shared" ref="L82" si="201">D82/D68*100-100</f>
        <v>7.6304951313675105</v>
      </c>
      <c r="M82" s="92">
        <f t="shared" ref="M82" si="202">E82/E68*100-100</f>
        <v>7.0241463112346878</v>
      </c>
      <c r="N82" s="92">
        <f t="shared" ref="N82" si="203">F82/F68*100-100</f>
        <v>9.0184726672492701</v>
      </c>
      <c r="O82" s="92">
        <f t="shared" ref="O82" si="204">G82/G68*100-100</f>
        <v>5.4947559141893976</v>
      </c>
      <c r="P82" s="95">
        <f t="shared" ref="P82" si="205">H82/H68*100-100</f>
        <v>16.370001186661923</v>
      </c>
      <c r="Q82" s="92">
        <f t="shared" ref="Q82" si="206">I82/I68*100-100</f>
        <v>22.36424326304649</v>
      </c>
      <c r="R82" s="99">
        <f t="shared" ref="R82" si="207">J82/J68*100-100</f>
        <v>0.26252461168235186</v>
      </c>
      <c r="S82" s="42" t="s">
        <v>45</v>
      </c>
    </row>
    <row r="83" spans="2:19" ht="10.199999999999999" customHeight="1" x14ac:dyDescent="0.3">
      <c r="B83" s="37" t="s">
        <v>22</v>
      </c>
      <c r="C83" s="87">
        <f t="shared" si="190"/>
        <v>5279.5280000000002</v>
      </c>
      <c r="D83" s="88">
        <v>2833.7710000000002</v>
      </c>
      <c r="E83" s="88">
        <v>1210.9829999999999</v>
      </c>
      <c r="F83" s="88">
        <v>542.04899999999998</v>
      </c>
      <c r="G83" s="88">
        <v>692.72500000000002</v>
      </c>
      <c r="H83" s="103">
        <f t="shared" si="191"/>
        <v>21.997</v>
      </c>
      <c r="I83" s="32">
        <v>17.238</v>
      </c>
      <c r="J83" s="34">
        <v>4.7590000000000003</v>
      </c>
      <c r="K83" s="95">
        <f t="shared" ref="K83" si="208">C83/C69*100-100</f>
        <v>8.1160869208181623</v>
      </c>
      <c r="L83" s="92">
        <f t="shared" ref="L83" si="209">D83/D69*100-100</f>
        <v>7.7366815256959711</v>
      </c>
      <c r="M83" s="92">
        <f t="shared" ref="M83" si="210">E83/E69*100-100</f>
        <v>10.258058465816333</v>
      </c>
      <c r="N83" s="92">
        <f t="shared" ref="N83" si="211">F83/F69*100-100</f>
        <v>5.929151138635433</v>
      </c>
      <c r="O83" s="92">
        <f t="shared" ref="O83" si="212">G83/G69*100-100</f>
        <v>7.7497036873426879</v>
      </c>
      <c r="P83" s="95">
        <f t="shared" ref="P83" si="213">H83/H69*100-100</f>
        <v>14.555775440058326</v>
      </c>
      <c r="Q83" s="92">
        <f t="shared" ref="Q83" si="214">I83/I69*100-100</f>
        <v>20.596054288512661</v>
      </c>
      <c r="R83" s="99">
        <f t="shared" ref="R83" si="215">J83/J69*100-100</f>
        <v>-3.0358598207008924</v>
      </c>
      <c r="S83" s="42" t="s">
        <v>46</v>
      </c>
    </row>
    <row r="84" spans="2:19" ht="10.199999999999999" customHeight="1" x14ac:dyDescent="0.3">
      <c r="B84" s="37" t="s">
        <v>23</v>
      </c>
      <c r="C84" s="87">
        <f t="shared" si="190"/>
        <v>6011.1549999999997</v>
      </c>
      <c r="D84" s="88">
        <v>2966.2240000000002</v>
      </c>
      <c r="E84" s="88">
        <v>1374.354</v>
      </c>
      <c r="F84" s="88">
        <v>883.75300000000004</v>
      </c>
      <c r="G84" s="88">
        <v>786.82399999999996</v>
      </c>
      <c r="H84" s="103">
        <f t="shared" si="191"/>
        <v>21.016999999999999</v>
      </c>
      <c r="I84" s="32">
        <v>16.297999999999998</v>
      </c>
      <c r="J84" s="34">
        <v>4.7190000000000003</v>
      </c>
      <c r="K84" s="95">
        <f t="shared" ref="K84" si="216">C84/C70*100-100</f>
        <v>2.3301947321821643</v>
      </c>
      <c r="L84" s="92">
        <f t="shared" ref="L84" si="217">D84/D70*100-100</f>
        <v>4.5428656820783573</v>
      </c>
      <c r="M84" s="92">
        <f t="shared" ref="M84" si="218">E84/E70*100-100</f>
        <v>1.9371223308661598</v>
      </c>
      <c r="N84" s="92">
        <f t="shared" ref="N84" si="219">F84/F70*100-100</f>
        <v>-3.6650224826270517</v>
      </c>
      <c r="O84" s="92">
        <f t="shared" ref="O84" si="220">G84/G70*100-100</f>
        <v>2.0083414037776208</v>
      </c>
      <c r="P84" s="95">
        <f t="shared" ref="P84" si="221">H84/H70*100-100</f>
        <v>14.421820557491287</v>
      </c>
      <c r="Q84" s="92">
        <f t="shared" ref="Q84" si="222">I84/I70*100-100</f>
        <v>14.766565734807386</v>
      </c>
      <c r="R84" s="99">
        <f t="shared" ref="R84" si="223">J84/J70*100-100</f>
        <v>13.246940244780433</v>
      </c>
      <c r="S84" s="42" t="s">
        <v>47</v>
      </c>
    </row>
    <row r="85" spans="2:19" ht="10.199999999999999" customHeight="1" x14ac:dyDescent="0.3">
      <c r="B85" s="37" t="s">
        <v>24</v>
      </c>
      <c r="C85" s="87">
        <f t="shared" si="190"/>
        <v>6537.165</v>
      </c>
      <c r="D85" s="88">
        <v>3132.1559999999999</v>
      </c>
      <c r="E85" s="88">
        <v>1469.807</v>
      </c>
      <c r="F85" s="88">
        <v>1075.943</v>
      </c>
      <c r="G85" s="88">
        <v>859.25900000000001</v>
      </c>
      <c r="H85" s="103">
        <f t="shared" si="191"/>
        <v>21.100999999999999</v>
      </c>
      <c r="I85" s="32">
        <v>16.152999999999999</v>
      </c>
      <c r="J85" s="34">
        <v>4.9480000000000004</v>
      </c>
      <c r="K85" s="95">
        <f t="shared" ref="K85" si="224">C85/C71*100-100</f>
        <v>6.2712431454583708</v>
      </c>
      <c r="L85" s="92">
        <f t="shared" ref="L85" si="225">D85/D71*100-100</f>
        <v>6.9304699790246502</v>
      </c>
      <c r="M85" s="92">
        <f t="shared" ref="M85" si="226">E85/E71*100-100</f>
        <v>5.6053634451124879</v>
      </c>
      <c r="N85" s="92">
        <f t="shared" ref="N85" si="227">F85/F71*100-100</f>
        <v>3.0551335860680382</v>
      </c>
      <c r="O85" s="92">
        <f t="shared" ref="O85" si="228">G85/G71*100-100</f>
        <v>9.2640442722970135</v>
      </c>
      <c r="P85" s="95">
        <f t="shared" ref="P85" si="229">H85/H71*100-100</f>
        <v>10.754776401427677</v>
      </c>
      <c r="Q85" s="92">
        <f t="shared" ref="Q85" si="230">I85/I71*100-100</f>
        <v>12.501741189580713</v>
      </c>
      <c r="R85" s="99">
        <f t="shared" ref="R85" si="231">J85/J71*100-100</f>
        <v>5.4111631870473076</v>
      </c>
      <c r="S85" s="42" t="s">
        <v>48</v>
      </c>
    </row>
    <row r="86" spans="2:19" ht="10.199999999999999" customHeight="1" x14ac:dyDescent="0.3">
      <c r="B86" s="37" t="s">
        <v>25</v>
      </c>
      <c r="C86" s="87">
        <f t="shared" si="190"/>
        <v>6714.701</v>
      </c>
      <c r="D86" s="88">
        <v>3103.9549999999999</v>
      </c>
      <c r="E86" s="88">
        <v>1506.847</v>
      </c>
      <c r="F86" s="88">
        <v>1165.777</v>
      </c>
      <c r="G86" s="88">
        <v>938.12199999999996</v>
      </c>
      <c r="H86" s="103">
        <f t="shared" si="191"/>
        <v>20.262999999999998</v>
      </c>
      <c r="I86" s="32">
        <v>15.587</v>
      </c>
      <c r="J86" s="34">
        <v>4.6760000000000002</v>
      </c>
      <c r="K86" s="95">
        <f t="shared" ref="K86" si="232">C86/C72*100-100</f>
        <v>5.5718475534384027</v>
      </c>
      <c r="L86" s="92">
        <f t="shared" ref="L86" si="233">D86/D72*100-100</f>
        <v>3.778508576896499</v>
      </c>
      <c r="M86" s="92">
        <f t="shared" ref="M86" si="234">E86/E72*100-100</f>
        <v>6.8096468756955346</v>
      </c>
      <c r="N86" s="92">
        <f t="shared" ref="N86" si="235">F86/F72*100-100</f>
        <v>5.1493343026481</v>
      </c>
      <c r="O86" s="92">
        <f t="shared" ref="O86" si="236">G86/G72*100-100</f>
        <v>10.379370919406455</v>
      </c>
      <c r="P86" s="95">
        <f t="shared" ref="P86" si="237">H86/H72*100-100</f>
        <v>13.397504057305937</v>
      </c>
      <c r="Q86" s="92">
        <f t="shared" ref="Q86" si="238">I86/I72*100-100</f>
        <v>16.190831159150207</v>
      </c>
      <c r="R86" s="99">
        <f t="shared" ref="R86" si="239">J86/J72*100-100</f>
        <v>4.9842837898518297</v>
      </c>
      <c r="S86" s="42" t="s">
        <v>49</v>
      </c>
    </row>
    <row r="87" spans="2:19" ht="10.199999999999999" customHeight="1" x14ac:dyDescent="0.3">
      <c r="B87" s="37" t="s">
        <v>26</v>
      </c>
      <c r="C87" s="87">
        <f t="shared" si="190"/>
        <v>7200.5910000000003</v>
      </c>
      <c r="D87" s="88">
        <v>3321.509</v>
      </c>
      <c r="E87" s="88">
        <v>1587.5170000000001</v>
      </c>
      <c r="F87" s="88">
        <v>1228.577</v>
      </c>
      <c r="G87" s="88">
        <v>1062.9880000000001</v>
      </c>
      <c r="H87" s="103">
        <f t="shared" si="191"/>
        <v>22.134999999999998</v>
      </c>
      <c r="I87" s="32">
        <v>16.899999999999999</v>
      </c>
      <c r="J87" s="34">
        <v>5.2350000000000003</v>
      </c>
      <c r="K87" s="95">
        <f t="shared" ref="K87:K88" si="240">C87/C73*100-100</f>
        <v>2.5995012363650147</v>
      </c>
      <c r="L87" s="92">
        <f t="shared" ref="L87:L88" si="241">D87/D73*100-100</f>
        <v>1.7102837193250906</v>
      </c>
      <c r="M87" s="92">
        <f t="shared" ref="M87:M88" si="242">E87/E73*100-100</f>
        <v>4.7514069530434995</v>
      </c>
      <c r="N87" s="92">
        <f t="shared" ref="N87:N88" si="243">F87/F73*100-100</f>
        <v>-1.1510335244749541</v>
      </c>
      <c r="O87" s="92">
        <f t="shared" ref="O87:O88" si="244">G87/G73*100-100</f>
        <v>6.9291473234718808</v>
      </c>
      <c r="P87" s="95">
        <f t="shared" ref="P87:P88" si="245">H87/H73*100-100</f>
        <v>18.54648671808053</v>
      </c>
      <c r="Q87" s="92">
        <f t="shared" ref="Q87:Q88" si="246">I87/I73*100-100</f>
        <v>21.381886087768436</v>
      </c>
      <c r="R87" s="99">
        <f t="shared" ref="R87:R88" si="247">J87/J73*100-100</f>
        <v>10.233733417561595</v>
      </c>
      <c r="S87" s="42" t="s">
        <v>50</v>
      </c>
    </row>
    <row r="88" spans="2:19" ht="10.199999999999999" customHeight="1" x14ac:dyDescent="0.3">
      <c r="B88" s="37" t="s">
        <v>27</v>
      </c>
      <c r="C88" s="87"/>
      <c r="D88" s="88"/>
      <c r="E88" s="88"/>
      <c r="F88" s="88"/>
      <c r="G88" s="88"/>
      <c r="H88" s="103"/>
      <c r="I88" s="32"/>
      <c r="J88" s="34"/>
      <c r="K88" s="95"/>
      <c r="L88" s="92"/>
      <c r="M88" s="92"/>
      <c r="N88" s="92"/>
      <c r="O88" s="92"/>
      <c r="P88" s="95"/>
      <c r="Q88" s="92"/>
      <c r="R88" s="99"/>
      <c r="S88" s="42" t="s">
        <v>51</v>
      </c>
    </row>
    <row r="89" spans="2:19" ht="10.199999999999999" customHeight="1" x14ac:dyDescent="0.3">
      <c r="B89" s="37" t="s">
        <v>28</v>
      </c>
      <c r="C89" s="87"/>
      <c r="D89" s="88"/>
      <c r="E89" s="88"/>
      <c r="F89" s="88"/>
      <c r="G89" s="88"/>
      <c r="H89" s="103"/>
      <c r="I89" s="32"/>
      <c r="J89" s="34"/>
      <c r="K89" s="95"/>
      <c r="L89" s="92"/>
      <c r="M89" s="92"/>
      <c r="N89" s="92"/>
      <c r="O89" s="92"/>
      <c r="P89" s="95"/>
      <c r="Q89" s="92"/>
      <c r="R89" s="99"/>
      <c r="S89" s="42" t="s">
        <v>52</v>
      </c>
    </row>
    <row r="90" spans="2:19" ht="10.199999999999999" customHeight="1" x14ac:dyDescent="0.3">
      <c r="B90" s="37" t="s">
        <v>31</v>
      </c>
      <c r="C90" s="87"/>
      <c r="D90" s="88"/>
      <c r="E90" s="88"/>
      <c r="F90" s="88"/>
      <c r="G90" s="88"/>
      <c r="H90" s="103"/>
      <c r="I90" s="32"/>
      <c r="J90" s="34"/>
      <c r="K90" s="95"/>
      <c r="L90" s="92"/>
      <c r="M90" s="92"/>
      <c r="N90" s="92"/>
      <c r="O90" s="92"/>
      <c r="P90" s="95"/>
      <c r="Q90" s="92"/>
      <c r="R90" s="99"/>
      <c r="S90" s="42" t="s">
        <v>53</v>
      </c>
    </row>
    <row r="91" spans="2:19" ht="10.199999999999999" customHeight="1" x14ac:dyDescent="0.3">
      <c r="B91" s="37" t="s">
        <v>34</v>
      </c>
      <c r="C91" s="87"/>
      <c r="D91" s="88"/>
      <c r="E91" s="88"/>
      <c r="F91" s="88"/>
      <c r="G91" s="88"/>
      <c r="H91" s="103"/>
      <c r="I91" s="32"/>
      <c r="J91" s="34"/>
      <c r="K91" s="95"/>
      <c r="L91" s="92"/>
      <c r="M91" s="92"/>
      <c r="N91" s="92"/>
      <c r="O91" s="92"/>
      <c r="P91" s="95"/>
      <c r="Q91" s="92"/>
      <c r="R91" s="99"/>
      <c r="S91" s="42" t="s">
        <v>54</v>
      </c>
    </row>
    <row r="92" spans="2:19" ht="10.199999999999999" customHeight="1" x14ac:dyDescent="0.3">
      <c r="B92" s="37" t="s">
        <v>35</v>
      </c>
      <c r="C92" s="87"/>
      <c r="D92" s="88"/>
      <c r="E92" s="88"/>
      <c r="F92" s="88"/>
      <c r="G92" s="88"/>
      <c r="H92" s="103"/>
      <c r="I92" s="32"/>
      <c r="J92" s="34"/>
      <c r="K92" s="95"/>
      <c r="L92" s="92"/>
      <c r="M92" s="92"/>
      <c r="N92" s="92"/>
      <c r="O92" s="92"/>
      <c r="P92" s="95"/>
      <c r="Q92" s="92"/>
      <c r="R92" s="99"/>
      <c r="S92" s="42" t="s">
        <v>55</v>
      </c>
    </row>
    <row r="93" spans="2:19" ht="6.9" customHeight="1" thickBot="1" x14ac:dyDescent="0.35">
      <c r="B93" s="24"/>
      <c r="C93" s="24"/>
      <c r="D93" s="25"/>
      <c r="E93" s="25"/>
      <c r="F93" s="25"/>
      <c r="G93" s="25"/>
      <c r="H93" s="25"/>
      <c r="I93" s="25"/>
      <c r="J93" s="25"/>
      <c r="K93" s="24"/>
      <c r="L93" s="25"/>
      <c r="M93" s="25"/>
      <c r="N93" s="25"/>
      <c r="O93" s="25"/>
      <c r="P93" s="25"/>
      <c r="Q93" s="25"/>
      <c r="R93" s="25"/>
      <c r="S93" s="25"/>
    </row>
    <row r="94" spans="2:19" ht="13.65" customHeight="1" thickTop="1" x14ac:dyDescent="0.3">
      <c r="B94" s="15" t="s">
        <v>30</v>
      </c>
      <c r="S94" s="16" t="s">
        <v>73</v>
      </c>
    </row>
    <row r="95" spans="2:19" ht="13.65" customHeight="1" x14ac:dyDescent="0.3">
      <c r="B95" s="44" t="s">
        <v>56</v>
      </c>
      <c r="S95" s="16" t="s">
        <v>78</v>
      </c>
    </row>
    <row r="96" spans="2:19" x14ac:dyDescent="0.3">
      <c r="S96" s="16"/>
    </row>
    <row r="97" spans="4:19" x14ac:dyDescent="0.3">
      <c r="S97" s="16"/>
    </row>
    <row r="98" spans="4:19" x14ac:dyDescent="0.3">
      <c r="D98" s="86"/>
      <c r="E98" s="86"/>
      <c r="F98" s="86"/>
      <c r="G98" s="86"/>
    </row>
  </sheetData>
  <mergeCells count="12">
    <mergeCell ref="H5:J5"/>
    <mergeCell ref="H6:J6"/>
    <mergeCell ref="H8:J8"/>
    <mergeCell ref="C5:G5"/>
    <mergeCell ref="C6:G6"/>
    <mergeCell ref="C8:G8"/>
    <mergeCell ref="K5:O5"/>
    <mergeCell ref="P5:R5"/>
    <mergeCell ref="K6:O6"/>
    <mergeCell ref="P6:R6"/>
    <mergeCell ref="K8:O8"/>
    <mergeCell ref="P8:R8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  <ignoredErrors>
    <ignoredError sqref="C8" numberStoredAsText="1"/>
    <ignoredError sqref="C39:C50 H39:H50 C25:C36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L20"/>
  <sheetViews>
    <sheetView showGridLines="0" zoomScaleNormal="100" workbookViewId="0">
      <selection activeCell="B2" sqref="B2"/>
    </sheetView>
  </sheetViews>
  <sheetFormatPr defaultColWidth="9.109375" defaultRowHeight="11.4" x14ac:dyDescent="0.3"/>
  <cols>
    <col min="1" max="1" width="2.6640625" style="3" customWidth="1"/>
    <col min="2" max="2" width="7.6640625" style="3" customWidth="1"/>
    <col min="3" max="3" width="23.44140625" style="1" bestFit="1" customWidth="1"/>
    <col min="4" max="4" width="13.77734375" style="1" customWidth="1"/>
    <col min="5" max="5" width="9.77734375" style="1" customWidth="1"/>
    <col min="6" max="6" width="23.44140625" style="1" bestFit="1" customWidth="1"/>
    <col min="7" max="7" width="13.77734375" style="1" customWidth="1"/>
    <col min="8" max="8" width="9.77734375" style="1" customWidth="1"/>
    <col min="9" max="16384" width="9.109375" style="3"/>
  </cols>
  <sheetData>
    <row r="1" spans="2:8" ht="6.75" customHeight="1" x14ac:dyDescent="0.3"/>
    <row r="2" spans="2:8" ht="13.65" customHeight="1" x14ac:dyDescent="0.3">
      <c r="B2" s="17" t="s">
        <v>85</v>
      </c>
      <c r="C2" s="14"/>
      <c r="D2" s="14"/>
      <c r="E2" s="14"/>
      <c r="F2" s="14"/>
      <c r="G2" s="14"/>
      <c r="H2" s="14"/>
    </row>
    <row r="3" spans="2:8" ht="12" x14ac:dyDescent="0.3">
      <c r="B3" s="48" t="s">
        <v>86</v>
      </c>
      <c r="C3" s="14"/>
      <c r="D3" s="14"/>
      <c r="E3" s="14"/>
      <c r="F3" s="14"/>
      <c r="G3" s="14"/>
      <c r="H3" s="14"/>
    </row>
    <row r="4" spans="2:8" ht="13.65" customHeight="1" x14ac:dyDescent="0.3">
      <c r="B4" s="13"/>
      <c r="C4" s="14"/>
      <c r="D4" s="14"/>
      <c r="E4" s="14"/>
      <c r="F4" s="14"/>
      <c r="G4" s="14"/>
      <c r="H4" s="14"/>
    </row>
    <row r="5" spans="2:8" ht="15.6" thickBot="1" x14ac:dyDescent="0.35">
      <c r="B5" s="13"/>
      <c r="C5" s="133" t="s">
        <v>83</v>
      </c>
      <c r="D5" s="133"/>
      <c r="E5" s="133"/>
      <c r="F5" s="133"/>
      <c r="G5" s="133"/>
      <c r="H5" s="133"/>
    </row>
    <row r="6" spans="2:8" ht="15" thickBot="1" x14ac:dyDescent="0.35">
      <c r="B6" s="13"/>
      <c r="C6" s="136" t="s">
        <v>84</v>
      </c>
      <c r="D6" s="136"/>
      <c r="E6" s="136"/>
      <c r="F6" s="136"/>
      <c r="G6" s="136"/>
      <c r="H6" s="136"/>
    </row>
    <row r="7" spans="2:8" ht="27" customHeight="1" thickBot="1" x14ac:dyDescent="0.35">
      <c r="B7" s="134" t="s">
        <v>10</v>
      </c>
      <c r="C7" s="26" t="s">
        <v>64</v>
      </c>
      <c r="D7" s="18" t="s">
        <v>16</v>
      </c>
      <c r="E7" s="18" t="s">
        <v>39</v>
      </c>
      <c r="F7" s="18" t="s">
        <v>65</v>
      </c>
      <c r="G7" s="18" t="s">
        <v>17</v>
      </c>
      <c r="H7" s="74" t="s">
        <v>39</v>
      </c>
    </row>
    <row r="8" spans="2:8" ht="24.6" customHeight="1" thickBot="1" x14ac:dyDescent="0.35">
      <c r="B8" s="135"/>
      <c r="C8" s="65" t="s">
        <v>66</v>
      </c>
      <c r="D8" s="47" t="s">
        <v>62</v>
      </c>
      <c r="E8" s="47" t="s">
        <v>79</v>
      </c>
      <c r="F8" s="65" t="s">
        <v>67</v>
      </c>
      <c r="G8" s="47" t="s">
        <v>63</v>
      </c>
      <c r="H8" s="105" t="s">
        <v>79</v>
      </c>
    </row>
    <row r="9" spans="2:8" ht="13.8" x14ac:dyDescent="0.3">
      <c r="B9" s="64"/>
      <c r="C9" s="19"/>
      <c r="D9" s="19" t="s">
        <v>29</v>
      </c>
      <c r="E9" s="19" t="s">
        <v>9</v>
      </c>
      <c r="F9" s="19"/>
      <c r="G9" s="19" t="s">
        <v>29</v>
      </c>
      <c r="H9" s="20" t="s">
        <v>9</v>
      </c>
    </row>
    <row r="10" spans="2:8" ht="6.9" customHeight="1" x14ac:dyDescent="0.3">
      <c r="C10" s="3"/>
      <c r="D10" s="3"/>
      <c r="E10" s="3"/>
      <c r="F10" s="3"/>
      <c r="G10" s="3"/>
      <c r="H10" s="3"/>
    </row>
    <row r="11" spans="2:8" ht="15" customHeight="1" x14ac:dyDescent="0.3">
      <c r="B11" s="21" t="s">
        <v>11</v>
      </c>
      <c r="C11" s="70" t="s">
        <v>69</v>
      </c>
      <c r="D11" s="76">
        <v>2793.4</v>
      </c>
      <c r="E11" s="77">
        <v>1.9</v>
      </c>
      <c r="F11" s="70" t="s">
        <v>69</v>
      </c>
      <c r="G11" s="76">
        <v>2713.4</v>
      </c>
      <c r="H11" s="78">
        <v>2.2000000000000002</v>
      </c>
    </row>
    <row r="12" spans="2:8" ht="15" customHeight="1" x14ac:dyDescent="0.3">
      <c r="B12" s="21" t="s">
        <v>12</v>
      </c>
      <c r="C12" s="70" t="s">
        <v>68</v>
      </c>
      <c r="D12" s="76">
        <v>2507.9</v>
      </c>
      <c r="E12" s="77">
        <v>-2.4</v>
      </c>
      <c r="F12" s="70" t="s">
        <v>68</v>
      </c>
      <c r="G12" s="76">
        <v>2407.1999999999998</v>
      </c>
      <c r="H12" s="78">
        <v>-2.4</v>
      </c>
    </row>
    <row r="13" spans="2:8" ht="15" customHeight="1" x14ac:dyDescent="0.3">
      <c r="B13" s="21" t="s">
        <v>13</v>
      </c>
      <c r="C13" s="70" t="s">
        <v>70</v>
      </c>
      <c r="D13" s="76">
        <v>2089.8000000000002</v>
      </c>
      <c r="E13" s="77">
        <v>3.8</v>
      </c>
      <c r="F13" s="70" t="s">
        <v>70</v>
      </c>
      <c r="G13" s="76">
        <v>2028</v>
      </c>
      <c r="H13" s="78">
        <v>3.7</v>
      </c>
    </row>
    <row r="14" spans="2:8" ht="15" customHeight="1" x14ac:dyDescent="0.3">
      <c r="B14" s="21" t="s">
        <v>32</v>
      </c>
      <c r="C14" s="70" t="s">
        <v>71</v>
      </c>
      <c r="D14" s="76">
        <v>1466.1</v>
      </c>
      <c r="E14" s="77">
        <v>7</v>
      </c>
      <c r="F14" s="70" t="s">
        <v>71</v>
      </c>
      <c r="G14" s="76">
        <v>1444.2</v>
      </c>
      <c r="H14" s="78">
        <v>7.4</v>
      </c>
    </row>
    <row r="15" spans="2:8" ht="15" customHeight="1" x14ac:dyDescent="0.3">
      <c r="B15" s="21" t="s">
        <v>33</v>
      </c>
      <c r="C15" s="70" t="s">
        <v>80</v>
      </c>
      <c r="D15" s="76">
        <v>932.2</v>
      </c>
      <c r="E15" s="77">
        <v>3</v>
      </c>
      <c r="F15" s="70" t="s">
        <v>80</v>
      </c>
      <c r="G15" s="76">
        <v>927.8</v>
      </c>
      <c r="H15" s="78">
        <v>3.8</v>
      </c>
    </row>
    <row r="16" spans="2:8" ht="6.9" customHeight="1" thickBot="1" x14ac:dyDescent="0.35">
      <c r="B16" s="66"/>
      <c r="C16" s="66"/>
      <c r="D16" s="66"/>
      <c r="E16" s="66"/>
      <c r="F16" s="66"/>
      <c r="G16" s="66"/>
      <c r="H16" s="66"/>
    </row>
    <row r="17" spans="2:12" ht="12.6" thickTop="1" x14ac:dyDescent="0.3">
      <c r="B17" s="15" t="s">
        <v>30</v>
      </c>
      <c r="C17" s="14"/>
      <c r="D17" s="14"/>
      <c r="E17" s="14"/>
      <c r="F17" s="14"/>
      <c r="G17" s="14"/>
      <c r="H17" s="16" t="s">
        <v>72</v>
      </c>
    </row>
    <row r="18" spans="2:12" ht="12" x14ac:dyDescent="0.3">
      <c r="B18" s="44" t="s">
        <v>56</v>
      </c>
      <c r="C18" s="13"/>
      <c r="D18" s="14"/>
      <c r="E18" s="14"/>
      <c r="F18" s="14"/>
      <c r="G18" s="14"/>
      <c r="H18" s="16"/>
      <c r="I18" s="1"/>
      <c r="J18" s="1"/>
      <c r="K18" s="1"/>
      <c r="L18" s="1"/>
    </row>
    <row r="19" spans="2:12" ht="4.95" customHeight="1" x14ac:dyDescent="0.3">
      <c r="D19" s="14"/>
      <c r="E19" s="14"/>
      <c r="F19" s="14"/>
      <c r="G19" s="14"/>
      <c r="H19" s="14"/>
    </row>
    <row r="20" spans="2:12" ht="12" x14ac:dyDescent="0.3">
      <c r="B20" s="73"/>
      <c r="C20" s="73"/>
      <c r="D20" s="14"/>
      <c r="E20" s="14"/>
      <c r="F20" s="14"/>
      <c r="G20" s="14"/>
      <c r="H20" s="14"/>
    </row>
  </sheetData>
  <mergeCells count="3">
    <mergeCell ref="C5:H5"/>
    <mergeCell ref="B7:B8"/>
    <mergeCell ref="C6:H6"/>
  </mergeCells>
  <pageMargins left="0.27559055118110237" right="0.35433070866141736" top="0.74803149606299213" bottom="0.74803149606299213" header="0.31496062992125984" footer="0.31496062992125984"/>
  <pageSetup paperSize="9" scale="6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Índice</vt:lpstr>
      <vt:lpstr>Contents</vt:lpstr>
      <vt:lpstr>01</vt:lpstr>
      <vt:lpstr>02</vt:lpstr>
      <vt:lpstr>03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Bárbara Veloso</cp:lastModifiedBy>
  <cp:lastPrinted>2018-06-21T19:21:45Z</cp:lastPrinted>
  <dcterms:created xsi:type="dcterms:W3CDTF">2012-11-13T14:40:27Z</dcterms:created>
  <dcterms:modified xsi:type="dcterms:W3CDTF">2024-08-30T14:07:29Z</dcterms:modified>
</cp:coreProperties>
</file>