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TSI\BASE 2016\_SI_23T4\3_Destaque\Envio\"/>
    </mc:Choice>
  </mc:AlternateContent>
  <xr:revisionPtr revIDLastSave="0" documentId="13_ncr:1_{8C9E7189-7321-40D4-9D0E-1AE184D741C2}" xr6:coauthVersionLast="47" xr6:coauthVersionMax="47" xr10:uidLastSave="{00000000-0000-0000-0000-000000000000}"/>
  <bookViews>
    <workbookView xWindow="-120" yWindow="-120" windowWidth="29040" windowHeight="15720" tabRatio="715" xr2:uid="{00000000-000D-0000-FFFF-FFFF00000000}"/>
  </bookViews>
  <sheets>
    <sheet name="Índice" sheetId="1" r:id="rId1"/>
    <sheet name="Quadro 1" sheetId="13" r:id="rId2"/>
    <sheet name="Quadro 2" sheetId="10" r:id="rId3"/>
    <sheet name="Quadro 3" sheetId="9" r:id="rId4"/>
    <sheet name="Quadro 4" sheetId="12" r:id="rId5"/>
    <sheet name="Quadro 5" sheetId="14" r:id="rId6"/>
    <sheet name="Quadro 6" sheetId="8" r:id="rId7"/>
    <sheet name="Quadro 7" sheetId="7" r:id="rId8"/>
    <sheet name="Quadro 8" sheetId="6" r:id="rId9"/>
    <sheet name="Quadro 9" sheetId="5" r:id="rId10"/>
    <sheet name="Quadro 10" sheetId="11" r:id="rId11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7" i="11" l="1"/>
  <c r="B37" i="5"/>
  <c r="F41" i="6"/>
  <c r="I41" i="6"/>
  <c r="AI41" i="6"/>
  <c r="AL41" i="6"/>
  <c r="AT41" i="6"/>
  <c r="AW41" i="6"/>
  <c r="D41" i="14"/>
  <c r="AQ41" i="14"/>
  <c r="AU41" i="14"/>
  <c r="BK41" i="14"/>
  <c r="BO41" i="14"/>
  <c r="BU41" i="14"/>
  <c r="C41" i="12"/>
  <c r="F41" i="12"/>
  <c r="M41" i="12"/>
  <c r="O41" i="12"/>
  <c r="AJ41" i="12"/>
  <c r="AO41" i="12"/>
  <c r="AY41" i="12"/>
  <c r="BA41" i="12"/>
  <c r="BK41" i="12"/>
  <c r="C41" i="9"/>
  <c r="J41" i="9"/>
  <c r="AB41" i="9"/>
  <c r="AK41" i="9"/>
  <c r="AX41" i="9"/>
  <c r="X41" i="10"/>
  <c r="AT41" i="10"/>
  <c r="AW41" i="10"/>
  <c r="C41" i="13"/>
  <c r="J41" i="13"/>
  <c r="M41" i="13"/>
  <c r="S41" i="13"/>
  <c r="AS41" i="13"/>
  <c r="BK40" i="12"/>
  <c r="M40" i="12"/>
  <c r="AY40" i="12"/>
  <c r="J40" i="9"/>
  <c r="BW41" i="12" l="1"/>
  <c r="W41" i="12"/>
  <c r="U41" i="14"/>
  <c r="C41" i="6"/>
  <c r="P41" i="13"/>
  <c r="U41" i="10"/>
  <c r="W41" i="6"/>
  <c r="BC41" i="13"/>
  <c r="L41" i="9"/>
  <c r="BH41" i="12"/>
  <c r="AT41" i="12"/>
  <c r="AS41" i="12" s="1"/>
  <c r="AC41" i="12"/>
  <c r="BB41" i="14"/>
  <c r="AH41" i="14"/>
  <c r="AC41" i="6"/>
  <c r="F41" i="13"/>
  <c r="AG41" i="10"/>
  <c r="K41" i="10"/>
  <c r="W41" i="9"/>
  <c r="L41" i="14"/>
  <c r="BL41" i="6"/>
  <c r="BE41" i="6"/>
  <c r="O41" i="6"/>
  <c r="AO41" i="6"/>
  <c r="AL41" i="13"/>
  <c r="C41" i="10"/>
  <c r="BB41" i="9"/>
  <c r="BR41" i="12"/>
  <c r="Z41" i="12"/>
  <c r="R41" i="12"/>
  <c r="AD41" i="14"/>
  <c r="CI41" i="13"/>
  <c r="BL41" i="13"/>
  <c r="CO41" i="13"/>
  <c r="AC41" i="13"/>
  <c r="BZ41" i="13"/>
  <c r="BW41" i="13"/>
  <c r="BP41" i="13"/>
  <c r="BG41" i="13"/>
  <c r="BF41" i="13" s="1"/>
  <c r="C40" i="9"/>
  <c r="AQ40" i="14"/>
  <c r="BU40" i="14"/>
  <c r="X40" i="10"/>
  <c r="BB40" i="9"/>
  <c r="C40" i="12"/>
  <c r="O40" i="6"/>
  <c r="AI40" i="6"/>
  <c r="C40" i="13"/>
  <c r="AW40" i="10"/>
  <c r="I40" i="6"/>
  <c r="C40" i="6"/>
  <c r="BI40" i="8"/>
  <c r="BL40" i="13"/>
  <c r="U40" i="10"/>
  <c r="BC40" i="13"/>
  <c r="AK40" i="9"/>
  <c r="AG40" i="8"/>
  <c r="BC40" i="7"/>
  <c r="S40" i="13"/>
  <c r="AX40" i="9"/>
  <c r="AB40" i="9"/>
  <c r="P40" i="13"/>
  <c r="AD40" i="14"/>
  <c r="H40" i="8"/>
  <c r="X40" i="7"/>
  <c r="BL40" i="6"/>
  <c r="F40" i="6"/>
  <c r="CO40" i="13"/>
  <c r="M40" i="13"/>
  <c r="C40" i="10"/>
  <c r="U40" i="14"/>
  <c r="BM40" i="8"/>
  <c r="AS40" i="8"/>
  <c r="AL40" i="8"/>
  <c r="AC40" i="8"/>
  <c r="AT40" i="7"/>
  <c r="AS40" i="7" s="1"/>
  <c r="AW40" i="6"/>
  <c r="R40" i="12"/>
  <c r="AH40" i="14"/>
  <c r="AB40" i="7"/>
  <c r="BW40" i="13"/>
  <c r="J40" i="13"/>
  <c r="AT40" i="10"/>
  <c r="AT40" i="12"/>
  <c r="AS40" i="12" s="1"/>
  <c r="W40" i="12"/>
  <c r="BO40" i="14"/>
  <c r="BZ40" i="13"/>
  <c r="BP40" i="13"/>
  <c r="O40" i="12"/>
  <c r="BV40" i="8"/>
  <c r="V40" i="8"/>
  <c r="U40" i="8" s="1"/>
  <c r="AZ40" i="7"/>
  <c r="U40" i="7"/>
  <c r="AO40" i="6"/>
  <c r="BA40" i="12"/>
  <c r="AC40" i="12"/>
  <c r="BB40" i="14"/>
  <c r="AU40" i="14"/>
  <c r="L40" i="8"/>
  <c r="D40" i="8"/>
  <c r="L40" i="7"/>
  <c r="D40" i="7"/>
  <c r="BG40" i="13"/>
  <c r="BF40" i="13" s="1"/>
  <c r="BW40" i="12"/>
  <c r="BH40" i="12"/>
  <c r="AJ40" i="12"/>
  <c r="F40" i="12"/>
  <c r="L40" i="14"/>
  <c r="R40" i="8"/>
  <c r="AG40" i="7"/>
  <c r="R40" i="7"/>
  <c r="BE40" i="6"/>
  <c r="AT40" i="6"/>
  <c r="AL40" i="6"/>
  <c r="W40" i="6"/>
  <c r="CI40" i="13"/>
  <c r="AS40" i="13"/>
  <c r="AL40" i="13"/>
  <c r="F40" i="13"/>
  <c r="AG40" i="10"/>
  <c r="L40" i="9"/>
  <c r="AO40" i="12"/>
  <c r="Z40" i="12"/>
  <c r="D40" i="14"/>
  <c r="AL40" i="7"/>
  <c r="H40" i="7"/>
  <c r="AC40" i="6"/>
  <c r="AC40" i="13"/>
  <c r="K40" i="10"/>
  <c r="W40" i="9"/>
  <c r="BR40" i="12"/>
  <c r="BK40" i="14"/>
  <c r="BA40" i="8"/>
  <c r="AZ40" i="8" s="1"/>
  <c r="BJ40" i="7"/>
  <c r="B36" i="5"/>
  <c r="B36" i="11"/>
  <c r="BS40" i="8"/>
  <c r="BK39" i="12"/>
  <c r="AY39" i="12"/>
  <c r="M39" i="12"/>
  <c r="J39" i="9"/>
  <c r="AI39" i="6" l="1"/>
  <c r="Z39" i="12"/>
  <c r="O39" i="12"/>
  <c r="BU39" i="14"/>
  <c r="AL39" i="8"/>
  <c r="AZ39" i="7"/>
  <c r="U39" i="7"/>
  <c r="BB39" i="9"/>
  <c r="C39" i="12"/>
  <c r="AG39" i="7"/>
  <c r="L39" i="9"/>
  <c r="AO39" i="6"/>
  <c r="AO39" i="12"/>
  <c r="W39" i="12"/>
  <c r="C39" i="6"/>
  <c r="BM39" i="8"/>
  <c r="BO39" i="14"/>
  <c r="BI39" i="8"/>
  <c r="H39" i="8"/>
  <c r="AS39" i="8"/>
  <c r="W39" i="6"/>
  <c r="BK39" i="14"/>
  <c r="BV39" i="8"/>
  <c r="R39" i="7"/>
  <c r="AL39" i="6"/>
  <c r="AC39" i="6"/>
  <c r="O39" i="6"/>
  <c r="L39" i="14"/>
  <c r="AC39" i="8"/>
  <c r="W39" i="9"/>
  <c r="D39" i="14"/>
  <c r="BS39" i="8"/>
  <c r="BA39" i="8"/>
  <c r="AZ39" i="8" s="1"/>
  <c r="BA39" i="12"/>
  <c r="AU39" i="14"/>
  <c r="AB39" i="9"/>
  <c r="BW39" i="12"/>
  <c r="AJ39" i="12"/>
  <c r="AC39" i="12"/>
  <c r="AQ39" i="14"/>
  <c r="BC39" i="7"/>
  <c r="X39" i="7"/>
  <c r="H39" i="7"/>
  <c r="BL39" i="6"/>
  <c r="AT39" i="7"/>
  <c r="AS39" i="7" s="1"/>
  <c r="AL39" i="7"/>
  <c r="I39" i="6"/>
  <c r="B35" i="5"/>
  <c r="AX39" i="9"/>
  <c r="AK39" i="9"/>
  <c r="C39" i="9"/>
  <c r="F39" i="12"/>
  <c r="AD39" i="14"/>
  <c r="V39" i="8"/>
  <c r="U39" i="8" s="1"/>
  <c r="AB39" i="7"/>
  <c r="L39" i="7"/>
  <c r="D39" i="7"/>
  <c r="AT39" i="6"/>
  <c r="F39" i="6"/>
  <c r="BR39" i="12"/>
  <c r="L39" i="8"/>
  <c r="D39" i="8"/>
  <c r="BJ39" i="7"/>
  <c r="U39" i="14"/>
  <c r="AG39" i="8"/>
  <c r="R39" i="8"/>
  <c r="BH39" i="12"/>
  <c r="AT39" i="12"/>
  <c r="AS39" i="12" s="1"/>
  <c r="R39" i="12"/>
  <c r="BB39" i="14"/>
  <c r="AH39" i="14"/>
  <c r="BE39" i="6"/>
  <c r="AW39" i="6"/>
  <c r="BK38" i="12"/>
  <c r="AY38" i="12"/>
  <c r="M38" i="12"/>
  <c r="J38" i="9"/>
  <c r="AB38" i="7"/>
  <c r="BL39" i="13" l="1"/>
  <c r="BC39" i="13"/>
  <c r="P39" i="13"/>
  <c r="AW39" i="10"/>
  <c r="AT39" i="10"/>
  <c r="F39" i="13"/>
  <c r="AL39" i="13"/>
  <c r="S39" i="13"/>
  <c r="J39" i="13"/>
  <c r="BG39" i="13"/>
  <c r="BF39" i="13" s="1"/>
  <c r="U39" i="10"/>
  <c r="M39" i="13"/>
  <c r="C39" i="13"/>
  <c r="X39" i="10"/>
  <c r="C39" i="10"/>
  <c r="CI39" i="13"/>
  <c r="AS39" i="13"/>
  <c r="K39" i="10"/>
  <c r="CO39" i="13"/>
  <c r="AC39" i="13"/>
  <c r="BZ39" i="13"/>
  <c r="AG39" i="10"/>
  <c r="BP39" i="13"/>
  <c r="BW39" i="13"/>
  <c r="AQ38" i="14"/>
  <c r="BW38" i="13"/>
  <c r="BW38" i="12"/>
  <c r="BH38" i="12"/>
  <c r="AJ38" i="12"/>
  <c r="AT38" i="6"/>
  <c r="C38" i="6"/>
  <c r="BL38" i="13"/>
  <c r="Z38" i="12"/>
  <c r="BI38" i="8"/>
  <c r="X38" i="7"/>
  <c r="H38" i="7"/>
  <c r="F38" i="13"/>
  <c r="AH38" i="14"/>
  <c r="J38" i="13"/>
  <c r="AT38" i="10"/>
  <c r="O38" i="12"/>
  <c r="BU38" i="14"/>
  <c r="AL38" i="8"/>
  <c r="C38" i="12"/>
  <c r="I38" i="6"/>
  <c r="B34" i="5"/>
  <c r="B34" i="11"/>
  <c r="BG38" i="13"/>
  <c r="BF38" i="13" s="1"/>
  <c r="P38" i="13"/>
  <c r="BC38" i="7"/>
  <c r="C38" i="13"/>
  <c r="AW38" i="10"/>
  <c r="U38" i="10"/>
  <c r="R38" i="12"/>
  <c r="AS38" i="13"/>
  <c r="AL38" i="13"/>
  <c r="BC38" i="13"/>
  <c r="M38" i="13"/>
  <c r="AK38" i="9"/>
  <c r="BR38" i="12"/>
  <c r="W38" i="12"/>
  <c r="BO38" i="14"/>
  <c r="D38" i="14"/>
  <c r="AG38" i="8"/>
  <c r="H38" i="8"/>
  <c r="AG38" i="7"/>
  <c r="B35" i="11"/>
  <c r="CO38" i="13"/>
  <c r="K38" i="10"/>
  <c r="AT38" i="12"/>
  <c r="AS38" i="12" s="1"/>
  <c r="BJ38" i="7"/>
  <c r="BE38" i="6"/>
  <c r="BZ38" i="13"/>
  <c r="AB38" i="9"/>
  <c r="AS38" i="8"/>
  <c r="AL38" i="7"/>
  <c r="D38" i="7"/>
  <c r="AW38" i="6"/>
  <c r="X38" i="10"/>
  <c r="C38" i="10"/>
  <c r="BB38" i="9"/>
  <c r="BK38" i="14"/>
  <c r="BV38" i="8"/>
  <c r="V38" i="8"/>
  <c r="U38" i="8" s="1"/>
  <c r="AZ38" i="7"/>
  <c r="AX38" i="9"/>
  <c r="C38" i="9"/>
  <c r="BB38" i="14"/>
  <c r="U38" i="14"/>
  <c r="O38" i="6"/>
  <c r="AC38" i="13"/>
  <c r="AO38" i="12"/>
  <c r="F38" i="12"/>
  <c r="L38" i="8"/>
  <c r="D38" i="8"/>
  <c r="AI38" i="6"/>
  <c r="F38" i="6"/>
  <c r="L38" i="9"/>
  <c r="L38" i="14"/>
  <c r="R38" i="8"/>
  <c r="U38" i="7"/>
  <c r="S38" i="13"/>
  <c r="W38" i="9"/>
  <c r="L38" i="7"/>
  <c r="AO38" i="6"/>
  <c r="BP38" i="13"/>
  <c r="AG38" i="10"/>
  <c r="AD38" i="14"/>
  <c r="BA38" i="8"/>
  <c r="AZ38" i="8" s="1"/>
  <c r="AT38" i="7"/>
  <c r="AS38" i="7" s="1"/>
  <c r="R38" i="7"/>
  <c r="BL38" i="6"/>
  <c r="W38" i="6"/>
  <c r="CI38" i="13"/>
  <c r="BA38" i="12"/>
  <c r="AC38" i="12"/>
  <c r="AU38" i="14"/>
  <c r="BM38" i="8"/>
  <c r="AC38" i="8"/>
  <c r="AL38" i="6"/>
  <c r="AC38" i="6"/>
  <c r="BS38" i="8"/>
  <c r="C37" i="13" l="1"/>
  <c r="J37" i="13"/>
  <c r="P37" i="13"/>
  <c r="C37" i="6"/>
  <c r="BL37" i="6"/>
  <c r="AB37" i="7"/>
  <c r="AZ37" i="7"/>
  <c r="BC37" i="7"/>
  <c r="BJ37" i="7"/>
  <c r="D37" i="8"/>
  <c r="AC37" i="8"/>
  <c r="AL37" i="8"/>
  <c r="BI37" i="8"/>
  <c r="BS37" i="8"/>
  <c r="BV37" i="8"/>
  <c r="D37" i="14"/>
  <c r="AD37" i="14"/>
  <c r="AQ37" i="14"/>
  <c r="BO37" i="14"/>
  <c r="F37" i="12"/>
  <c r="M37" i="12"/>
  <c r="O37" i="12"/>
  <c r="W37" i="12"/>
  <c r="AY37" i="12"/>
  <c r="BH37" i="12"/>
  <c r="BK37" i="12"/>
  <c r="J37" i="9"/>
  <c r="AB37" i="9"/>
  <c r="AT37" i="10"/>
  <c r="BB37" i="9" l="1"/>
  <c r="U37" i="7"/>
  <c r="D37" i="7"/>
  <c r="X37" i="10"/>
  <c r="BW37" i="13"/>
  <c r="AL37" i="6"/>
  <c r="BL37" i="13"/>
  <c r="AG37" i="10"/>
  <c r="U37" i="10"/>
  <c r="C37" i="10"/>
  <c r="AX37" i="9"/>
  <c r="L37" i="9"/>
  <c r="C37" i="9"/>
  <c r="BW37" i="12"/>
  <c r="AT37" i="12"/>
  <c r="AS37" i="12" s="1"/>
  <c r="AJ37" i="12"/>
  <c r="Z37" i="12"/>
  <c r="R37" i="12"/>
  <c r="C37" i="12"/>
  <c r="BU37" i="14"/>
  <c r="BK37" i="14"/>
  <c r="AU37" i="14"/>
  <c r="AH37" i="14"/>
  <c r="U37" i="14"/>
  <c r="BM37" i="8"/>
  <c r="BA37" i="8"/>
  <c r="AZ37" i="8" s="1"/>
  <c r="AS37" i="8"/>
  <c r="AG37" i="8"/>
  <c r="V37" i="8"/>
  <c r="U37" i="8" s="1"/>
  <c r="R37" i="8"/>
  <c r="H37" i="8"/>
  <c r="AT37" i="7"/>
  <c r="AS37" i="7" s="1"/>
  <c r="AG37" i="7"/>
  <c r="X37" i="7"/>
  <c r="R37" i="7"/>
  <c r="H37" i="7"/>
  <c r="AW37" i="6"/>
  <c r="AT37" i="6"/>
  <c r="AO37" i="6"/>
  <c r="AI37" i="6"/>
  <c r="W37" i="6"/>
  <c r="I37" i="6"/>
  <c r="B33" i="5"/>
  <c r="B33" i="11"/>
  <c r="CO37" i="13"/>
  <c r="BZ37" i="13"/>
  <c r="BP37" i="13"/>
  <c r="BG37" i="13"/>
  <c r="BF37" i="13" s="1"/>
  <c r="BC37" i="13"/>
  <c r="AS37" i="13"/>
  <c r="AC37" i="13"/>
  <c r="AW37" i="10"/>
  <c r="K37" i="10"/>
  <c r="AK37" i="9"/>
  <c r="W37" i="9"/>
  <c r="BR37" i="12"/>
  <c r="BA37" i="12"/>
  <c r="AO37" i="12"/>
  <c r="AC37" i="12"/>
  <c r="BB37" i="14"/>
  <c r="L37" i="14"/>
  <c r="L37" i="8"/>
  <c r="AL37" i="7"/>
  <c r="L37" i="7"/>
  <c r="BE37" i="6"/>
  <c r="AC37" i="6"/>
  <c r="O37" i="6"/>
  <c r="F37" i="6"/>
  <c r="CI37" i="13"/>
  <c r="AL37" i="13"/>
  <c r="S37" i="13"/>
  <c r="M37" i="13"/>
  <c r="F37" i="13"/>
  <c r="C36" i="6"/>
  <c r="AI36" i="6"/>
  <c r="BL36" i="6"/>
  <c r="AB36" i="7"/>
  <c r="BC36" i="7"/>
  <c r="BJ36" i="7"/>
  <c r="H36" i="8"/>
  <c r="R36" i="8"/>
  <c r="AC36" i="8"/>
  <c r="BM36" i="8"/>
  <c r="BV36" i="8"/>
  <c r="AQ36" i="14"/>
  <c r="BB36" i="14"/>
  <c r="BO36" i="14"/>
  <c r="M36" i="12"/>
  <c r="O36" i="12"/>
  <c r="W36" i="12"/>
  <c r="AY36" i="12"/>
  <c r="BH36" i="12"/>
  <c r="BK36" i="12"/>
  <c r="J36" i="9"/>
  <c r="BB36" i="9"/>
  <c r="C36" i="13"/>
  <c r="J36" i="13"/>
  <c r="P36" i="13"/>
  <c r="BZ36" i="13" l="1"/>
  <c r="U36" i="7"/>
  <c r="AW36" i="10"/>
  <c r="AT36" i="10"/>
  <c r="X36" i="10"/>
  <c r="BC36" i="13"/>
  <c r="D36" i="7"/>
  <c r="C36" i="12"/>
  <c r="AH36" i="14"/>
  <c r="D36" i="14"/>
  <c r="CI36" i="13"/>
  <c r="BW36" i="13"/>
  <c r="BL36" i="13"/>
  <c r="AS36" i="13"/>
  <c r="AC36" i="13"/>
  <c r="K36" i="10"/>
  <c r="C36" i="10"/>
  <c r="AX36" i="9"/>
  <c r="AB36" i="9"/>
  <c r="L36" i="9"/>
  <c r="BR36" i="12"/>
  <c r="BA36" i="12"/>
  <c r="AJ36" i="12"/>
  <c r="Z36" i="12"/>
  <c r="R36" i="12"/>
  <c r="F36" i="12"/>
  <c r="AD36" i="14"/>
  <c r="L36" i="14"/>
  <c r="BA36" i="8"/>
  <c r="AZ36" i="8" s="1"/>
  <c r="V36" i="8"/>
  <c r="U36" i="8" s="1"/>
  <c r="AT36" i="7"/>
  <c r="AS36" i="7" s="1"/>
  <c r="AL36" i="7"/>
  <c r="L36" i="7"/>
  <c r="BE36" i="6"/>
  <c r="AT36" i="6"/>
  <c r="AL36" i="6"/>
  <c r="AC36" i="6"/>
  <c r="O36" i="6"/>
  <c r="F36" i="6"/>
  <c r="CO36" i="13"/>
  <c r="BP36" i="13"/>
  <c r="BG36" i="13"/>
  <c r="BF36" i="13" s="1"/>
  <c r="AL36" i="13"/>
  <c r="S36" i="13"/>
  <c r="M36" i="13"/>
  <c r="F36" i="13"/>
  <c r="AG36" i="10"/>
  <c r="U36" i="10"/>
  <c r="AK36" i="9"/>
  <c r="W36" i="9"/>
  <c r="C36" i="9"/>
  <c r="BW36" i="12"/>
  <c r="AT36" i="12"/>
  <c r="AS36" i="12" s="1"/>
  <c r="AO36" i="12"/>
  <c r="AC36" i="12"/>
  <c r="BU36" i="14"/>
  <c r="BK36" i="14"/>
  <c r="AU36" i="14"/>
  <c r="U36" i="14"/>
  <c r="BI36" i="8"/>
  <c r="AS36" i="8"/>
  <c r="AL36" i="8"/>
  <c r="AG36" i="8"/>
  <c r="L36" i="8"/>
  <c r="D36" i="8"/>
  <c r="AZ36" i="7"/>
  <c r="AG36" i="7"/>
  <c r="X36" i="7"/>
  <c r="R36" i="7"/>
  <c r="H36" i="7"/>
  <c r="AW36" i="6"/>
  <c r="AO36" i="6"/>
  <c r="W36" i="6"/>
  <c r="I36" i="6"/>
  <c r="B32" i="5"/>
  <c r="B32" i="11"/>
  <c r="BS36" i="8"/>
  <c r="BL13" i="6" l="1"/>
  <c r="BE13" i="6" l="1"/>
  <c r="AL13" i="6"/>
  <c r="AI13" i="6"/>
  <c r="AC13" i="6"/>
  <c r="W13" i="6"/>
  <c r="P13" i="6"/>
  <c r="O13" i="6" s="1"/>
  <c r="C35" i="6" l="1"/>
  <c r="F35" i="6"/>
  <c r="O35" i="6"/>
  <c r="AC35" i="6"/>
  <c r="AI35" i="6"/>
  <c r="AW35" i="6"/>
  <c r="D35" i="7"/>
  <c r="U35" i="7"/>
  <c r="AB35" i="7"/>
  <c r="BJ35" i="7"/>
  <c r="AC35" i="8"/>
  <c r="AL35" i="8"/>
  <c r="BS35" i="8"/>
  <c r="BV35" i="8"/>
  <c r="D35" i="14"/>
  <c r="AH35" i="14"/>
  <c r="BB35" i="14"/>
  <c r="BK35" i="14"/>
  <c r="BU35" i="14"/>
  <c r="M35" i="12"/>
  <c r="AT35" i="12"/>
  <c r="AY35" i="12"/>
  <c r="BK35" i="12"/>
  <c r="J35" i="9"/>
  <c r="M35" i="13"/>
  <c r="BC35" i="13"/>
  <c r="BZ35" i="13"/>
  <c r="BC35" i="7" l="1"/>
  <c r="F35" i="13"/>
  <c r="CO35" i="13"/>
  <c r="BP35" i="13"/>
  <c r="AT35" i="10"/>
  <c r="X35" i="10"/>
  <c r="BB35" i="9"/>
  <c r="AJ35" i="12"/>
  <c r="Z35" i="12"/>
  <c r="R35" i="12"/>
  <c r="C35" i="12"/>
  <c r="CI35" i="13"/>
  <c r="BW35" i="13"/>
  <c r="BL35" i="13"/>
  <c r="AS35" i="13"/>
  <c r="AC35" i="13"/>
  <c r="P35" i="13"/>
  <c r="J35" i="13"/>
  <c r="C35" i="13"/>
  <c r="AW35" i="10"/>
  <c r="AG35" i="10"/>
  <c r="U35" i="10"/>
  <c r="C35" i="10"/>
  <c r="AX35" i="9"/>
  <c r="AB35" i="9"/>
  <c r="L35" i="9"/>
  <c r="BW35" i="12"/>
  <c r="BA35" i="12"/>
  <c r="AS35" i="12"/>
  <c r="AO35" i="12"/>
  <c r="AC35" i="12"/>
  <c r="W35" i="12"/>
  <c r="O35" i="12"/>
  <c r="F35" i="12"/>
  <c r="AU35" i="14"/>
  <c r="U35" i="14"/>
  <c r="BI35" i="8"/>
  <c r="L35" i="8"/>
  <c r="AT35" i="7"/>
  <c r="AS35" i="7" s="1"/>
  <c r="AL35" i="7"/>
  <c r="L35" i="7"/>
  <c r="BL35" i="6"/>
  <c r="BE35" i="6"/>
  <c r="AO35" i="6"/>
  <c r="BG35" i="13"/>
  <c r="BF35" i="13" s="1"/>
  <c r="AL35" i="13"/>
  <c r="S35" i="13"/>
  <c r="K35" i="10"/>
  <c r="AK35" i="9"/>
  <c r="W35" i="9"/>
  <c r="C35" i="9"/>
  <c r="BR35" i="12"/>
  <c r="BH35" i="12"/>
  <c r="BO35" i="14"/>
  <c r="AQ35" i="14"/>
  <c r="AD35" i="14"/>
  <c r="L35" i="14"/>
  <c r="BM35" i="8"/>
  <c r="BA35" i="8"/>
  <c r="AZ35" i="8" s="1"/>
  <c r="AS35" i="8"/>
  <c r="AG35" i="8"/>
  <c r="V35" i="8"/>
  <c r="U35" i="8" s="1"/>
  <c r="R35" i="8"/>
  <c r="H35" i="8"/>
  <c r="D35" i="8"/>
  <c r="AZ35" i="7"/>
  <c r="AG35" i="7"/>
  <c r="X35" i="7"/>
  <c r="R35" i="7"/>
  <c r="H35" i="7"/>
  <c r="AT35" i="6"/>
  <c r="AL35" i="6"/>
  <c r="W35" i="6"/>
  <c r="I35" i="6"/>
  <c r="B31" i="5"/>
  <c r="B31" i="11"/>
  <c r="U33" i="7" l="1"/>
  <c r="AB33" i="7"/>
  <c r="BC33" i="7"/>
  <c r="AB34" i="7"/>
  <c r="BC34" i="7"/>
  <c r="BJ34" i="7"/>
  <c r="AC33" i="8"/>
  <c r="AL33" i="8"/>
  <c r="BI33" i="8"/>
  <c r="BV33" i="8"/>
  <c r="BV34" i="8"/>
  <c r="BM34" i="8" l="1"/>
  <c r="AG34" i="8"/>
  <c r="R34" i="8"/>
  <c r="BJ18" i="7"/>
  <c r="H34" i="8"/>
  <c r="BJ33" i="7"/>
  <c r="BS33" i="8"/>
  <c r="U34" i="7"/>
  <c r="BA34" i="8"/>
  <c r="AZ34" i="8" s="1"/>
  <c r="AS34" i="8"/>
  <c r="V34" i="8"/>
  <c r="U34" i="8" s="1"/>
  <c r="L33" i="8"/>
  <c r="AT34" i="7"/>
  <c r="AS34" i="7" s="1"/>
  <c r="AL34" i="7"/>
  <c r="L34" i="7"/>
  <c r="D34" i="7"/>
  <c r="AT33" i="7"/>
  <c r="AS33" i="7" s="1"/>
  <c r="AL33" i="7"/>
  <c r="L33" i="7"/>
  <c r="BI34" i="8"/>
  <c r="AL34" i="8"/>
  <c r="AC34" i="8"/>
  <c r="L34" i="8"/>
  <c r="D34" i="8"/>
  <c r="BM33" i="8"/>
  <c r="BA33" i="8"/>
  <c r="AZ33" i="8" s="1"/>
  <c r="AS33" i="8"/>
  <c r="AG33" i="8"/>
  <c r="V33" i="8"/>
  <c r="U33" i="8" s="1"/>
  <c r="R33" i="8"/>
  <c r="H33" i="8"/>
  <c r="D33" i="8"/>
  <c r="AZ34" i="7"/>
  <c r="AG34" i="7"/>
  <c r="X34" i="7"/>
  <c r="R34" i="7"/>
  <c r="H34" i="7"/>
  <c r="AZ33" i="7"/>
  <c r="AG33" i="7"/>
  <c r="X33" i="7"/>
  <c r="R33" i="7"/>
  <c r="H33" i="7"/>
  <c r="D33" i="7"/>
  <c r="BS34" i="8"/>
  <c r="B30" i="11"/>
  <c r="B30" i="5"/>
  <c r="C34" i="6"/>
  <c r="F34" i="6"/>
  <c r="I34" i="6"/>
  <c r="O34" i="6"/>
  <c r="W34" i="6"/>
  <c r="AC34" i="6"/>
  <c r="AI34" i="6"/>
  <c r="AL34" i="6"/>
  <c r="AO34" i="6"/>
  <c r="AT34" i="6"/>
  <c r="AW34" i="6"/>
  <c r="BE34" i="6"/>
  <c r="BL34" i="6"/>
  <c r="D34" i="14"/>
  <c r="L34" i="14"/>
  <c r="U34" i="14"/>
  <c r="AD34" i="14"/>
  <c r="AH34" i="14"/>
  <c r="AQ34" i="14"/>
  <c r="AU34" i="14"/>
  <c r="BB34" i="14"/>
  <c r="BK34" i="14"/>
  <c r="BO34" i="14"/>
  <c r="BU34" i="14"/>
  <c r="C34" i="12"/>
  <c r="F34" i="12"/>
  <c r="M34" i="12"/>
  <c r="O34" i="12"/>
  <c r="R34" i="12"/>
  <c r="W34" i="12"/>
  <c r="Z34" i="12"/>
  <c r="AC34" i="12"/>
  <c r="AJ34" i="12"/>
  <c r="AO34" i="12"/>
  <c r="AT34" i="12"/>
  <c r="AS34" i="12" s="1"/>
  <c r="AY34" i="12"/>
  <c r="BA34" i="12"/>
  <c r="BH34" i="12"/>
  <c r="BK34" i="12"/>
  <c r="BR34" i="12"/>
  <c r="BW34" i="12"/>
  <c r="C34" i="9"/>
  <c r="J34" i="9"/>
  <c r="L34" i="9"/>
  <c r="W34" i="9"/>
  <c r="AB34" i="9"/>
  <c r="AK34" i="9"/>
  <c r="AX34" i="9"/>
  <c r="BB34" i="9"/>
  <c r="C34" i="10"/>
  <c r="K34" i="10"/>
  <c r="U34" i="10"/>
  <c r="X34" i="10"/>
  <c r="AG34" i="10"/>
  <c r="AT34" i="10"/>
  <c r="AW34" i="10"/>
  <c r="C34" i="13"/>
  <c r="F34" i="13"/>
  <c r="J34" i="13"/>
  <c r="M34" i="13"/>
  <c r="P34" i="13"/>
  <c r="S34" i="13"/>
  <c r="AC34" i="13"/>
  <c r="AL34" i="13"/>
  <c r="AS34" i="13"/>
  <c r="BC34" i="13"/>
  <c r="BG34" i="13"/>
  <c r="BF34" i="13" s="1"/>
  <c r="BL34" i="13"/>
  <c r="BP34" i="13"/>
  <c r="BW34" i="13"/>
  <c r="BZ34" i="13"/>
  <c r="CI34" i="13"/>
  <c r="CO34" i="13"/>
  <c r="X32" i="7" l="1"/>
  <c r="U32" i="7"/>
  <c r="L32" i="7"/>
  <c r="BM32" i="8"/>
  <c r="V32" i="8"/>
  <c r="U32" i="8" s="1"/>
  <c r="R32" i="8" l="1"/>
  <c r="L32" i="8"/>
  <c r="H32" i="8"/>
  <c r="D32" i="8"/>
  <c r="AG32" i="8"/>
  <c r="AC32" i="8"/>
  <c r="AL32" i="8"/>
  <c r="BI32" i="8"/>
  <c r="D32" i="7"/>
  <c r="H32" i="7"/>
  <c r="R32" i="7"/>
  <c r="AB32" i="7"/>
  <c r="AL32" i="7"/>
  <c r="AT32" i="7"/>
  <c r="AS32" i="7" s="1"/>
  <c r="BC32" i="7"/>
  <c r="AZ32" i="7"/>
  <c r="AS32" i="8"/>
  <c r="BA32" i="8"/>
  <c r="AZ32" i="8" s="1"/>
  <c r="AG32" i="7"/>
  <c r="BS32" i="8"/>
  <c r="BJ32" i="7" l="1"/>
  <c r="BV32" i="8"/>
  <c r="AL31" i="7"/>
  <c r="AL30" i="7"/>
  <c r="AL14" i="7"/>
  <c r="AL15" i="7"/>
  <c r="AL16" i="7"/>
  <c r="AL17" i="7"/>
  <c r="AL18" i="7"/>
  <c r="AL19" i="7"/>
  <c r="AL20" i="7"/>
  <c r="AL21" i="7"/>
  <c r="AL22" i="7"/>
  <c r="AL23" i="7"/>
  <c r="AL24" i="7"/>
  <c r="AL25" i="7"/>
  <c r="AL26" i="7"/>
  <c r="AL27" i="7"/>
  <c r="AL28" i="7"/>
  <c r="AL29" i="7"/>
  <c r="AL13" i="7"/>
  <c r="BJ13" i="7"/>
  <c r="BC13" i="7"/>
  <c r="AT13" i="7"/>
  <c r="AD33" i="14" l="1"/>
  <c r="L33" i="14"/>
  <c r="BW33" i="12"/>
  <c r="BK33" i="12"/>
  <c r="BA33" i="12"/>
  <c r="AT33" i="12"/>
  <c r="AS33" i="12" s="1"/>
  <c r="C33" i="12"/>
  <c r="BB33" i="9"/>
  <c r="AK33" i="9"/>
  <c r="B29" i="11"/>
  <c r="AT33" i="10"/>
  <c r="X33" i="10"/>
  <c r="K33" i="10"/>
  <c r="CO33" i="13"/>
  <c r="BZ33" i="13"/>
  <c r="BP33" i="13"/>
  <c r="BG33" i="13"/>
  <c r="BF33" i="13" s="1"/>
  <c r="AC33" i="13"/>
  <c r="P33" i="13"/>
  <c r="J33" i="13"/>
  <c r="C33" i="13"/>
  <c r="B29" i="5"/>
  <c r="C33" i="6"/>
  <c r="F33" i="6"/>
  <c r="I33" i="6"/>
  <c r="O33" i="6"/>
  <c r="W33" i="6"/>
  <c r="AC33" i="6"/>
  <c r="AI33" i="6"/>
  <c r="AL33" i="6"/>
  <c r="AO33" i="6"/>
  <c r="AT33" i="6"/>
  <c r="AW33" i="6"/>
  <c r="BE33" i="6"/>
  <c r="BL33" i="6"/>
  <c r="D33" i="14"/>
  <c r="U33" i="14"/>
  <c r="AH33" i="14"/>
  <c r="AQ33" i="14"/>
  <c r="AU33" i="14"/>
  <c r="BB33" i="14"/>
  <c r="BK33" i="14"/>
  <c r="BO33" i="14"/>
  <c r="BU33" i="14"/>
  <c r="F33" i="12"/>
  <c r="M33" i="12"/>
  <c r="O33" i="12"/>
  <c r="W33" i="12"/>
  <c r="AC33" i="12"/>
  <c r="AO33" i="12"/>
  <c r="AY33" i="12"/>
  <c r="BH33" i="12"/>
  <c r="BR33" i="12"/>
  <c r="C33" i="9"/>
  <c r="J33" i="9"/>
  <c r="L33" i="9"/>
  <c r="AB33" i="9"/>
  <c r="AX33" i="9"/>
  <c r="C33" i="10"/>
  <c r="U33" i="10"/>
  <c r="AG33" i="10"/>
  <c r="AW33" i="10"/>
  <c r="F33" i="13"/>
  <c r="M33" i="13"/>
  <c r="S33" i="13"/>
  <c r="AL33" i="13"/>
  <c r="BC33" i="13"/>
  <c r="BL33" i="13"/>
  <c r="BW33" i="13"/>
  <c r="CI33" i="13"/>
  <c r="BJ31" i="7"/>
  <c r="AZ31" i="7"/>
  <c r="BC31" i="7"/>
  <c r="AT31" i="7"/>
  <c r="AS31" i="7" s="1"/>
  <c r="AG31" i="7"/>
  <c r="AB31" i="7"/>
  <c r="U31" i="7"/>
  <c r="X31" i="7"/>
  <c r="R31" i="7"/>
  <c r="H31" i="7"/>
  <c r="L31" i="7"/>
  <c r="D31" i="7"/>
  <c r="BS31" i="8"/>
  <c r="BV31" i="8"/>
  <c r="BM31" i="8"/>
  <c r="BI31" i="8"/>
  <c r="BA31" i="8"/>
  <c r="AS31" i="8"/>
  <c r="AL31" i="8"/>
  <c r="AC31" i="8"/>
  <c r="AG31" i="8"/>
  <c r="V31" i="8"/>
  <c r="R31" i="8"/>
  <c r="D31" i="8"/>
  <c r="H31" i="8"/>
  <c r="L31" i="8"/>
  <c r="R33" i="12" l="1"/>
  <c r="Z33" i="12"/>
  <c r="AJ33" i="12"/>
  <c r="AS33" i="13"/>
  <c r="W33" i="9"/>
  <c r="AZ31" i="8"/>
  <c r="U31" i="8"/>
  <c r="AX30" i="6"/>
  <c r="P30" i="6"/>
  <c r="BC30" i="7"/>
  <c r="X30" i="7"/>
  <c r="U30" i="7"/>
  <c r="H30" i="7"/>
  <c r="BV30" i="8"/>
  <c r="H30" i="8"/>
  <c r="D30" i="8"/>
  <c r="V30" i="14"/>
  <c r="R30" i="14"/>
  <c r="AR30" i="9"/>
  <c r="AG30" i="9"/>
  <c r="S30" i="9"/>
  <c r="G30" i="9"/>
  <c r="AC30" i="10"/>
  <c r="Q30" i="10"/>
  <c r="AY30" i="13"/>
  <c r="Z30" i="13"/>
  <c r="BJ30" i="7"/>
  <c r="AM30" i="14" l="1"/>
  <c r="V30" i="8"/>
  <c r="U30" i="8" s="1"/>
  <c r="G30" i="10"/>
  <c r="AD30" i="13"/>
  <c r="AC30" i="13" s="1"/>
  <c r="J30" i="12"/>
  <c r="H30" i="14"/>
  <c r="BC30" i="14"/>
  <c r="R30" i="8"/>
  <c r="AG30" i="8"/>
  <c r="BI30" i="8"/>
  <c r="BS30" i="8"/>
  <c r="BL30" i="12"/>
  <c r="L30" i="8"/>
  <c r="AS30" i="8"/>
  <c r="BA30" i="8"/>
  <c r="AZ30" i="8" s="1"/>
  <c r="D30" i="7"/>
  <c r="AT30" i="7"/>
  <c r="AS30" i="7" s="1"/>
  <c r="AC30" i="8"/>
  <c r="AL30" i="8"/>
  <c r="BM30" i="8"/>
  <c r="L30" i="7"/>
  <c r="R30" i="7"/>
  <c r="AB30" i="7"/>
  <c r="AG30" i="7"/>
  <c r="AZ30" i="7"/>
  <c r="B28" i="11"/>
  <c r="C32" i="6"/>
  <c r="F32" i="6"/>
  <c r="I32" i="6"/>
  <c r="O32" i="6"/>
  <c r="W32" i="6"/>
  <c r="AC32" i="6"/>
  <c r="AI32" i="6"/>
  <c r="AL32" i="6"/>
  <c r="AO32" i="6"/>
  <c r="AT32" i="6"/>
  <c r="AW32" i="6"/>
  <c r="BE32" i="6"/>
  <c r="BL32" i="6"/>
  <c r="D32" i="14"/>
  <c r="L32" i="14"/>
  <c r="U32" i="14"/>
  <c r="AD32" i="14"/>
  <c r="AH32" i="14"/>
  <c r="AQ32" i="14"/>
  <c r="AU32" i="14"/>
  <c r="BB32" i="14"/>
  <c r="BK32" i="14"/>
  <c r="BO32" i="14"/>
  <c r="BU32" i="14"/>
  <c r="C32" i="12"/>
  <c r="F32" i="12"/>
  <c r="M32" i="12"/>
  <c r="O32" i="12"/>
  <c r="R32" i="12"/>
  <c r="W32" i="12"/>
  <c r="Z32" i="12"/>
  <c r="AC32" i="12"/>
  <c r="AJ32" i="12"/>
  <c r="AO32" i="12"/>
  <c r="AT32" i="12"/>
  <c r="AS32" i="12" s="1"/>
  <c r="AY32" i="12"/>
  <c r="BA32" i="12"/>
  <c r="BH32" i="12"/>
  <c r="BK32" i="12"/>
  <c r="BR32" i="12"/>
  <c r="BW32" i="12"/>
  <c r="C32" i="9"/>
  <c r="J32" i="9"/>
  <c r="L32" i="9"/>
  <c r="W32" i="9"/>
  <c r="AB32" i="9"/>
  <c r="AK32" i="9"/>
  <c r="AX32" i="9"/>
  <c r="BB32" i="9"/>
  <c r="C32" i="10"/>
  <c r="K32" i="10"/>
  <c r="U32" i="10"/>
  <c r="X32" i="10"/>
  <c r="AG32" i="10"/>
  <c r="AT32" i="10"/>
  <c r="AW32" i="10"/>
  <c r="C32" i="13"/>
  <c r="F32" i="13"/>
  <c r="J32" i="13"/>
  <c r="M32" i="13"/>
  <c r="P32" i="13"/>
  <c r="S32" i="13"/>
  <c r="AC32" i="13"/>
  <c r="AL32" i="13"/>
  <c r="AS32" i="13"/>
  <c r="BC32" i="13"/>
  <c r="BG32" i="13"/>
  <c r="BF32" i="13" s="1"/>
  <c r="BL32" i="13"/>
  <c r="BP32" i="13"/>
  <c r="BW32" i="13"/>
  <c r="BZ32" i="13"/>
  <c r="CI32" i="13"/>
  <c r="CO32" i="13"/>
  <c r="BS29" i="8"/>
  <c r="BV29" i="8"/>
  <c r="BM29" i="8"/>
  <c r="BI29" i="8"/>
  <c r="BA29" i="8"/>
  <c r="AZ29" i="8" s="1"/>
  <c r="AS29" i="8"/>
  <c r="BV28" i="8"/>
  <c r="BS28" i="8"/>
  <c r="BM28" i="8"/>
  <c r="BI28" i="8"/>
  <c r="BA28" i="8"/>
  <c r="AZ28" i="8" s="1"/>
  <c r="AS28" i="8"/>
  <c r="BS27" i="8"/>
  <c r="BV27" i="8"/>
  <c r="BM27" i="8"/>
  <c r="BI27" i="8"/>
  <c r="BA27" i="8"/>
  <c r="AZ27" i="8" s="1"/>
  <c r="AS27" i="8"/>
  <c r="BV26" i="8"/>
  <c r="BS26" i="8"/>
  <c r="BM26" i="8"/>
  <c r="BI26" i="8"/>
  <c r="BA26" i="8"/>
  <c r="AZ26" i="8" s="1"/>
  <c r="AS26" i="8"/>
  <c r="BS25" i="8"/>
  <c r="BV25" i="8"/>
  <c r="BM25" i="8"/>
  <c r="BI25" i="8"/>
  <c r="BA25" i="8"/>
  <c r="AZ25" i="8" s="1"/>
  <c r="AS25" i="8"/>
  <c r="BV24" i="8"/>
  <c r="BS24" i="8"/>
  <c r="BM24" i="8"/>
  <c r="BI24" i="8"/>
  <c r="BA24" i="8"/>
  <c r="AZ24" i="8" s="1"/>
  <c r="AS24" i="8"/>
  <c r="BS23" i="8"/>
  <c r="BV23" i="8"/>
  <c r="BM23" i="8"/>
  <c r="BI23" i="8"/>
  <c r="BA23" i="8"/>
  <c r="AZ23" i="8" s="1"/>
  <c r="AS23" i="8"/>
  <c r="BV22" i="8"/>
  <c r="BS22" i="8"/>
  <c r="BM22" i="8"/>
  <c r="BI22" i="8"/>
  <c r="BA22" i="8"/>
  <c r="AZ22" i="8" s="1"/>
  <c r="AS22" i="8"/>
  <c r="BS21" i="8"/>
  <c r="BV21" i="8"/>
  <c r="BM21" i="8"/>
  <c r="BI21" i="8"/>
  <c r="BA21" i="8"/>
  <c r="AZ21" i="8" s="1"/>
  <c r="AS21" i="8"/>
  <c r="BV20" i="8"/>
  <c r="BS20" i="8"/>
  <c r="BM20" i="8"/>
  <c r="BI20" i="8"/>
  <c r="BA20" i="8"/>
  <c r="AZ20" i="8" s="1"/>
  <c r="AS20" i="8"/>
  <c r="BS19" i="8"/>
  <c r="BV19" i="8"/>
  <c r="BM19" i="8"/>
  <c r="BI19" i="8"/>
  <c r="BA19" i="8"/>
  <c r="AZ19" i="8" s="1"/>
  <c r="AS19" i="8"/>
  <c r="BV18" i="8"/>
  <c r="BS18" i="8"/>
  <c r="BM18" i="8"/>
  <c r="BI18" i="8"/>
  <c r="BA18" i="8"/>
  <c r="AZ18" i="8" s="1"/>
  <c r="AS18" i="8"/>
  <c r="BS17" i="8"/>
  <c r="BV17" i="8"/>
  <c r="BM17" i="8"/>
  <c r="BI17" i="8"/>
  <c r="BA17" i="8"/>
  <c r="AZ17" i="8" s="1"/>
  <c r="AS17" i="8"/>
  <c r="BV16" i="8"/>
  <c r="BS16" i="8"/>
  <c r="BM16" i="8"/>
  <c r="BI16" i="8"/>
  <c r="BA16" i="8"/>
  <c r="AZ16" i="8" s="1"/>
  <c r="AS16" i="8"/>
  <c r="BS15" i="8"/>
  <c r="BV15" i="8"/>
  <c r="BM15" i="8"/>
  <c r="BI15" i="8"/>
  <c r="BA15" i="8"/>
  <c r="AZ15" i="8" s="1"/>
  <c r="AS15" i="8"/>
  <c r="BV14" i="8"/>
  <c r="BS14" i="8"/>
  <c r="BM14" i="8"/>
  <c r="BI14" i="8"/>
  <c r="BA14" i="8"/>
  <c r="AZ14" i="8" s="1"/>
  <c r="AS14" i="8"/>
  <c r="B28" i="5" l="1"/>
  <c r="BL29" i="12"/>
  <c r="BL28" i="12"/>
  <c r="BL27" i="12"/>
  <c r="BL26" i="12"/>
  <c r="BL25" i="12"/>
  <c r="BL24" i="12"/>
  <c r="BL23" i="12"/>
  <c r="BL22" i="12"/>
  <c r="BL21" i="12"/>
  <c r="BL20" i="12"/>
  <c r="BL19" i="12"/>
  <c r="BL18" i="12"/>
  <c r="BL17" i="12"/>
  <c r="BL16" i="12"/>
  <c r="BL15" i="12"/>
  <c r="BL14" i="12"/>
  <c r="BL13" i="12"/>
  <c r="AC28" i="6" l="1"/>
  <c r="C21" i="6"/>
  <c r="AC21" i="6"/>
  <c r="AI21" i="6"/>
  <c r="F22" i="6"/>
  <c r="AL22" i="6"/>
  <c r="AT22" i="6"/>
  <c r="C23" i="6"/>
  <c r="AC23" i="6"/>
  <c r="AI23" i="6"/>
  <c r="F24" i="6"/>
  <c r="AL24" i="6"/>
  <c r="AT24" i="6"/>
  <c r="C25" i="6"/>
  <c r="AC25" i="6"/>
  <c r="AI25" i="6"/>
  <c r="F26" i="6"/>
  <c r="AL26" i="6"/>
  <c r="AT26" i="6"/>
  <c r="C27" i="6"/>
  <c r="AC27" i="6"/>
  <c r="AI27" i="6"/>
  <c r="AX13" i="6"/>
  <c r="AW13" i="6" s="1"/>
  <c r="AT13" i="6"/>
  <c r="AO13" i="6"/>
  <c r="I13" i="6"/>
  <c r="F13" i="6"/>
  <c r="C13" i="6"/>
  <c r="U26" i="7"/>
  <c r="AB26" i="7"/>
  <c r="BC26" i="7"/>
  <c r="BJ26" i="7"/>
  <c r="D27" i="7"/>
  <c r="U27" i="7"/>
  <c r="AB27" i="7"/>
  <c r="BC27" i="7"/>
  <c r="BJ27" i="7"/>
  <c r="D28" i="7"/>
  <c r="U28" i="7"/>
  <c r="AB28" i="7"/>
  <c r="BC28" i="7"/>
  <c r="BJ28" i="7"/>
  <c r="D29" i="7"/>
  <c r="U29" i="7"/>
  <c r="AB29" i="7"/>
  <c r="BC29" i="7"/>
  <c r="BJ29" i="7"/>
  <c r="D14" i="7"/>
  <c r="U14" i="7"/>
  <c r="AB14" i="7"/>
  <c r="BC14" i="7"/>
  <c r="BJ14" i="7"/>
  <c r="D15" i="7"/>
  <c r="U15" i="7"/>
  <c r="AB15" i="7"/>
  <c r="BC15" i="7"/>
  <c r="BJ15" i="7"/>
  <c r="D16" i="7"/>
  <c r="U16" i="7"/>
  <c r="AB16" i="7"/>
  <c r="BC16" i="7"/>
  <c r="BJ16" i="7"/>
  <c r="D17" i="7"/>
  <c r="U17" i="7"/>
  <c r="AB17" i="7"/>
  <c r="BC17" i="7"/>
  <c r="BJ17" i="7"/>
  <c r="U18" i="7"/>
  <c r="AB18" i="7"/>
  <c r="BC18" i="7"/>
  <c r="D19" i="7"/>
  <c r="U19" i="7"/>
  <c r="AB19" i="7"/>
  <c r="BC19" i="7"/>
  <c r="BJ19" i="7"/>
  <c r="D20" i="7"/>
  <c r="U20" i="7"/>
  <c r="AB20" i="7"/>
  <c r="BC20" i="7"/>
  <c r="BJ20" i="7"/>
  <c r="D21" i="7"/>
  <c r="U21" i="7"/>
  <c r="AB21" i="7"/>
  <c r="BC21" i="7"/>
  <c r="BJ21" i="7"/>
  <c r="D22" i="7"/>
  <c r="U22" i="7"/>
  <c r="AB22" i="7"/>
  <c r="BC22" i="7"/>
  <c r="BJ22" i="7"/>
  <c r="D23" i="7"/>
  <c r="U23" i="7"/>
  <c r="AB23" i="7"/>
  <c r="BC23" i="7"/>
  <c r="BJ23" i="7"/>
  <c r="D24" i="7"/>
  <c r="U24" i="7"/>
  <c r="AB24" i="7"/>
  <c r="BC24" i="7"/>
  <c r="BJ24" i="7"/>
  <c r="D25" i="7"/>
  <c r="U25" i="7"/>
  <c r="AB25" i="7"/>
  <c r="BC25" i="7"/>
  <c r="BJ25" i="7"/>
  <c r="AZ13" i="7"/>
  <c r="AG13" i="7"/>
  <c r="U13" i="7"/>
  <c r="L13" i="7"/>
  <c r="D13" i="7"/>
  <c r="M29" i="12"/>
  <c r="AY29" i="12"/>
  <c r="BK29" i="12"/>
  <c r="M30" i="12"/>
  <c r="AY30" i="12"/>
  <c r="M31" i="12"/>
  <c r="AY31" i="12"/>
  <c r="M14" i="12"/>
  <c r="AY14" i="12"/>
  <c r="M15" i="12"/>
  <c r="AY15" i="12"/>
  <c r="M16" i="12"/>
  <c r="AY16" i="12"/>
  <c r="M17" i="12"/>
  <c r="AY17" i="12"/>
  <c r="M18" i="12"/>
  <c r="AY18" i="12"/>
  <c r="M19" i="12"/>
  <c r="AY19" i="12"/>
  <c r="M20" i="12"/>
  <c r="O20" i="12"/>
  <c r="W20" i="12"/>
  <c r="AO20" i="12"/>
  <c r="AY20" i="12"/>
  <c r="BH20" i="12"/>
  <c r="BW20" i="12"/>
  <c r="M21" i="12"/>
  <c r="AY21" i="12"/>
  <c r="M22" i="12"/>
  <c r="AY22" i="12"/>
  <c r="M23" i="12"/>
  <c r="AY23" i="12"/>
  <c r="M24" i="12"/>
  <c r="AY24" i="12"/>
  <c r="M25" i="12"/>
  <c r="AY25" i="12"/>
  <c r="M26" i="12"/>
  <c r="AY26" i="12"/>
  <c r="M27" i="12"/>
  <c r="AY27" i="12"/>
  <c r="M28" i="12"/>
  <c r="AY28" i="12"/>
  <c r="AY13" i="12"/>
  <c r="J29" i="9"/>
  <c r="J30" i="9"/>
  <c r="J31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AT20" i="6" l="1"/>
  <c r="AL20" i="6"/>
  <c r="F20" i="6"/>
  <c r="AI19" i="6"/>
  <c r="X13" i="10"/>
  <c r="AT13" i="10"/>
  <c r="AT23" i="10"/>
  <c r="Q23" i="10"/>
  <c r="G23" i="10"/>
  <c r="AW22" i="10"/>
  <c r="AC22" i="10"/>
  <c r="U22" i="10"/>
  <c r="AW21" i="10"/>
  <c r="AC21" i="10"/>
  <c r="U21" i="10"/>
  <c r="G21" i="10"/>
  <c r="AW20" i="10"/>
  <c r="AC20" i="10"/>
  <c r="U20" i="10"/>
  <c r="Q20" i="10"/>
  <c r="G20" i="10"/>
  <c r="AW19" i="10"/>
  <c r="AC19" i="10"/>
  <c r="U19" i="10"/>
  <c r="G19" i="10"/>
  <c r="AW18" i="10"/>
  <c r="AC18" i="10"/>
  <c r="U18" i="10"/>
  <c r="G18" i="10"/>
  <c r="AW17" i="10"/>
  <c r="AC17" i="10"/>
  <c r="U17" i="10"/>
  <c r="Q17" i="10"/>
  <c r="G17" i="10"/>
  <c r="AW16" i="10"/>
  <c r="AC16" i="10"/>
  <c r="U16" i="10"/>
  <c r="G16" i="10"/>
  <c r="AW15" i="10"/>
  <c r="AC15" i="10"/>
  <c r="U15" i="10"/>
  <c r="C15" i="10"/>
  <c r="U14" i="10"/>
  <c r="AW29" i="10"/>
  <c r="AC29" i="10"/>
  <c r="U29" i="10"/>
  <c r="AX20" i="9"/>
  <c r="S20" i="9"/>
  <c r="G20" i="9"/>
  <c r="BB19" i="9"/>
  <c r="AG19" i="9"/>
  <c r="W19" i="9"/>
  <c r="G19" i="9"/>
  <c r="BB18" i="9"/>
  <c r="AG18" i="9"/>
  <c r="W18" i="9"/>
  <c r="G18" i="9"/>
  <c r="BB17" i="9"/>
  <c r="AG17" i="9"/>
  <c r="W17" i="9"/>
  <c r="G17" i="9"/>
  <c r="BB16" i="9"/>
  <c r="S16" i="9"/>
  <c r="AX15" i="9"/>
  <c r="S15" i="9"/>
  <c r="G15" i="9"/>
  <c r="AG14" i="9"/>
  <c r="AB14" i="9"/>
  <c r="G14" i="9"/>
  <c r="AC19" i="6"/>
  <c r="C19" i="6"/>
  <c r="AT18" i="6"/>
  <c r="AL18" i="6"/>
  <c r="F18" i="6"/>
  <c r="AI17" i="6"/>
  <c r="AC17" i="6"/>
  <c r="C17" i="6"/>
  <c r="AT16" i="6"/>
  <c r="AL16" i="6"/>
  <c r="C29" i="10"/>
  <c r="AW28" i="10"/>
  <c r="AC28" i="10"/>
  <c r="U28" i="10"/>
  <c r="AW27" i="10"/>
  <c r="AC27" i="10"/>
  <c r="U27" i="10"/>
  <c r="G27" i="10"/>
  <c r="AW26" i="10"/>
  <c r="AC26" i="10"/>
  <c r="U26" i="10"/>
  <c r="G26" i="10"/>
  <c r="AW25" i="10"/>
  <c r="AC25" i="10"/>
  <c r="U25" i="10"/>
  <c r="C25" i="10"/>
  <c r="AC24" i="10"/>
  <c r="U24" i="10"/>
  <c r="AW31" i="10"/>
  <c r="U31" i="10"/>
  <c r="C31" i="10"/>
  <c r="U30" i="10"/>
  <c r="C13" i="9"/>
  <c r="G13" i="9"/>
  <c r="L13" i="9"/>
  <c r="S13" i="9"/>
  <c r="AG13" i="9"/>
  <c r="AR13" i="9"/>
  <c r="AX13" i="9"/>
  <c r="BW24" i="12"/>
  <c r="BH24" i="12"/>
  <c r="AO24" i="12"/>
  <c r="W24" i="12"/>
  <c r="O24" i="12"/>
  <c r="BH16" i="12"/>
  <c r="W16" i="12"/>
  <c r="O16" i="12"/>
  <c r="J16" i="12"/>
  <c r="C16" i="12"/>
  <c r="Z15" i="12"/>
  <c r="AJ14" i="12"/>
  <c r="Z14" i="12"/>
  <c r="R14" i="12"/>
  <c r="F14" i="12"/>
  <c r="AL21" i="8"/>
  <c r="AC21" i="8"/>
  <c r="D21" i="8"/>
  <c r="AO20" i="8"/>
  <c r="AG20" i="8"/>
  <c r="R20" i="8"/>
  <c r="H20" i="8"/>
  <c r="AO19" i="8"/>
  <c r="AG19" i="8"/>
  <c r="R19" i="8"/>
  <c r="BV13" i="8"/>
  <c r="J13" i="12"/>
  <c r="AT13" i="12"/>
  <c r="AS13" i="12" s="1"/>
  <c r="BW13" i="12"/>
  <c r="BW26" i="12"/>
  <c r="BH26" i="12"/>
  <c r="AO26" i="12"/>
  <c r="W26" i="12"/>
  <c r="O26" i="12"/>
  <c r="BW22" i="12"/>
  <c r="BH22" i="12"/>
  <c r="AO22" i="12"/>
  <c r="W22" i="12"/>
  <c r="O22" i="12"/>
  <c r="BW18" i="12"/>
  <c r="BH18" i="12"/>
  <c r="AO18" i="12"/>
  <c r="W18" i="12"/>
  <c r="O18" i="12"/>
  <c r="AJ30" i="12"/>
  <c r="Z30" i="12"/>
  <c r="AH13" i="14"/>
  <c r="AU13" i="14"/>
  <c r="BC13" i="14"/>
  <c r="BU30" i="14"/>
  <c r="BK30" i="14"/>
  <c r="AQ29" i="14"/>
  <c r="AH29" i="14"/>
  <c r="R29" i="14"/>
  <c r="H29" i="14"/>
  <c r="BU28" i="14"/>
  <c r="BK28" i="14"/>
  <c r="AQ27" i="14"/>
  <c r="AH27" i="14"/>
  <c r="R27" i="14"/>
  <c r="H27" i="14"/>
  <c r="BU26" i="14"/>
  <c r="BK26" i="14"/>
  <c r="AQ25" i="14"/>
  <c r="AH25" i="14"/>
  <c r="R25" i="14"/>
  <c r="H25" i="14"/>
  <c r="BU24" i="14"/>
  <c r="BO24" i="14"/>
  <c r="AD23" i="14"/>
  <c r="D23" i="14"/>
  <c r="BO22" i="14"/>
  <c r="AD21" i="14"/>
  <c r="D21" i="14"/>
  <c r="BK20" i="14"/>
  <c r="AQ19" i="14"/>
  <c r="AH19" i="14"/>
  <c r="R19" i="14"/>
  <c r="H19" i="14"/>
  <c r="BU18" i="14"/>
  <c r="BK18" i="14"/>
  <c r="AQ17" i="14"/>
  <c r="AH17" i="14"/>
  <c r="R17" i="14"/>
  <c r="H17" i="14"/>
  <c r="BU16" i="14"/>
  <c r="BK16" i="14"/>
  <c r="AQ15" i="14"/>
  <c r="AH15" i="14"/>
  <c r="R15" i="14"/>
  <c r="H15" i="14"/>
  <c r="BU14" i="14"/>
  <c r="BK14" i="14"/>
  <c r="AD31" i="14"/>
  <c r="D13" i="8"/>
  <c r="L13" i="8"/>
  <c r="AC13" i="8"/>
  <c r="AG13" i="8"/>
  <c r="AL13" i="8"/>
  <c r="AO13" i="8"/>
  <c r="AS13" i="8"/>
  <c r="BA13" i="8"/>
  <c r="AZ13" i="8" s="1"/>
  <c r="BI13" i="8"/>
  <c r="BM13" i="8"/>
  <c r="BS13" i="8"/>
  <c r="AL14" i="8"/>
  <c r="AC14" i="8"/>
  <c r="AO27" i="8"/>
  <c r="AG27" i="8"/>
  <c r="R27" i="8"/>
  <c r="H27" i="8"/>
  <c r="AL26" i="8"/>
  <c r="AG26" i="8"/>
  <c r="R26" i="8"/>
  <c r="H26" i="8"/>
  <c r="AL29" i="8"/>
  <c r="AC29" i="8"/>
  <c r="AN23" i="10"/>
  <c r="F16" i="6"/>
  <c r="AI15" i="6"/>
  <c r="AC15" i="6"/>
  <c r="C15" i="6"/>
  <c r="AT14" i="6"/>
  <c r="AL14" i="6"/>
  <c r="F14" i="6"/>
  <c r="C14" i="6"/>
  <c r="AI31" i="6"/>
  <c r="AC31" i="6"/>
  <c r="C31" i="6"/>
  <c r="C13" i="10"/>
  <c r="G13" i="10"/>
  <c r="K13" i="10"/>
  <c r="Q13" i="10"/>
  <c r="U13" i="10"/>
  <c r="AC13" i="10"/>
  <c r="AG13" i="10"/>
  <c r="AN13" i="10"/>
  <c r="AW13" i="10"/>
  <c r="AK13" i="9"/>
  <c r="BB13" i="9"/>
  <c r="BB28" i="9"/>
  <c r="AG28" i="9"/>
  <c r="W28" i="9"/>
  <c r="G28" i="9"/>
  <c r="BB27" i="9"/>
  <c r="AG27" i="9"/>
  <c r="W27" i="9"/>
  <c r="G27" i="9"/>
  <c r="BB26" i="9"/>
  <c r="AG26" i="9"/>
  <c r="W26" i="9"/>
  <c r="S26" i="9"/>
  <c r="G26" i="9"/>
  <c r="BB25" i="9"/>
  <c r="AG25" i="9"/>
  <c r="W25" i="9"/>
  <c r="G25" i="9"/>
  <c r="BB24" i="9"/>
  <c r="AG24" i="9"/>
  <c r="W24" i="9"/>
  <c r="G24" i="9"/>
  <c r="BB23" i="9"/>
  <c r="AB23" i="9"/>
  <c r="S23" i="9"/>
  <c r="G23" i="9"/>
  <c r="BB22" i="9"/>
  <c r="AG22" i="9"/>
  <c r="G22" i="9"/>
  <c r="BB21" i="9"/>
  <c r="AG21" i="9"/>
  <c r="AX30" i="9"/>
  <c r="AB30" i="9"/>
  <c r="AG29" i="9"/>
  <c r="AB29" i="9"/>
  <c r="S29" i="9"/>
  <c r="C13" i="12"/>
  <c r="F13" i="12"/>
  <c r="O13" i="12"/>
  <c r="R13" i="12"/>
  <c r="W13" i="12"/>
  <c r="Z13" i="12"/>
  <c r="AC13" i="12"/>
  <c r="AJ13" i="12"/>
  <c r="AO13" i="12"/>
  <c r="BA13" i="12"/>
  <c r="BH13" i="12"/>
  <c r="BR13" i="12"/>
  <c r="BH28" i="12"/>
  <c r="AT28" i="12"/>
  <c r="W28" i="12"/>
  <c r="O28" i="12"/>
  <c r="BW27" i="12"/>
  <c r="BH27" i="12"/>
  <c r="AO27" i="12"/>
  <c r="W27" i="12"/>
  <c r="O27" i="12"/>
  <c r="BW25" i="12"/>
  <c r="BH25" i="12"/>
  <c r="AO25" i="12"/>
  <c r="W25" i="12"/>
  <c r="O25" i="12"/>
  <c r="BW23" i="12"/>
  <c r="BH23" i="12"/>
  <c r="AO23" i="12"/>
  <c r="W23" i="12"/>
  <c r="O23" i="12"/>
  <c r="BW21" i="12"/>
  <c r="BH21" i="12"/>
  <c r="AO21" i="12"/>
  <c r="W21" i="12"/>
  <c r="O21" i="12"/>
  <c r="BW19" i="12"/>
  <c r="BH19" i="12"/>
  <c r="AO19" i="12"/>
  <c r="W19" i="12"/>
  <c r="O19" i="12"/>
  <c r="BW17" i="12"/>
  <c r="BH17" i="12"/>
  <c r="AO17" i="12"/>
  <c r="W17" i="12"/>
  <c r="O17" i="12"/>
  <c r="AJ31" i="12"/>
  <c r="Z31" i="12"/>
  <c r="C31" i="12"/>
  <c r="AT29" i="12"/>
  <c r="AS29" i="12" s="1"/>
  <c r="W29" i="12"/>
  <c r="O29" i="12"/>
  <c r="J29" i="12"/>
  <c r="C29" i="12"/>
  <c r="D13" i="14"/>
  <c r="H13" i="14"/>
  <c r="L13" i="14"/>
  <c r="V13" i="14"/>
  <c r="U13" i="14" s="1"/>
  <c r="AM13" i="14"/>
  <c r="BO13" i="14"/>
  <c r="BU13" i="14"/>
  <c r="R13" i="14"/>
  <c r="AQ30" i="14"/>
  <c r="AH30" i="14"/>
  <c r="BU29" i="14"/>
  <c r="BK29" i="14"/>
  <c r="AQ28" i="14"/>
  <c r="AH28" i="14"/>
  <c r="R28" i="14"/>
  <c r="H28" i="14"/>
  <c r="BU27" i="14"/>
  <c r="BK27" i="14"/>
  <c r="AQ26" i="14"/>
  <c r="AH26" i="14"/>
  <c r="R26" i="14"/>
  <c r="H26" i="14"/>
  <c r="BU25" i="14"/>
  <c r="BK25" i="14"/>
  <c r="BU23" i="14"/>
  <c r="BK23" i="14"/>
  <c r="AD22" i="14"/>
  <c r="D22" i="14"/>
  <c r="BO21" i="14"/>
  <c r="AQ20" i="14"/>
  <c r="AH20" i="14"/>
  <c r="R20" i="14"/>
  <c r="H20" i="14"/>
  <c r="BU19" i="14"/>
  <c r="BK19" i="14"/>
  <c r="AQ18" i="14"/>
  <c r="AH18" i="14"/>
  <c r="R18" i="14"/>
  <c r="H18" i="14"/>
  <c r="BU17" i="14"/>
  <c r="BK17" i="14"/>
  <c r="AQ16" i="14"/>
  <c r="AH16" i="14"/>
  <c r="R16" i="14"/>
  <c r="H16" i="14"/>
  <c r="BU15" i="14"/>
  <c r="BK15" i="14"/>
  <c r="AD14" i="14"/>
  <c r="D14" i="14"/>
  <c r="BU31" i="14"/>
  <c r="BK31" i="14"/>
  <c r="H13" i="8"/>
  <c r="R13" i="8"/>
  <c r="V13" i="8"/>
  <c r="U13" i="8" s="1"/>
  <c r="AL25" i="8"/>
  <c r="AC25" i="8"/>
  <c r="D25" i="8"/>
  <c r="AO24" i="8"/>
  <c r="AG24" i="8"/>
  <c r="R24" i="8"/>
  <c r="H24" i="8"/>
  <c r="AO23" i="8"/>
  <c r="AG23" i="8"/>
  <c r="R23" i="8"/>
  <c r="H23" i="8"/>
  <c r="AL22" i="8"/>
  <c r="AC22" i="8"/>
  <c r="AL18" i="8"/>
  <c r="AC18" i="8"/>
  <c r="D18" i="8"/>
  <c r="AO17" i="8"/>
  <c r="AG17" i="8"/>
  <c r="R17" i="8"/>
  <c r="H17" i="8"/>
  <c r="AO16" i="8"/>
  <c r="AG16" i="8"/>
  <c r="R16" i="8"/>
  <c r="H16" i="8"/>
  <c r="AL15" i="8"/>
  <c r="AL28" i="8"/>
  <c r="AC28" i="8"/>
  <c r="AT30" i="6"/>
  <c r="AL30" i="6"/>
  <c r="AI30" i="6"/>
  <c r="F30" i="6"/>
  <c r="C30" i="6"/>
  <c r="AL29" i="6"/>
  <c r="F29" i="6"/>
  <c r="AG23" i="10"/>
  <c r="AW23" i="10"/>
  <c r="AC23" i="10"/>
  <c r="X23" i="10"/>
  <c r="U23" i="10"/>
  <c r="K23" i="10"/>
  <c r="C23" i="10"/>
  <c r="AT22" i="10"/>
  <c r="AG22" i="10"/>
  <c r="X22" i="10"/>
  <c r="Q22" i="10"/>
  <c r="G22" i="10"/>
  <c r="C22" i="10"/>
  <c r="AT21" i="10"/>
  <c r="AG21" i="10"/>
  <c r="X21" i="10"/>
  <c r="Q21" i="10"/>
  <c r="C21" i="10"/>
  <c r="AT20" i="10"/>
  <c r="AG20" i="10"/>
  <c r="X20" i="10"/>
  <c r="K20" i="10"/>
  <c r="C20" i="10"/>
  <c r="AT19" i="10"/>
  <c r="AG19" i="10"/>
  <c r="X19" i="10"/>
  <c r="Q19" i="10"/>
  <c r="K19" i="10"/>
  <c r="C19" i="10"/>
  <c r="AT18" i="10"/>
  <c r="AG18" i="10"/>
  <c r="X18" i="10"/>
  <c r="Q18" i="10"/>
  <c r="C18" i="10"/>
  <c r="AT17" i="10"/>
  <c r="AG17" i="10"/>
  <c r="X17" i="10"/>
  <c r="K17" i="10"/>
  <c r="C17" i="10"/>
  <c r="AT16" i="10"/>
  <c r="AG16" i="10"/>
  <c r="X16" i="10"/>
  <c r="Q16" i="10"/>
  <c r="C16" i="10"/>
  <c r="AT15" i="10"/>
  <c r="AG15" i="10"/>
  <c r="X15" i="10"/>
  <c r="Q15" i="10"/>
  <c r="G15" i="10"/>
  <c r="AW14" i="10"/>
  <c r="AT14" i="10"/>
  <c r="AC14" i="10"/>
  <c r="X14" i="10"/>
  <c r="Q14" i="10"/>
  <c r="G14" i="10"/>
  <c r="C14" i="10"/>
  <c r="AT29" i="10"/>
  <c r="AG29" i="10"/>
  <c r="X29" i="10"/>
  <c r="Q29" i="10"/>
  <c r="G29" i="10"/>
  <c r="AT28" i="10"/>
  <c r="AG28" i="10"/>
  <c r="X28" i="10"/>
  <c r="Q28" i="10"/>
  <c r="G28" i="10"/>
  <c r="C28" i="10"/>
  <c r="AT27" i="10"/>
  <c r="AG27" i="10"/>
  <c r="X27" i="10"/>
  <c r="Q27" i="10"/>
  <c r="K27" i="10"/>
  <c r="C27" i="10"/>
  <c r="AT26" i="10"/>
  <c r="AG26" i="10"/>
  <c r="X26" i="10"/>
  <c r="Q26" i="10"/>
  <c r="K26" i="10"/>
  <c r="C26" i="10"/>
  <c r="AT25" i="10"/>
  <c r="AG25" i="10"/>
  <c r="X25" i="10"/>
  <c r="Q25" i="10"/>
  <c r="G25" i="10"/>
  <c r="AW24" i="10"/>
  <c r="AT24" i="10"/>
  <c r="AG24" i="10"/>
  <c r="X24" i="10"/>
  <c r="Q24" i="10"/>
  <c r="G24" i="10"/>
  <c r="C24" i="10"/>
  <c r="AT31" i="10"/>
  <c r="AG31" i="10"/>
  <c r="X31" i="10"/>
  <c r="AW30" i="10"/>
  <c r="AT30" i="10"/>
  <c r="AG30" i="10"/>
  <c r="X30" i="10"/>
  <c r="C30" i="10"/>
  <c r="AX28" i="9"/>
  <c r="AK28" i="9"/>
  <c r="AB28" i="9"/>
  <c r="S28" i="9"/>
  <c r="C28" i="9"/>
  <c r="AX27" i="9"/>
  <c r="AK27" i="9"/>
  <c r="AB27" i="9"/>
  <c r="S27" i="9"/>
  <c r="C27" i="9"/>
  <c r="AX26" i="9"/>
  <c r="AK26" i="9"/>
  <c r="AB26" i="9"/>
  <c r="C26" i="9"/>
  <c r="AX25" i="9"/>
  <c r="AK25" i="9"/>
  <c r="AB25" i="9"/>
  <c r="S25" i="9"/>
  <c r="C25" i="9"/>
  <c r="AX24" i="9"/>
  <c r="AK24" i="9"/>
  <c r="AB24" i="9"/>
  <c r="S24" i="9"/>
  <c r="C24" i="9"/>
  <c r="AX23" i="9"/>
  <c r="AG23" i="9"/>
  <c r="W23" i="9"/>
  <c r="L23" i="9"/>
  <c r="C23" i="9"/>
  <c r="AX22" i="9"/>
  <c r="AK22" i="9"/>
  <c r="AB22" i="9"/>
  <c r="S22" i="9"/>
  <c r="C22" i="9"/>
  <c r="AX21" i="9"/>
  <c r="AR21" i="9"/>
  <c r="AK21" i="9"/>
  <c r="AB21" i="9"/>
  <c r="S21" i="9"/>
  <c r="G21" i="9"/>
  <c r="BB20" i="9"/>
  <c r="AG20" i="9"/>
  <c r="AB20" i="9"/>
  <c r="W20" i="9"/>
  <c r="C20" i="9"/>
  <c r="AX19" i="9"/>
  <c r="AK19" i="9"/>
  <c r="AB19" i="9"/>
  <c r="S19" i="9"/>
  <c r="C19" i="9"/>
  <c r="AX18" i="9"/>
  <c r="AK18" i="9"/>
  <c r="AB18" i="9"/>
  <c r="S18" i="9"/>
  <c r="C18" i="9"/>
  <c r="AX17" i="9"/>
  <c r="AK17" i="9"/>
  <c r="AB17" i="9"/>
  <c r="S17" i="9"/>
  <c r="C17" i="9"/>
  <c r="AX16" i="9"/>
  <c r="AK16" i="9"/>
  <c r="AG16" i="9"/>
  <c r="AB16" i="9"/>
  <c r="W16" i="9"/>
  <c r="G16" i="9"/>
  <c r="BB15" i="9"/>
  <c r="AG15" i="9"/>
  <c r="AB15" i="9"/>
  <c r="W15" i="9"/>
  <c r="L15" i="9"/>
  <c r="C15" i="9"/>
  <c r="BB14" i="9"/>
  <c r="AR14" i="9"/>
  <c r="AK14" i="9"/>
  <c r="S14" i="9"/>
  <c r="C14" i="9"/>
  <c r="BB31" i="9"/>
  <c r="AB31" i="9"/>
  <c r="BB30" i="9"/>
  <c r="W30" i="9"/>
  <c r="L30" i="9"/>
  <c r="C30" i="9"/>
  <c r="BB29" i="9"/>
  <c r="AR29" i="9"/>
  <c r="AK29" i="9"/>
  <c r="W29" i="9"/>
  <c r="L29" i="9"/>
  <c r="G29" i="9"/>
  <c r="C29" i="9"/>
  <c r="BW28" i="12"/>
  <c r="AJ28" i="12"/>
  <c r="Z28" i="12"/>
  <c r="J28" i="12"/>
  <c r="C28" i="12"/>
  <c r="BR27" i="12"/>
  <c r="BA27" i="12"/>
  <c r="AJ27" i="12"/>
  <c r="Z27" i="12"/>
  <c r="R27" i="12"/>
  <c r="J27" i="12"/>
  <c r="C27" i="12"/>
  <c r="BR26" i="12"/>
  <c r="BA26" i="12"/>
  <c r="AJ26" i="12"/>
  <c r="Z26" i="12"/>
  <c r="R26" i="12"/>
  <c r="J26" i="12"/>
  <c r="C26" i="12"/>
  <c r="BR25" i="12"/>
  <c r="BA25" i="12"/>
  <c r="AJ25" i="12"/>
  <c r="Z25" i="12"/>
  <c r="R25" i="12"/>
  <c r="J25" i="12"/>
  <c r="C25" i="12"/>
  <c r="BR24" i="12"/>
  <c r="BA24" i="12"/>
  <c r="AJ24" i="12"/>
  <c r="Z24" i="12"/>
  <c r="R24" i="12"/>
  <c r="J24" i="12"/>
  <c r="C24" i="12"/>
  <c r="BR23" i="12"/>
  <c r="BA23" i="12"/>
  <c r="AJ23" i="12"/>
  <c r="Z23" i="12"/>
  <c r="R23" i="12"/>
  <c r="J23" i="12"/>
  <c r="C23" i="12"/>
  <c r="BR22" i="12"/>
  <c r="BA22" i="12"/>
  <c r="AJ22" i="12"/>
  <c r="Z22" i="12"/>
  <c r="R22" i="12"/>
  <c r="J22" i="12"/>
  <c r="C22" i="12"/>
  <c r="BR21" i="12"/>
  <c r="BA21" i="12"/>
  <c r="AJ21" i="12"/>
  <c r="Z21" i="12"/>
  <c r="R21" i="12"/>
  <c r="J21" i="12"/>
  <c r="C21" i="12"/>
  <c r="BR20" i="12"/>
  <c r="BA20" i="12"/>
  <c r="AJ20" i="12"/>
  <c r="Z20" i="12"/>
  <c r="R20" i="12"/>
  <c r="J20" i="12"/>
  <c r="C20" i="12"/>
  <c r="BR19" i="12"/>
  <c r="BA19" i="12"/>
  <c r="AJ19" i="12"/>
  <c r="Z19" i="12"/>
  <c r="R19" i="12"/>
  <c r="J19" i="12"/>
  <c r="C19" i="12"/>
  <c r="BR18" i="12"/>
  <c r="BA18" i="12"/>
  <c r="AJ18" i="12"/>
  <c r="Z18" i="12"/>
  <c r="R18" i="12"/>
  <c r="J18" i="12"/>
  <c r="C18" i="12"/>
  <c r="BR17" i="12"/>
  <c r="BA17" i="12"/>
  <c r="AJ17" i="12"/>
  <c r="Z17" i="12"/>
  <c r="R17" i="12"/>
  <c r="J17" i="12"/>
  <c r="C17" i="12"/>
  <c r="BW16" i="12"/>
  <c r="BR16" i="12"/>
  <c r="AT16" i="12"/>
  <c r="AS16" i="12" s="1"/>
  <c r="AJ16" i="12"/>
  <c r="Z16" i="12"/>
  <c r="F16" i="12"/>
  <c r="BW15" i="12"/>
  <c r="BK15" i="12"/>
  <c r="BH15" i="12"/>
  <c r="AO15" i="12"/>
  <c r="AC15" i="12"/>
  <c r="W15" i="12"/>
  <c r="R15" i="12"/>
  <c r="O15" i="12"/>
  <c r="J15" i="12"/>
  <c r="F15" i="12"/>
  <c r="C15" i="12"/>
  <c r="BR14" i="12"/>
  <c r="BK14" i="12"/>
  <c r="BH14" i="12"/>
  <c r="BA14" i="12"/>
  <c r="AT14" i="12"/>
  <c r="AS14" i="12" s="1"/>
  <c r="AO14" i="12"/>
  <c r="AC14" i="12"/>
  <c r="W14" i="12"/>
  <c r="O14" i="12"/>
  <c r="J14" i="12"/>
  <c r="C14" i="12"/>
  <c r="BW31" i="12"/>
  <c r="BK31" i="12"/>
  <c r="BH31" i="12"/>
  <c r="AT31" i="12"/>
  <c r="AS31" i="12" s="1"/>
  <c r="AO31" i="12"/>
  <c r="AC31" i="12"/>
  <c r="W31" i="12"/>
  <c r="O31" i="12"/>
  <c r="F31" i="12"/>
  <c r="BW30" i="12"/>
  <c r="BK30" i="12"/>
  <c r="BH30" i="12"/>
  <c r="AT30" i="12"/>
  <c r="AS30" i="12" s="1"/>
  <c r="AO30" i="12"/>
  <c r="AC30" i="12"/>
  <c r="W30" i="12"/>
  <c r="O30" i="12"/>
  <c r="F30" i="12"/>
  <c r="BR29" i="12"/>
  <c r="BA29" i="12"/>
  <c r="AO29" i="12"/>
  <c r="AN22" i="10"/>
  <c r="K22" i="10"/>
  <c r="AN21" i="10"/>
  <c r="K21" i="10"/>
  <c r="AN20" i="10"/>
  <c r="AN19" i="10"/>
  <c r="AN18" i="10"/>
  <c r="K18" i="10"/>
  <c r="AN17" i="10"/>
  <c r="AN16" i="10"/>
  <c r="K16" i="10"/>
  <c r="AN15" i="10"/>
  <c r="K15" i="10"/>
  <c r="AN14" i="10"/>
  <c r="AG14" i="10"/>
  <c r="K14" i="10"/>
  <c r="AN29" i="10"/>
  <c r="K29" i="10"/>
  <c r="AN28" i="10"/>
  <c r="K28" i="10"/>
  <c r="AN27" i="10"/>
  <c r="AN26" i="10"/>
  <c r="AN25" i="10"/>
  <c r="K25" i="10"/>
  <c r="AN24" i="10"/>
  <c r="K24" i="10"/>
  <c r="K31" i="10"/>
  <c r="K30" i="10"/>
  <c r="AR28" i="9"/>
  <c r="L28" i="9"/>
  <c r="AR27" i="9"/>
  <c r="L27" i="9"/>
  <c r="AR26" i="9"/>
  <c r="L26" i="9"/>
  <c r="AR25" i="9"/>
  <c r="L25" i="9"/>
  <c r="AR24" i="9"/>
  <c r="L24" i="9"/>
  <c r="AR23" i="9"/>
  <c r="AK23" i="9"/>
  <c r="AR22" i="9"/>
  <c r="W22" i="9"/>
  <c r="L22" i="9"/>
  <c r="W21" i="9"/>
  <c r="L21" i="9"/>
  <c r="C21" i="9"/>
  <c r="AR20" i="9"/>
  <c r="AK20" i="9"/>
  <c r="L20" i="9"/>
  <c r="AR19" i="9"/>
  <c r="L19" i="9"/>
  <c r="AR18" i="9"/>
  <c r="L18" i="9"/>
  <c r="AR17" i="9"/>
  <c r="L17" i="9"/>
  <c r="AR16" i="9"/>
  <c r="L16" i="9"/>
  <c r="C16" i="9"/>
  <c r="AR15" i="9"/>
  <c r="AK15" i="9"/>
  <c r="AX14" i="9"/>
  <c r="W14" i="9"/>
  <c r="L14" i="9"/>
  <c r="AX31" i="9"/>
  <c r="AK31" i="9"/>
  <c r="W31" i="9"/>
  <c r="L31" i="9"/>
  <c r="C31" i="9"/>
  <c r="AK30" i="9"/>
  <c r="AX29" i="9"/>
  <c r="BR28" i="12"/>
  <c r="BK28" i="12"/>
  <c r="BA28" i="12"/>
  <c r="AS28" i="12"/>
  <c r="AO28" i="12"/>
  <c r="AC28" i="12"/>
  <c r="R28" i="12"/>
  <c r="F28" i="12"/>
  <c r="BK27" i="12"/>
  <c r="AT27" i="12"/>
  <c r="AS27" i="12" s="1"/>
  <c r="AC27" i="12"/>
  <c r="F27" i="12"/>
  <c r="BK26" i="12"/>
  <c r="AT26" i="12"/>
  <c r="AS26" i="12" s="1"/>
  <c r="AC26" i="12"/>
  <c r="F26" i="12"/>
  <c r="BK25" i="12"/>
  <c r="AT25" i="12"/>
  <c r="AS25" i="12" s="1"/>
  <c r="AC25" i="12"/>
  <c r="F25" i="12"/>
  <c r="BK24" i="12"/>
  <c r="AT24" i="12"/>
  <c r="AS24" i="12" s="1"/>
  <c r="AC24" i="12"/>
  <c r="F24" i="12"/>
  <c r="BK23" i="12"/>
  <c r="AT23" i="12"/>
  <c r="AS23" i="12" s="1"/>
  <c r="AC23" i="12"/>
  <c r="F23" i="12"/>
  <c r="BK22" i="12"/>
  <c r="AT22" i="12"/>
  <c r="AS22" i="12" s="1"/>
  <c r="AC22" i="12"/>
  <c r="F22" i="12"/>
  <c r="BK21" i="12"/>
  <c r="AT21" i="12"/>
  <c r="AS21" i="12" s="1"/>
  <c r="AC21" i="12"/>
  <c r="F21" i="12"/>
  <c r="BK20" i="12"/>
  <c r="AT20" i="12"/>
  <c r="AS20" i="12" s="1"/>
  <c r="AC20" i="12"/>
  <c r="F20" i="12"/>
  <c r="BK19" i="12"/>
  <c r="AT19" i="12"/>
  <c r="AS19" i="12" s="1"/>
  <c r="AC19" i="12"/>
  <c r="F19" i="12"/>
  <c r="BK18" i="12"/>
  <c r="AT18" i="12"/>
  <c r="AS18" i="12" s="1"/>
  <c r="AC18" i="12"/>
  <c r="F18" i="12"/>
  <c r="BK17" i="12"/>
  <c r="AT17" i="12"/>
  <c r="AS17" i="12" s="1"/>
  <c r="AC17" i="12"/>
  <c r="F17" i="12"/>
  <c r="BK16" i="12"/>
  <c r="BA16" i="12"/>
  <c r="AO16" i="12"/>
  <c r="AC16" i="12"/>
  <c r="R16" i="12"/>
  <c r="BR15" i="12"/>
  <c r="BA15" i="12"/>
  <c r="AT15" i="12"/>
  <c r="AS15" i="12" s="1"/>
  <c r="AJ15" i="12"/>
  <c r="BW14" i="12"/>
  <c r="BR31" i="12"/>
  <c r="BA31" i="12"/>
  <c r="R31" i="12"/>
  <c r="BR30" i="12"/>
  <c r="BA30" i="12"/>
  <c r="R30" i="12"/>
  <c r="AC29" i="12"/>
  <c r="F29" i="12"/>
  <c r="U30" i="14"/>
  <c r="V29" i="14"/>
  <c r="U29" i="14" s="1"/>
  <c r="V28" i="14"/>
  <c r="U28" i="14" s="1"/>
  <c r="V27" i="14"/>
  <c r="U27" i="14" s="1"/>
  <c r="V26" i="14"/>
  <c r="U26" i="14" s="1"/>
  <c r="AM25" i="14"/>
  <c r="V25" i="14"/>
  <c r="U25" i="14" s="1"/>
  <c r="BC24" i="14"/>
  <c r="BB24" i="14" s="1"/>
  <c r="AU24" i="14"/>
  <c r="AM24" i="14"/>
  <c r="L24" i="14"/>
  <c r="BC23" i="14"/>
  <c r="BB23" i="14" s="1"/>
  <c r="AU23" i="14"/>
  <c r="AM23" i="14"/>
  <c r="L23" i="14"/>
  <c r="BC22" i="14"/>
  <c r="BB22" i="14" s="1"/>
  <c r="AU22" i="14"/>
  <c r="AM22" i="14"/>
  <c r="L22" i="14"/>
  <c r="BC21" i="14"/>
  <c r="BB21" i="14" s="1"/>
  <c r="AU21" i="14"/>
  <c r="AM21" i="14"/>
  <c r="L21" i="14"/>
  <c r="AM20" i="14"/>
  <c r="V20" i="14"/>
  <c r="U20" i="14" s="1"/>
  <c r="V19" i="14"/>
  <c r="U19" i="14" s="1"/>
  <c r="V18" i="14"/>
  <c r="U18" i="14" s="1"/>
  <c r="V17" i="14"/>
  <c r="U17" i="14" s="1"/>
  <c r="V16" i="14"/>
  <c r="U16" i="14" s="1"/>
  <c r="V15" i="14"/>
  <c r="U15" i="14" s="1"/>
  <c r="BC14" i="14"/>
  <c r="BB14" i="14" s="1"/>
  <c r="AU14" i="14"/>
  <c r="AM14" i="14"/>
  <c r="L14" i="14"/>
  <c r="BB31" i="14"/>
  <c r="AU31" i="14"/>
  <c r="L31" i="14"/>
  <c r="L25" i="8"/>
  <c r="V24" i="8"/>
  <c r="U24" i="8" s="1"/>
  <c r="V23" i="8"/>
  <c r="U23" i="8" s="1"/>
  <c r="L22" i="8"/>
  <c r="D22" i="8"/>
  <c r="L21" i="8"/>
  <c r="V20" i="8"/>
  <c r="U20" i="8" s="1"/>
  <c r="V19" i="8"/>
  <c r="U19" i="8" s="1"/>
  <c r="L19" i="8"/>
  <c r="D19" i="8"/>
  <c r="L18" i="8"/>
  <c r="V17" i="8"/>
  <c r="U17" i="8" s="1"/>
  <c r="V16" i="8"/>
  <c r="U16" i="8" s="1"/>
  <c r="L15" i="8"/>
  <c r="D15" i="8"/>
  <c r="L14" i="8"/>
  <c r="V27" i="8"/>
  <c r="U27" i="8" s="1"/>
  <c r="D27" i="8"/>
  <c r="V26" i="8"/>
  <c r="U26" i="8" s="1"/>
  <c r="D26" i="8"/>
  <c r="L29" i="8"/>
  <c r="D29" i="8"/>
  <c r="L28" i="8"/>
  <c r="H13" i="7"/>
  <c r="R13" i="7"/>
  <c r="X13" i="7"/>
  <c r="C30" i="12"/>
  <c r="BW29" i="12"/>
  <c r="BH29" i="12"/>
  <c r="AJ29" i="12"/>
  <c r="Z29" i="12"/>
  <c r="R29" i="12"/>
  <c r="BO30" i="14"/>
  <c r="BB30" i="14"/>
  <c r="AU30" i="14"/>
  <c r="AD30" i="14"/>
  <c r="L30" i="14"/>
  <c r="D30" i="14"/>
  <c r="BO29" i="14"/>
  <c r="BC29" i="14"/>
  <c r="BB29" i="14" s="1"/>
  <c r="AU29" i="14"/>
  <c r="AM29" i="14"/>
  <c r="AD29" i="14"/>
  <c r="L29" i="14"/>
  <c r="D29" i="14"/>
  <c r="BO28" i="14"/>
  <c r="BC28" i="14"/>
  <c r="BB28" i="14" s="1"/>
  <c r="AU28" i="14"/>
  <c r="AM28" i="14"/>
  <c r="AD28" i="14"/>
  <c r="L28" i="14"/>
  <c r="D28" i="14"/>
  <c r="BO27" i="14"/>
  <c r="BC27" i="14"/>
  <c r="BB27" i="14" s="1"/>
  <c r="AU27" i="14"/>
  <c r="AM27" i="14"/>
  <c r="AD27" i="14"/>
  <c r="L27" i="14"/>
  <c r="D27" i="14"/>
  <c r="BO26" i="14"/>
  <c r="BC26" i="14"/>
  <c r="BB26" i="14" s="1"/>
  <c r="AU26" i="14"/>
  <c r="AM26" i="14"/>
  <c r="AD26" i="14"/>
  <c r="L26" i="14"/>
  <c r="D26" i="14"/>
  <c r="BO25" i="14"/>
  <c r="BC25" i="14"/>
  <c r="BB25" i="14" s="1"/>
  <c r="AU25" i="14"/>
  <c r="AD25" i="14"/>
  <c r="L25" i="14"/>
  <c r="D25" i="14"/>
  <c r="BK24" i="14"/>
  <c r="AQ24" i="14"/>
  <c r="AH24" i="14"/>
  <c r="AD24" i="14"/>
  <c r="V24" i="14"/>
  <c r="U24" i="14" s="1"/>
  <c r="R24" i="14"/>
  <c r="H24" i="14"/>
  <c r="D24" i="14"/>
  <c r="BO23" i="14"/>
  <c r="AQ23" i="14"/>
  <c r="AH23" i="14"/>
  <c r="V23" i="14"/>
  <c r="U23" i="14" s="1"/>
  <c r="R23" i="14"/>
  <c r="H23" i="14"/>
  <c r="BU22" i="14"/>
  <c r="BK22" i="14"/>
  <c r="AQ22" i="14"/>
  <c r="AH22" i="14"/>
  <c r="V22" i="14"/>
  <c r="U22" i="14" s="1"/>
  <c r="R22" i="14"/>
  <c r="H22" i="14"/>
  <c r="BU21" i="14"/>
  <c r="BK21" i="14"/>
  <c r="AQ21" i="14"/>
  <c r="AH21" i="14"/>
  <c r="V21" i="14"/>
  <c r="U21" i="14" s="1"/>
  <c r="R21" i="14"/>
  <c r="H21" i="14"/>
  <c r="BU20" i="14"/>
  <c r="BO20" i="14"/>
  <c r="BC20" i="14"/>
  <c r="BB20" i="14" s="1"/>
  <c r="AU20" i="14"/>
  <c r="AD20" i="14"/>
  <c r="L20" i="14"/>
  <c r="D20" i="14"/>
  <c r="BO19" i="14"/>
  <c r="BC19" i="14"/>
  <c r="BB19" i="14" s="1"/>
  <c r="AU19" i="14"/>
  <c r="AM19" i="14"/>
  <c r="AD19" i="14"/>
  <c r="L19" i="14"/>
  <c r="D19" i="14"/>
  <c r="BO18" i="14"/>
  <c r="BC18" i="14"/>
  <c r="BB18" i="14" s="1"/>
  <c r="AU18" i="14"/>
  <c r="AM18" i="14"/>
  <c r="AD18" i="14"/>
  <c r="L18" i="14"/>
  <c r="D18" i="14"/>
  <c r="BO17" i="14"/>
  <c r="BC17" i="14"/>
  <c r="BB17" i="14" s="1"/>
  <c r="AU17" i="14"/>
  <c r="AM17" i="14"/>
  <c r="AD17" i="14"/>
  <c r="L17" i="14"/>
  <c r="D17" i="14"/>
  <c r="BO16" i="14"/>
  <c r="BC16" i="14"/>
  <c r="BB16" i="14" s="1"/>
  <c r="AU16" i="14"/>
  <c r="AM16" i="14"/>
  <c r="AD16" i="14"/>
  <c r="L16" i="14"/>
  <c r="D16" i="14"/>
  <c r="BO15" i="14"/>
  <c r="BC15" i="14"/>
  <c r="BB15" i="14" s="1"/>
  <c r="AU15" i="14"/>
  <c r="AM15" i="14"/>
  <c r="AD15" i="14"/>
  <c r="L15" i="14"/>
  <c r="D15" i="14"/>
  <c r="BO14" i="14"/>
  <c r="AQ14" i="14"/>
  <c r="AH14" i="14"/>
  <c r="V14" i="14"/>
  <c r="U14" i="14" s="1"/>
  <c r="R14" i="14"/>
  <c r="H14" i="14"/>
  <c r="BO31" i="14"/>
  <c r="AQ31" i="14"/>
  <c r="AH31" i="14"/>
  <c r="U31" i="14"/>
  <c r="D31" i="14"/>
  <c r="AO25" i="8"/>
  <c r="AG25" i="8"/>
  <c r="V25" i="8"/>
  <c r="U25" i="8" s="1"/>
  <c r="R25" i="8"/>
  <c r="H25" i="8"/>
  <c r="AL24" i="8"/>
  <c r="AC24" i="8"/>
  <c r="L24" i="8"/>
  <c r="D24" i="8"/>
  <c r="AL23" i="8"/>
  <c r="AC23" i="8"/>
  <c r="L23" i="8"/>
  <c r="D23" i="8"/>
  <c r="AO22" i="8"/>
  <c r="AG22" i="8"/>
  <c r="V22" i="8"/>
  <c r="U22" i="8" s="1"/>
  <c r="R22" i="8"/>
  <c r="H22" i="8"/>
  <c r="AO21" i="8"/>
  <c r="AG21" i="8"/>
  <c r="V21" i="8"/>
  <c r="U21" i="8" s="1"/>
  <c r="R21" i="8"/>
  <c r="H21" i="8"/>
  <c r="AL20" i="8"/>
  <c r="AC20" i="8"/>
  <c r="L20" i="8"/>
  <c r="D20" i="8"/>
  <c r="AL19" i="8"/>
  <c r="AC19" i="8"/>
  <c r="H19" i="8"/>
  <c r="AO18" i="8"/>
  <c r="AG18" i="8"/>
  <c r="V18" i="8"/>
  <c r="U18" i="8" s="1"/>
  <c r="R18" i="8"/>
  <c r="H18" i="8"/>
  <c r="AL17" i="8"/>
  <c r="AC17" i="8"/>
  <c r="L17" i="8"/>
  <c r="D17" i="8"/>
  <c r="AL16" i="8"/>
  <c r="AC16" i="8"/>
  <c r="L16" i="8"/>
  <c r="D16" i="8"/>
  <c r="AO15" i="8"/>
  <c r="AG15" i="8"/>
  <c r="AC15" i="8"/>
  <c r="V15" i="8"/>
  <c r="U15" i="8" s="1"/>
  <c r="R15" i="8"/>
  <c r="H15" i="8"/>
  <c r="AO14" i="8"/>
  <c r="AG14" i="8"/>
  <c r="V14" i="8"/>
  <c r="U14" i="8" s="1"/>
  <c r="R14" i="8"/>
  <c r="H14" i="8"/>
  <c r="D14" i="8"/>
  <c r="AL27" i="8"/>
  <c r="AC27" i="8"/>
  <c r="L27" i="8"/>
  <c r="AO26" i="8"/>
  <c r="AC26" i="8"/>
  <c r="L26" i="8"/>
  <c r="AO29" i="8"/>
  <c r="AG29" i="8"/>
  <c r="V29" i="8"/>
  <c r="U29" i="8" s="1"/>
  <c r="R29" i="8"/>
  <c r="H29" i="8"/>
  <c r="AO28" i="8"/>
  <c r="AG28" i="8"/>
  <c r="V28" i="8"/>
  <c r="U28" i="8" s="1"/>
  <c r="R28" i="8"/>
  <c r="H28" i="8"/>
  <c r="D28" i="8"/>
  <c r="AZ25" i="7"/>
  <c r="AG25" i="7"/>
  <c r="X25" i="7"/>
  <c r="R25" i="7"/>
  <c r="H25" i="7"/>
  <c r="AZ24" i="7"/>
  <c r="AG24" i="7"/>
  <c r="X24" i="7"/>
  <c r="R24" i="7"/>
  <c r="H24" i="7"/>
  <c r="AZ23" i="7"/>
  <c r="AG23" i="7"/>
  <c r="X23" i="7"/>
  <c r="R23" i="7"/>
  <c r="H23" i="7"/>
  <c r="AZ22" i="7"/>
  <c r="AG22" i="7"/>
  <c r="X22" i="7"/>
  <c r="R22" i="7"/>
  <c r="H22" i="7"/>
  <c r="AZ21" i="7"/>
  <c r="AG21" i="7"/>
  <c r="X21" i="7"/>
  <c r="R21" i="7"/>
  <c r="H21" i="7"/>
  <c r="AZ20" i="7"/>
  <c r="AG20" i="7"/>
  <c r="X20" i="7"/>
  <c r="R20" i="7"/>
  <c r="H20" i="7"/>
  <c r="AZ19" i="7"/>
  <c r="AG19" i="7"/>
  <c r="X19" i="7"/>
  <c r="R19" i="7"/>
  <c r="H19" i="7"/>
  <c r="AZ18" i="7"/>
  <c r="AG18" i="7"/>
  <c r="X18" i="7"/>
  <c r="R18" i="7"/>
  <c r="H18" i="7"/>
  <c r="D18" i="7"/>
  <c r="AZ17" i="7"/>
  <c r="AG17" i="7"/>
  <c r="X17" i="7"/>
  <c r="R17" i="7"/>
  <c r="H17" i="7"/>
  <c r="AZ16" i="7"/>
  <c r="AG16" i="7"/>
  <c r="X16" i="7"/>
  <c r="R16" i="7"/>
  <c r="H16" i="7"/>
  <c r="AZ15" i="7"/>
  <c r="AG15" i="7"/>
  <c r="X15" i="7"/>
  <c r="R15" i="7"/>
  <c r="H15" i="7"/>
  <c r="AZ14" i="7"/>
  <c r="AG14" i="7"/>
  <c r="X14" i="7"/>
  <c r="R14" i="7"/>
  <c r="H14" i="7"/>
  <c r="AZ29" i="7"/>
  <c r="AG29" i="7"/>
  <c r="X29" i="7"/>
  <c r="R29" i="7"/>
  <c r="H29" i="7"/>
  <c r="AZ28" i="7"/>
  <c r="AG28" i="7"/>
  <c r="X28" i="7"/>
  <c r="R28" i="7"/>
  <c r="H28" i="7"/>
  <c r="AZ27" i="7"/>
  <c r="AG27" i="7"/>
  <c r="X27" i="7"/>
  <c r="R27" i="7"/>
  <c r="H27" i="7"/>
  <c r="AZ26" i="7"/>
  <c r="AG26" i="7"/>
  <c r="X26" i="7"/>
  <c r="R26" i="7"/>
  <c r="H26" i="7"/>
  <c r="D26" i="7"/>
  <c r="BL27" i="6"/>
  <c r="AX27" i="6"/>
  <c r="AW27" i="6" s="1"/>
  <c r="AT27" i="6"/>
  <c r="AL27" i="6"/>
  <c r="W27" i="6"/>
  <c r="F27" i="6"/>
  <c r="BE26" i="6"/>
  <c r="AO26" i="6"/>
  <c r="AI26" i="6"/>
  <c r="AC26" i="6"/>
  <c r="P26" i="6"/>
  <c r="O26" i="6" s="1"/>
  <c r="I26" i="6"/>
  <c r="C26" i="6"/>
  <c r="BL25" i="6"/>
  <c r="AX25" i="6"/>
  <c r="AW25" i="6" s="1"/>
  <c r="AT25" i="6"/>
  <c r="AL25" i="6"/>
  <c r="W25" i="6"/>
  <c r="F25" i="6"/>
  <c r="BE24" i="6"/>
  <c r="AO24" i="6"/>
  <c r="AI24" i="6"/>
  <c r="AC24" i="6"/>
  <c r="P24" i="6"/>
  <c r="O24" i="6" s="1"/>
  <c r="I24" i="6"/>
  <c r="C24" i="6"/>
  <c r="BL23" i="6"/>
  <c r="AX23" i="6"/>
  <c r="AW23" i="6" s="1"/>
  <c r="AT23" i="6"/>
  <c r="AL23" i="6"/>
  <c r="W23" i="6"/>
  <c r="F23" i="6"/>
  <c r="BE22" i="6"/>
  <c r="AO22" i="6"/>
  <c r="AI22" i="6"/>
  <c r="AC22" i="6"/>
  <c r="P22" i="6"/>
  <c r="O22" i="6" s="1"/>
  <c r="I22" i="6"/>
  <c r="C22" i="6"/>
  <c r="BL21" i="6"/>
  <c r="AX21" i="6"/>
  <c r="AW21" i="6" s="1"/>
  <c r="AT21" i="6"/>
  <c r="AL21" i="6"/>
  <c r="W21" i="6"/>
  <c r="F21" i="6"/>
  <c r="BE20" i="6"/>
  <c r="AO20" i="6"/>
  <c r="AI20" i="6"/>
  <c r="AC20" i="6"/>
  <c r="P20" i="6"/>
  <c r="O20" i="6" s="1"/>
  <c r="I20" i="6"/>
  <c r="C20" i="6"/>
  <c r="BL19" i="6"/>
  <c r="AX19" i="6"/>
  <c r="AW19" i="6" s="1"/>
  <c r="AT19" i="6"/>
  <c r="AL19" i="6"/>
  <c r="W19" i="6"/>
  <c r="F19" i="6"/>
  <c r="BE18" i="6"/>
  <c r="AO18" i="6"/>
  <c r="AI18" i="6"/>
  <c r="AC18" i="6"/>
  <c r="P18" i="6"/>
  <c r="O18" i="6" s="1"/>
  <c r="I18" i="6"/>
  <c r="C18" i="6"/>
  <c r="BL17" i="6"/>
  <c r="AX17" i="6"/>
  <c r="AW17" i="6" s="1"/>
  <c r="AT17" i="6"/>
  <c r="AL17" i="6"/>
  <c r="W17" i="6"/>
  <c r="F17" i="6"/>
  <c r="BE16" i="6"/>
  <c r="AO16" i="6"/>
  <c r="AI16" i="6"/>
  <c r="AC16" i="6"/>
  <c r="P16" i="6"/>
  <c r="O16" i="6" s="1"/>
  <c r="I16" i="6"/>
  <c r="C16" i="6"/>
  <c r="BL15" i="6"/>
  <c r="AX15" i="6"/>
  <c r="AW15" i="6" s="1"/>
  <c r="AT15" i="6"/>
  <c r="AL15" i="6"/>
  <c r="W15" i="6"/>
  <c r="F15" i="6"/>
  <c r="BE14" i="6"/>
  <c r="AO14" i="6"/>
  <c r="AI14" i="6"/>
  <c r="AC14" i="6"/>
  <c r="P14" i="6"/>
  <c r="O14" i="6" s="1"/>
  <c r="I14" i="6"/>
  <c r="BL31" i="6"/>
  <c r="AW31" i="6"/>
  <c r="AT31" i="6"/>
  <c r="AL31" i="6"/>
  <c r="W31" i="6"/>
  <c r="F31" i="6"/>
  <c r="BE30" i="6"/>
  <c r="AO30" i="6"/>
  <c r="W30" i="6"/>
  <c r="O30" i="6"/>
  <c r="BL29" i="6"/>
  <c r="BE29" i="6"/>
  <c r="AX29" i="6"/>
  <c r="AW29" i="6" s="1"/>
  <c r="AT29" i="6"/>
  <c r="AO29" i="6"/>
  <c r="AI29" i="6"/>
  <c r="AC29" i="6"/>
  <c r="I29" i="6"/>
  <c r="C29" i="6"/>
  <c r="P28" i="6"/>
  <c r="O28" i="6" s="1"/>
  <c r="I28" i="6"/>
  <c r="AT25" i="7"/>
  <c r="AS25" i="7" s="1"/>
  <c r="L25" i="7"/>
  <c r="AT24" i="7"/>
  <c r="AS24" i="7" s="1"/>
  <c r="L24" i="7"/>
  <c r="AT23" i="7"/>
  <c r="AS23" i="7" s="1"/>
  <c r="L23" i="7"/>
  <c r="AT22" i="7"/>
  <c r="AS22" i="7" s="1"/>
  <c r="L22" i="7"/>
  <c r="AT21" i="7"/>
  <c r="AS21" i="7" s="1"/>
  <c r="L21" i="7"/>
  <c r="AT20" i="7"/>
  <c r="AS20" i="7" s="1"/>
  <c r="L20" i="7"/>
  <c r="AT19" i="7"/>
  <c r="AS19" i="7" s="1"/>
  <c r="L19" i="7"/>
  <c r="AT18" i="7"/>
  <c r="AS18" i="7" s="1"/>
  <c r="L18" i="7"/>
  <c r="AT17" i="7"/>
  <c r="AS17" i="7" s="1"/>
  <c r="L17" i="7"/>
  <c r="AT16" i="7"/>
  <c r="AS16" i="7" s="1"/>
  <c r="L16" i="7"/>
  <c r="AT15" i="7"/>
  <c r="AS15" i="7" s="1"/>
  <c r="L15" i="7"/>
  <c r="AT14" i="7"/>
  <c r="AS14" i="7" s="1"/>
  <c r="L14" i="7"/>
  <c r="AT29" i="7"/>
  <c r="AS29" i="7" s="1"/>
  <c r="L29" i="7"/>
  <c r="AT28" i="7"/>
  <c r="AS28" i="7" s="1"/>
  <c r="L28" i="7"/>
  <c r="AT27" i="7"/>
  <c r="AS27" i="7" s="1"/>
  <c r="L27" i="7"/>
  <c r="AT26" i="7"/>
  <c r="AS26" i="7" s="1"/>
  <c r="L26" i="7"/>
  <c r="BE27" i="6"/>
  <c r="AO27" i="6"/>
  <c r="P27" i="6"/>
  <c r="O27" i="6" s="1"/>
  <c r="I27" i="6"/>
  <c r="BL26" i="6"/>
  <c r="AX26" i="6"/>
  <c r="AW26" i="6" s="1"/>
  <c r="W26" i="6"/>
  <c r="BE25" i="6"/>
  <c r="AO25" i="6"/>
  <c r="P25" i="6"/>
  <c r="O25" i="6" s="1"/>
  <c r="I25" i="6"/>
  <c r="BL24" i="6"/>
  <c r="AX24" i="6"/>
  <c r="AW24" i="6" s="1"/>
  <c r="W24" i="6"/>
  <c r="BE23" i="6"/>
  <c r="AO23" i="6"/>
  <c r="P23" i="6"/>
  <c r="O23" i="6" s="1"/>
  <c r="I23" i="6"/>
  <c r="BL22" i="6"/>
  <c r="AX22" i="6"/>
  <c r="AW22" i="6" s="1"/>
  <c r="W22" i="6"/>
  <c r="BE21" i="6"/>
  <c r="AO21" i="6"/>
  <c r="P21" i="6"/>
  <c r="O21" i="6" s="1"/>
  <c r="I21" i="6"/>
  <c r="BL20" i="6"/>
  <c r="AX20" i="6"/>
  <c r="AW20" i="6" s="1"/>
  <c r="W20" i="6"/>
  <c r="BE19" i="6"/>
  <c r="AO19" i="6"/>
  <c r="P19" i="6"/>
  <c r="O19" i="6" s="1"/>
  <c r="I19" i="6"/>
  <c r="BL18" i="6"/>
  <c r="AX18" i="6"/>
  <c r="AW18" i="6" s="1"/>
  <c r="W18" i="6"/>
  <c r="BE17" i="6"/>
  <c r="AO17" i="6"/>
  <c r="P17" i="6"/>
  <c r="O17" i="6" s="1"/>
  <c r="I17" i="6"/>
  <c r="BL16" i="6"/>
  <c r="AX16" i="6"/>
  <c r="AW16" i="6" s="1"/>
  <c r="W16" i="6"/>
  <c r="BE15" i="6"/>
  <c r="AO15" i="6"/>
  <c r="P15" i="6"/>
  <c r="O15" i="6" s="1"/>
  <c r="I15" i="6"/>
  <c r="BL14" i="6"/>
  <c r="AX14" i="6"/>
  <c r="AW14" i="6" s="1"/>
  <c r="W14" i="6"/>
  <c r="BE31" i="6"/>
  <c r="AO31" i="6"/>
  <c r="O31" i="6"/>
  <c r="I31" i="6"/>
  <c r="BL30" i="6"/>
  <c r="AW30" i="6"/>
  <c r="AC30" i="6"/>
  <c r="I30" i="6"/>
  <c r="W29" i="6"/>
  <c r="P29" i="6"/>
  <c r="O29" i="6" s="1"/>
  <c r="BL28" i="6"/>
  <c r="BE28" i="6"/>
  <c r="AX28" i="6"/>
  <c r="AW28" i="6" s="1"/>
  <c r="AT28" i="6"/>
  <c r="AO28" i="6"/>
  <c r="AL28" i="6"/>
  <c r="AI28" i="6"/>
  <c r="W28" i="6"/>
  <c r="F28" i="6"/>
  <c r="C28" i="6"/>
  <c r="AS13" i="7"/>
  <c r="AB13" i="7"/>
  <c r="BK13" i="14"/>
  <c r="AQ13" i="14"/>
  <c r="AD13" i="14"/>
  <c r="AY18" i="13"/>
  <c r="BL18" i="13"/>
  <c r="CO18" i="13"/>
  <c r="F19" i="13"/>
  <c r="M19" i="13"/>
  <c r="Z19" i="13"/>
  <c r="BL19" i="13"/>
  <c r="CO20" i="13"/>
  <c r="CO22" i="13"/>
  <c r="AY13" i="13"/>
  <c r="Z13" i="13" l="1"/>
  <c r="Z18" i="13"/>
  <c r="M18" i="13"/>
  <c r="BW30" i="13"/>
  <c r="BC30" i="13"/>
  <c r="M30" i="13"/>
  <c r="CO29" i="13"/>
  <c r="BW28" i="13"/>
  <c r="BC28" i="13"/>
  <c r="P28" i="13"/>
  <c r="J28" i="13"/>
  <c r="C28" i="13"/>
  <c r="BW26" i="13"/>
  <c r="BL26" i="13"/>
  <c r="BC26" i="13"/>
  <c r="P26" i="13"/>
  <c r="J26" i="13"/>
  <c r="C26" i="13"/>
  <c r="AL13" i="13"/>
  <c r="CO24" i="13"/>
  <c r="BL23" i="13"/>
  <c r="Z23" i="13"/>
  <c r="M23" i="13"/>
  <c r="F23" i="13"/>
  <c r="BL22" i="13"/>
  <c r="AY22" i="13"/>
  <c r="Z22" i="13"/>
  <c r="M22" i="13"/>
  <c r="CO16" i="13"/>
  <c r="BL15" i="13"/>
  <c r="Z15" i="13"/>
  <c r="M15" i="13"/>
  <c r="F15" i="13"/>
  <c r="BW31" i="13"/>
  <c r="BC31" i="13"/>
  <c r="M31" i="13"/>
  <c r="BZ30" i="13"/>
  <c r="F30" i="13"/>
  <c r="AY29" i="13"/>
  <c r="Z29" i="13"/>
  <c r="J29" i="13"/>
  <c r="C29" i="13"/>
  <c r="BW27" i="13"/>
  <c r="BG27" i="13"/>
  <c r="BF27" i="13" s="1"/>
  <c r="BC27" i="13"/>
  <c r="AS27" i="13"/>
  <c r="P27" i="13"/>
  <c r="J27" i="13"/>
  <c r="C27" i="13"/>
  <c r="BL25" i="13"/>
  <c r="Z25" i="13"/>
  <c r="M25" i="13"/>
  <c r="F25" i="13"/>
  <c r="BL24" i="13"/>
  <c r="AY24" i="13"/>
  <c r="Z24" i="13"/>
  <c r="M24" i="13"/>
  <c r="BC21" i="13"/>
  <c r="Z21" i="13"/>
  <c r="M21" i="13"/>
  <c r="F21" i="13"/>
  <c r="BL20" i="13"/>
  <c r="AY20" i="13"/>
  <c r="Z20" i="13"/>
  <c r="M20" i="13"/>
  <c r="BL17" i="13"/>
  <c r="Z17" i="13"/>
  <c r="M17" i="13"/>
  <c r="F17" i="13"/>
  <c r="BL16" i="13"/>
  <c r="AY16" i="13"/>
  <c r="Z16" i="13"/>
  <c r="M16" i="13"/>
  <c r="BW14" i="13"/>
  <c r="BC14" i="13"/>
  <c r="P14" i="13"/>
  <c r="J14" i="13"/>
  <c r="C14" i="13"/>
  <c r="CI13" i="13"/>
  <c r="CO13" i="13"/>
  <c r="CO30" i="13"/>
  <c r="BG30" i="13"/>
  <c r="BF30" i="13" s="1"/>
  <c r="AS30" i="13"/>
  <c r="CI29" i="13"/>
  <c r="AD29" i="13"/>
  <c r="AC29" i="13" s="1"/>
  <c r="CA28" i="13"/>
  <c r="BZ28" i="13" s="1"/>
  <c r="BG28" i="13"/>
  <c r="BF28" i="13" s="1"/>
  <c r="AS28" i="13"/>
  <c r="AL28" i="13"/>
  <c r="CA27" i="13"/>
  <c r="BZ27" i="13" s="1"/>
  <c r="AL27" i="13"/>
  <c r="CA26" i="13"/>
  <c r="BZ26" i="13" s="1"/>
  <c r="BG26" i="13"/>
  <c r="BF26" i="13" s="1"/>
  <c r="AS26" i="13"/>
  <c r="AL26" i="13"/>
  <c r="CO25" i="13"/>
  <c r="CI25" i="13"/>
  <c r="AY25" i="13"/>
  <c r="AD25" i="13"/>
  <c r="AC25" i="13" s="1"/>
  <c r="CI24" i="13"/>
  <c r="AD24" i="13"/>
  <c r="AC24" i="13" s="1"/>
  <c r="F24" i="13"/>
  <c r="CO23" i="13"/>
  <c r="CI23" i="13"/>
  <c r="AY23" i="13"/>
  <c r="AD23" i="13"/>
  <c r="AC23" i="13" s="1"/>
  <c r="CI22" i="13"/>
  <c r="AD22" i="13"/>
  <c r="AC22" i="13" s="1"/>
  <c r="F22" i="13"/>
  <c r="CO21" i="13"/>
  <c r="CI21" i="13"/>
  <c r="AY21" i="13"/>
  <c r="AD21" i="13"/>
  <c r="AC21" i="13" s="1"/>
  <c r="CI20" i="13"/>
  <c r="AD20" i="13"/>
  <c r="AC20" i="13" s="1"/>
  <c r="F20" i="13"/>
  <c r="CO19" i="13"/>
  <c r="CI19" i="13"/>
  <c r="AY19" i="13"/>
  <c r="AD19" i="13"/>
  <c r="AC19" i="13" s="1"/>
  <c r="CI18" i="13"/>
  <c r="AD18" i="13"/>
  <c r="AC18" i="13" s="1"/>
  <c r="F18" i="13"/>
  <c r="CO17" i="13"/>
  <c r="CI17" i="13"/>
  <c r="AY17" i="13"/>
  <c r="AD17" i="13"/>
  <c r="AC17" i="13" s="1"/>
  <c r="CI16" i="13"/>
  <c r="AD16" i="13"/>
  <c r="AC16" i="13" s="1"/>
  <c r="F16" i="13"/>
  <c r="CO15" i="13"/>
  <c r="CI15" i="13"/>
  <c r="AY15" i="13"/>
  <c r="AD15" i="13"/>
  <c r="AC15" i="13" s="1"/>
  <c r="CA14" i="13"/>
  <c r="BZ14" i="13" s="1"/>
  <c r="BG14" i="13"/>
  <c r="BF14" i="13" s="1"/>
  <c r="AS14" i="13"/>
  <c r="AD14" i="13"/>
  <c r="AC14" i="13" s="1"/>
  <c r="F14" i="13"/>
  <c r="CO31" i="13"/>
  <c r="BZ31" i="13"/>
  <c r="BG31" i="13"/>
  <c r="BF31" i="13" s="1"/>
  <c r="AS31" i="13"/>
  <c r="AC31" i="13"/>
  <c r="J13" i="13"/>
  <c r="P13" i="13"/>
  <c r="CI30" i="13"/>
  <c r="BL30" i="13"/>
  <c r="AL30" i="13"/>
  <c r="P30" i="13"/>
  <c r="J30" i="13"/>
  <c r="C30" i="13"/>
  <c r="CA29" i="13"/>
  <c r="BZ29" i="13" s="1"/>
  <c r="BW29" i="13"/>
  <c r="BG29" i="13"/>
  <c r="BF29" i="13" s="1"/>
  <c r="BC29" i="13"/>
  <c r="AS29" i="13"/>
  <c r="AL29" i="13"/>
  <c r="M29" i="13"/>
  <c r="F29" i="13"/>
  <c r="CO28" i="13"/>
  <c r="CI28" i="13"/>
  <c r="BL28" i="13"/>
  <c r="AY28" i="13"/>
  <c r="AD28" i="13"/>
  <c r="AC28" i="13" s="1"/>
  <c r="Z28" i="13"/>
  <c r="M28" i="13"/>
  <c r="F28" i="13"/>
  <c r="CO27" i="13"/>
  <c r="CI27" i="13"/>
  <c r="BL27" i="13"/>
  <c r="AY27" i="13"/>
  <c r="AD27" i="13"/>
  <c r="AC27" i="13" s="1"/>
  <c r="Z27" i="13"/>
  <c r="M27" i="13"/>
  <c r="F27" i="13"/>
  <c r="CO26" i="13"/>
  <c r="CI26" i="13"/>
  <c r="AY26" i="13"/>
  <c r="AD26" i="13"/>
  <c r="AC26" i="13" s="1"/>
  <c r="Z26" i="13"/>
  <c r="M26" i="13"/>
  <c r="F26" i="13"/>
  <c r="CA25" i="13"/>
  <c r="BZ25" i="13" s="1"/>
  <c r="BW25" i="13"/>
  <c r="BG25" i="13"/>
  <c r="BF25" i="13" s="1"/>
  <c r="BC25" i="13"/>
  <c r="AS25" i="13"/>
  <c r="AL25" i="13"/>
  <c r="P25" i="13"/>
  <c r="J25" i="13"/>
  <c r="C25" i="13"/>
  <c r="CA24" i="13"/>
  <c r="BZ24" i="13" s="1"/>
  <c r="BW24" i="13"/>
  <c r="BG24" i="13"/>
  <c r="BF24" i="13" s="1"/>
  <c r="BC24" i="13"/>
  <c r="AS24" i="13"/>
  <c r="AL24" i="13"/>
  <c r="P24" i="13"/>
  <c r="J24" i="13"/>
  <c r="C24" i="13"/>
  <c r="CA23" i="13"/>
  <c r="BZ23" i="13" s="1"/>
  <c r="BW23" i="13"/>
  <c r="BG23" i="13"/>
  <c r="BF23" i="13" s="1"/>
  <c r="BC23" i="13"/>
  <c r="AS23" i="13"/>
  <c r="AL23" i="13"/>
  <c r="P23" i="13"/>
  <c r="J23" i="13"/>
  <c r="C23" i="13"/>
  <c r="CA22" i="13"/>
  <c r="BZ22" i="13" s="1"/>
  <c r="BW22" i="13"/>
  <c r="BG22" i="13"/>
  <c r="BF22" i="13" s="1"/>
  <c r="BC22" i="13"/>
  <c r="AS22" i="13"/>
  <c r="AL22" i="13"/>
  <c r="P22" i="13"/>
  <c r="J22" i="13"/>
  <c r="C22" i="13"/>
  <c r="CA21" i="13"/>
  <c r="BZ21" i="13" s="1"/>
  <c r="BW21" i="13"/>
  <c r="BL21" i="13"/>
  <c r="BG21" i="13"/>
  <c r="BF21" i="13" s="1"/>
  <c r="AS21" i="13"/>
  <c r="AL21" i="13"/>
  <c r="P21" i="13"/>
  <c r="J21" i="13"/>
  <c r="C21" i="13"/>
  <c r="CA20" i="13"/>
  <c r="BZ20" i="13" s="1"/>
  <c r="BW20" i="13"/>
  <c r="BG20" i="13"/>
  <c r="BF20" i="13" s="1"/>
  <c r="BC20" i="13"/>
  <c r="AS20" i="13"/>
  <c r="AL20" i="13"/>
  <c r="P20" i="13"/>
  <c r="J20" i="13"/>
  <c r="C20" i="13"/>
  <c r="CA19" i="13"/>
  <c r="BZ19" i="13" s="1"/>
  <c r="BW19" i="13"/>
  <c r="BG19" i="13"/>
  <c r="BF19" i="13" s="1"/>
  <c r="BC19" i="13"/>
  <c r="AS19" i="13"/>
  <c r="AL19" i="13"/>
  <c r="P19" i="13"/>
  <c r="J19" i="13"/>
  <c r="C19" i="13"/>
  <c r="CA18" i="13"/>
  <c r="BZ18" i="13" s="1"/>
  <c r="BW18" i="13"/>
  <c r="BG18" i="13"/>
  <c r="BF18" i="13" s="1"/>
  <c r="BC18" i="13"/>
  <c r="AS18" i="13"/>
  <c r="AL18" i="13"/>
  <c r="P18" i="13"/>
  <c r="J18" i="13"/>
  <c r="C18" i="13"/>
  <c r="CA17" i="13"/>
  <c r="BZ17" i="13" s="1"/>
  <c r="BW17" i="13"/>
  <c r="BG17" i="13"/>
  <c r="BF17" i="13" s="1"/>
  <c r="BC17" i="13"/>
  <c r="AS17" i="13"/>
  <c r="AL17" i="13"/>
  <c r="P17" i="13"/>
  <c r="J17" i="13"/>
  <c r="C17" i="13"/>
  <c r="CA16" i="13"/>
  <c r="BZ16" i="13" s="1"/>
  <c r="BW16" i="13"/>
  <c r="BG16" i="13"/>
  <c r="BF16" i="13" s="1"/>
  <c r="BC16" i="13"/>
  <c r="AS16" i="13"/>
  <c r="AL16" i="13"/>
  <c r="P16" i="13"/>
  <c r="J16" i="13"/>
  <c r="C16" i="13"/>
  <c r="CA15" i="13"/>
  <c r="BZ15" i="13" s="1"/>
  <c r="BW15" i="13"/>
  <c r="BG15" i="13"/>
  <c r="BF15" i="13" s="1"/>
  <c r="BC15" i="13"/>
  <c r="AS15" i="13"/>
  <c r="AL15" i="13"/>
  <c r="P15" i="13"/>
  <c r="J15" i="13"/>
  <c r="C15" i="13"/>
  <c r="CO14" i="13"/>
  <c r="CI14" i="13"/>
  <c r="BL14" i="13"/>
  <c r="AY14" i="13"/>
  <c r="AL14" i="13"/>
  <c r="Z14" i="13"/>
  <c r="M14" i="13"/>
  <c r="CI31" i="13"/>
  <c r="BL31" i="13"/>
  <c r="AL31" i="13"/>
  <c r="P31" i="13"/>
  <c r="J31" i="13"/>
  <c r="F31" i="13"/>
  <c r="C31" i="13"/>
  <c r="F13" i="13"/>
  <c r="BL13" i="13"/>
  <c r="BG13" i="13"/>
  <c r="BF13" i="13" s="1"/>
  <c r="CA13" i="13"/>
  <c r="BZ13" i="13" s="1"/>
  <c r="BW13" i="13"/>
  <c r="BC13" i="13"/>
  <c r="AS13" i="13"/>
  <c r="AD13" i="13"/>
  <c r="AC13" i="13" s="1"/>
  <c r="M13" i="13"/>
  <c r="C13" i="13"/>
  <c r="BP30" i="13" l="1"/>
  <c r="BP28" i="13"/>
  <c r="BP26" i="13"/>
  <c r="BP24" i="13"/>
  <c r="BP22" i="13"/>
  <c r="BP20" i="13"/>
  <c r="BP18" i="13"/>
  <c r="BP16" i="13"/>
  <c r="BP14" i="13"/>
  <c r="BP31" i="13"/>
  <c r="BP29" i="13"/>
  <c r="BP27" i="13"/>
  <c r="BP25" i="13"/>
  <c r="BP23" i="13"/>
  <c r="BP21" i="13"/>
  <c r="BP19" i="13"/>
  <c r="BP17" i="13"/>
  <c r="BP15" i="13"/>
  <c r="BP13" i="13"/>
  <c r="S31" i="13"/>
  <c r="S30" i="13"/>
  <c r="S28" i="13"/>
  <c r="S27" i="13"/>
  <c r="S26" i="13"/>
  <c r="S24" i="13"/>
  <c r="S23" i="13"/>
  <c r="S22" i="13"/>
  <c r="S20" i="13"/>
  <c r="S19" i="13"/>
  <c r="S18" i="13"/>
  <c r="S16" i="13"/>
  <c r="S15" i="13"/>
  <c r="S14" i="13"/>
  <c r="S29" i="13"/>
  <c r="S25" i="13"/>
  <c r="S21" i="13"/>
  <c r="S17" i="13"/>
  <c r="S13" i="13"/>
  <c r="P29" i="13" l="1"/>
  <c r="BL29" i="13"/>
  <c r="BB13" i="14" l="1"/>
  <c r="W13" i="9"/>
  <c r="B27" i="11"/>
  <c r="B27" i="5"/>
  <c r="B25" i="11" l="1"/>
  <c r="B24" i="11"/>
  <c r="B25" i="5"/>
  <c r="B24" i="5"/>
  <c r="B26" i="5" l="1"/>
  <c r="B26" i="11"/>
  <c r="B23" i="5" l="1"/>
  <c r="B22" i="5"/>
  <c r="B21" i="5"/>
  <c r="B20" i="5"/>
  <c r="B16" i="5"/>
  <c r="B9" i="5"/>
  <c r="BO12" i="6"/>
  <c r="BP12" i="6" s="1"/>
  <c r="BQ12" i="6" s="1"/>
  <c r="BR12" i="6" s="1"/>
  <c r="BS12" i="6" s="1"/>
  <c r="BG12" i="6"/>
  <c r="BH12" i="6" s="1"/>
  <c r="BI12" i="6" s="1"/>
  <c r="M13" i="12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J13" i="9"/>
  <c r="BK13" i="12"/>
  <c r="AB13" i="9"/>
  <c r="B12" i="5" l="1"/>
  <c r="B14" i="5"/>
  <c r="B15" i="5"/>
  <c r="B10" i="5"/>
  <c r="B11" i="5"/>
  <c r="B18" i="5"/>
  <c r="B19" i="5"/>
  <c r="B13" i="5"/>
  <c r="B17" i="5"/>
</calcChain>
</file>

<file path=xl/sharedStrings.xml><?xml version="1.0" encoding="utf-8"?>
<sst xmlns="http://schemas.openxmlformats.org/spreadsheetml/2006/main" count="1818" uniqueCount="409">
  <si>
    <t>Empregos (2/4) / Uses (2/4)</t>
  </si>
  <si>
    <t>Empregos (3/4) / Uses (3/4)</t>
  </si>
  <si>
    <t xml:space="preserve"> Recursos (33) / Resources (3/3)</t>
  </si>
  <si>
    <t>Produção / Output</t>
  </si>
  <si>
    <t>Subsídios
Subsidies</t>
  </si>
  <si>
    <t>Transferências de capital
Capital transfers</t>
  </si>
  <si>
    <t>P.2</t>
  </si>
  <si>
    <t>P.3</t>
  </si>
  <si>
    <t>P.31</t>
  </si>
  <si>
    <t>P.32</t>
  </si>
  <si>
    <t>P.5</t>
  </si>
  <si>
    <t>P.52</t>
  </si>
  <si>
    <t>P.53</t>
  </si>
  <si>
    <t>D.1</t>
  </si>
  <si>
    <t>D.11</t>
  </si>
  <si>
    <t>D.12</t>
  </si>
  <si>
    <t>D.2</t>
  </si>
  <si>
    <t>D.21</t>
  </si>
  <si>
    <t>D.29</t>
  </si>
  <si>
    <t>D.3</t>
  </si>
  <si>
    <t>D.31</t>
  </si>
  <si>
    <t>D.39</t>
  </si>
  <si>
    <t>D.4</t>
  </si>
  <si>
    <t>D.41</t>
  </si>
  <si>
    <t>D.42</t>
  </si>
  <si>
    <t>D.43</t>
  </si>
  <si>
    <t>D.44</t>
  </si>
  <si>
    <t>D.45</t>
  </si>
  <si>
    <t>D.41G</t>
  </si>
  <si>
    <t>D.5</t>
  </si>
  <si>
    <t>D.51</t>
  </si>
  <si>
    <t>D.59</t>
  </si>
  <si>
    <t>D.6</t>
  </si>
  <si>
    <t>D.61</t>
  </si>
  <si>
    <t>D.611</t>
  </si>
  <si>
    <t>D.612</t>
  </si>
  <si>
    <t>D.62</t>
  </si>
  <si>
    <t>D.63</t>
  </si>
  <si>
    <t>D.7</t>
  </si>
  <si>
    <t>D.71</t>
  </si>
  <si>
    <t>D.72</t>
  </si>
  <si>
    <t>D.74</t>
  </si>
  <si>
    <t>D.75</t>
  </si>
  <si>
    <t>D.8</t>
  </si>
  <si>
    <t>D.9</t>
  </si>
  <si>
    <t>D.91</t>
  </si>
  <si>
    <t>D.92</t>
  </si>
  <si>
    <t>D.99</t>
  </si>
  <si>
    <t>P.1</t>
  </si>
  <si>
    <t>P.11</t>
  </si>
  <si>
    <t>P.12</t>
  </si>
  <si>
    <t>P.13</t>
  </si>
  <si>
    <t>D.211</t>
  </si>
  <si>
    <t>D.212</t>
  </si>
  <si>
    <t>D.214</t>
  </si>
  <si>
    <t>D.21XD.31</t>
  </si>
  <si>
    <t>B.1G</t>
  </si>
  <si>
    <t>B.1N</t>
  </si>
  <si>
    <t>B.2A3G</t>
  </si>
  <si>
    <t>B.2G</t>
  </si>
  <si>
    <t>B.3G</t>
  </si>
  <si>
    <t>B.5G</t>
  </si>
  <si>
    <t>B.6G</t>
  </si>
  <si>
    <t>B.8G</t>
  </si>
  <si>
    <t>B.101</t>
  </si>
  <si>
    <t>B.9</t>
  </si>
  <si>
    <t>2=3+4</t>
  </si>
  <si>
    <t>5=6+7+8</t>
  </si>
  <si>
    <t>9=10+11</t>
  </si>
  <si>
    <t>12=13+14</t>
  </si>
  <si>
    <t>15=16+17</t>
  </si>
  <si>
    <t>18=19+...+23</t>
  </si>
  <si>
    <t>25=26+27</t>
  </si>
  <si>
    <t>60=61+62</t>
  </si>
  <si>
    <r>
      <t>Un.: 10</t>
    </r>
    <r>
      <rPr>
        <vertAlign val="superscript"/>
        <sz val="8"/>
        <rFont val="Arial"/>
        <family val="2"/>
      </rPr>
      <t xml:space="preserve">6 </t>
    </r>
    <r>
      <rPr>
        <sz val="8"/>
        <rFont val="Arial"/>
        <family val="2"/>
      </rPr>
      <t>euros</t>
    </r>
  </si>
  <si>
    <r>
      <t xml:space="preserve">Empregos (1/4) / </t>
    </r>
    <r>
      <rPr>
        <i/>
        <sz val="8"/>
        <color indexed="9"/>
        <rFont val="Arial"/>
        <family val="2"/>
      </rPr>
      <t>Uses (1/4)</t>
    </r>
  </si>
  <si>
    <r>
      <t>Empregos (4/4) /</t>
    </r>
    <r>
      <rPr>
        <i/>
        <sz val="8"/>
        <color indexed="9"/>
        <rFont val="Arial"/>
        <family val="2"/>
      </rPr>
      <t xml:space="preserve"> Uses (4/4)</t>
    </r>
  </si>
  <si>
    <r>
      <t xml:space="preserve">Recursos (1/3) </t>
    </r>
    <r>
      <rPr>
        <i/>
        <sz val="8"/>
        <color indexed="9"/>
        <rFont val="Arial"/>
        <family val="2"/>
      </rPr>
      <t>/ Resources (1/3)</t>
    </r>
  </si>
  <si>
    <r>
      <t>Recursos (2/3)</t>
    </r>
    <r>
      <rPr>
        <i/>
        <sz val="8"/>
        <color indexed="9"/>
        <rFont val="Arial"/>
        <family val="2"/>
      </rPr>
      <t xml:space="preserve"> / Resources (2/3)</t>
    </r>
  </si>
  <si>
    <r>
      <t>Saldos/</t>
    </r>
    <r>
      <rPr>
        <i/>
        <sz val="8"/>
        <color indexed="9"/>
        <rFont val="Arial"/>
        <family val="2"/>
      </rPr>
      <t>Balances</t>
    </r>
  </si>
  <si>
    <r>
      <t xml:space="preserve">Consumo Intermédio
</t>
    </r>
    <r>
      <rPr>
        <i/>
        <sz val="8"/>
        <color indexed="9"/>
        <rFont val="Arial"/>
        <family val="2"/>
      </rPr>
      <t>Intermediate consumption</t>
    </r>
  </si>
  <si>
    <r>
      <t xml:space="preserve">Despesa de Consumo Final
</t>
    </r>
    <r>
      <rPr>
        <i/>
        <sz val="8"/>
        <color indexed="9"/>
        <rFont val="Arial"/>
        <family val="2"/>
      </rPr>
      <t>Final consumption expenditure</t>
    </r>
  </si>
  <si>
    <r>
      <t xml:space="preserve">Remunerações dos Empregados
</t>
    </r>
    <r>
      <rPr>
        <i/>
        <sz val="8"/>
        <color indexed="9"/>
        <rFont val="Arial"/>
        <family val="2"/>
      </rPr>
      <t>Compensation of employees</t>
    </r>
  </si>
  <si>
    <r>
      <t xml:space="preserve">Impostos sobre a Produção e Importação
</t>
    </r>
    <r>
      <rPr>
        <i/>
        <sz val="8"/>
        <color indexed="9"/>
        <rFont val="Arial"/>
        <family val="2"/>
      </rPr>
      <t>Taxes on production and imports</t>
    </r>
  </si>
  <si>
    <r>
      <t xml:space="preserve">Subsídios
</t>
    </r>
    <r>
      <rPr>
        <i/>
        <sz val="8"/>
        <color indexed="9"/>
        <rFont val="Arial"/>
        <family val="2"/>
      </rPr>
      <t>Subsidies</t>
    </r>
  </si>
  <si>
    <r>
      <t xml:space="preserve">Rendimentos de Propriedade
</t>
    </r>
    <r>
      <rPr>
        <i/>
        <sz val="8"/>
        <color indexed="9"/>
        <rFont val="Arial"/>
        <family val="2"/>
      </rPr>
      <t>Property income</t>
    </r>
  </si>
  <si>
    <r>
      <t xml:space="preserve">Impostos Correntes Sobre o Rendimento, Património, etc.
</t>
    </r>
    <r>
      <rPr>
        <i/>
        <sz val="8"/>
        <color indexed="9"/>
        <rFont val="Arial"/>
        <family val="2"/>
      </rPr>
      <t>Current taxes on income, wealth etc.</t>
    </r>
  </si>
  <si>
    <r>
      <t xml:space="preserve">Contribuições e prestações sociais
</t>
    </r>
    <r>
      <rPr>
        <i/>
        <sz val="8"/>
        <color indexed="9"/>
        <rFont val="Arial"/>
        <family val="2"/>
      </rPr>
      <t>Social contributions and social benefits</t>
    </r>
  </si>
  <si>
    <r>
      <t xml:space="preserve">Outras transferências correntes
</t>
    </r>
    <r>
      <rPr>
        <i/>
        <sz val="8"/>
        <color indexed="9"/>
        <rFont val="Arial"/>
        <family val="2"/>
      </rPr>
      <t>Other current transfers</t>
    </r>
  </si>
  <si>
    <r>
      <t xml:space="preserve">Ajustamento pela  variação da participação líquida das famílias nos fundos de pensões
</t>
    </r>
    <r>
      <rPr>
        <i/>
        <sz val="8"/>
        <color indexed="9"/>
        <rFont val="Arial"/>
        <family val="2"/>
      </rPr>
      <t>Adjustment for the change in net equity of households in pension funds</t>
    </r>
  </si>
  <si>
    <r>
      <t xml:space="preserve">Transferências de capital
</t>
    </r>
    <r>
      <rPr>
        <i/>
        <sz val="8"/>
        <color indexed="9"/>
        <rFont val="Arial"/>
        <family val="2"/>
      </rPr>
      <t>Capital transfers</t>
    </r>
  </si>
  <si>
    <r>
      <t xml:space="preserve">Consumo de capital fixo
</t>
    </r>
    <r>
      <rPr>
        <i/>
        <sz val="8"/>
        <color indexed="9"/>
        <rFont val="Arial"/>
        <family val="2"/>
      </rPr>
      <t>Consumption of fixed capital</t>
    </r>
  </si>
  <si>
    <r>
      <t xml:space="preserve">Remunerações dos empregados
</t>
    </r>
    <r>
      <rPr>
        <i/>
        <sz val="8"/>
        <color indexed="9"/>
        <rFont val="Arial"/>
        <family val="2"/>
      </rPr>
      <t>Compensation of employees</t>
    </r>
  </si>
  <si>
    <r>
      <t xml:space="preserve">Impostos sobre a produção e a importação
</t>
    </r>
    <r>
      <rPr>
        <i/>
        <sz val="8"/>
        <color indexed="9"/>
        <rFont val="Arial"/>
        <family val="2"/>
      </rPr>
      <t>Taxes on production and imports</t>
    </r>
  </si>
  <si>
    <r>
      <t xml:space="preserve">Impostos menos subsídios aos produtos
</t>
    </r>
    <r>
      <rPr>
        <i/>
        <sz val="8"/>
        <color indexed="9"/>
        <rFont val="Arial"/>
        <family val="2"/>
      </rPr>
      <t>Taxes less subsidies on products</t>
    </r>
  </si>
  <si>
    <r>
      <t xml:space="preserve">Impostos Correntes Sobre o Rendimento, Património, etc.
</t>
    </r>
    <r>
      <rPr>
        <i/>
        <sz val="8"/>
        <color indexed="9"/>
        <rFont val="Arial"/>
        <family val="2"/>
      </rPr>
      <t>Current taxes on income, wealth, etc.</t>
    </r>
  </si>
  <si>
    <r>
      <t xml:space="preserve">Contribuições e prestações sociais
</t>
    </r>
    <r>
      <rPr>
        <i/>
        <sz val="8"/>
        <color indexed="9"/>
        <rFont val="Arial"/>
        <family val="2"/>
      </rPr>
      <t>Social contributions and benefits</t>
    </r>
  </si>
  <si>
    <r>
      <t xml:space="preserve">Produto interno bruto
</t>
    </r>
    <r>
      <rPr>
        <i/>
        <sz val="8"/>
        <color indexed="9"/>
        <rFont val="Arial"/>
        <family val="2"/>
      </rPr>
      <t xml:space="preserve">Gross domestic product </t>
    </r>
  </si>
  <si>
    <r>
      <t xml:space="preserve">Produto interno líquido
</t>
    </r>
    <r>
      <rPr>
        <i/>
        <sz val="8"/>
        <color indexed="9"/>
        <rFont val="Arial"/>
        <family val="2"/>
      </rPr>
      <t xml:space="preserve">Net domestic product </t>
    </r>
  </si>
  <si>
    <r>
      <t xml:space="preserve">Excedente de exploração + Rendimento misto (brutos)
</t>
    </r>
    <r>
      <rPr>
        <i/>
        <sz val="8"/>
        <color indexed="9"/>
        <rFont val="Arial"/>
        <family val="2"/>
      </rPr>
      <t>Operating surplus + Mixed income (gross)</t>
    </r>
  </si>
  <si>
    <r>
      <t xml:space="preserve">Rendimento nacional bruto
</t>
    </r>
    <r>
      <rPr>
        <i/>
        <sz val="8"/>
        <color indexed="9"/>
        <rFont val="Arial"/>
        <family val="2"/>
      </rPr>
      <t>National income, gross</t>
    </r>
  </si>
  <si>
    <r>
      <t xml:space="preserve">Rendimento disponível bruto
</t>
    </r>
    <r>
      <rPr>
        <i/>
        <sz val="8"/>
        <color indexed="9"/>
        <rFont val="Arial"/>
        <family val="2"/>
      </rPr>
      <t>Disposable income, gross</t>
    </r>
  </si>
  <si>
    <r>
      <t xml:space="preserve">Poupança bruta
</t>
    </r>
    <r>
      <rPr>
        <i/>
        <sz val="8"/>
        <color indexed="9"/>
        <rFont val="Arial"/>
        <family val="2"/>
      </rPr>
      <t>Gross saving</t>
    </r>
  </si>
  <si>
    <r>
      <t xml:space="preserve">Variações do património líquido resultantes de poupança e de transferências de capital
</t>
    </r>
    <r>
      <rPr>
        <i/>
        <sz val="8"/>
        <color indexed="9"/>
        <rFont val="Arial"/>
        <family val="2"/>
      </rPr>
      <t>Changes in net worth due to saving and capital transfers</t>
    </r>
  </si>
  <si>
    <r>
      <t xml:space="preserve">Total
</t>
    </r>
    <r>
      <rPr>
        <i/>
        <sz val="8"/>
        <color indexed="9"/>
        <rFont val="Arial"/>
        <family val="2"/>
      </rPr>
      <t>Total</t>
    </r>
  </si>
  <si>
    <r>
      <t xml:space="preserve">Despesa de Consumo Individual
</t>
    </r>
    <r>
      <rPr>
        <i/>
        <sz val="8"/>
        <color indexed="9"/>
        <rFont val="Arial"/>
        <family val="2"/>
      </rPr>
      <t>Individual consumption expenditure</t>
    </r>
  </si>
  <si>
    <r>
      <t xml:space="preserve">Formação Bruta de Capital Fixo
</t>
    </r>
    <r>
      <rPr>
        <i/>
        <sz val="8"/>
        <color indexed="9"/>
        <rFont val="Arial"/>
        <family val="2"/>
      </rPr>
      <t>Gross fixed capital formation</t>
    </r>
  </si>
  <si>
    <r>
      <t xml:space="preserve">Variação de Existências
</t>
    </r>
    <r>
      <rPr>
        <i/>
        <sz val="8"/>
        <color indexed="9"/>
        <rFont val="Arial"/>
        <family val="2"/>
      </rPr>
      <t>Changes in inventories</t>
    </r>
  </si>
  <si>
    <r>
      <t xml:space="preserve">Ordenados e salários
</t>
    </r>
    <r>
      <rPr>
        <i/>
        <sz val="8"/>
        <color indexed="9"/>
        <rFont val="Arial"/>
        <family val="2"/>
      </rPr>
      <t>Wages and salaries</t>
    </r>
  </si>
  <si>
    <r>
      <t xml:space="preserve">Contribuições Sociais dos Empregadores
</t>
    </r>
    <r>
      <rPr>
        <i/>
        <sz val="8"/>
        <color indexed="9"/>
        <rFont val="Arial"/>
        <family val="2"/>
      </rPr>
      <t>Employers' social contributions</t>
    </r>
  </si>
  <si>
    <r>
      <t xml:space="preserve">Impostos sobre os produtos
</t>
    </r>
    <r>
      <rPr>
        <i/>
        <sz val="8"/>
        <color indexed="9"/>
        <rFont val="Arial"/>
        <family val="2"/>
      </rPr>
      <t>Taxes on products</t>
    </r>
  </si>
  <si>
    <r>
      <t xml:space="preserve">Outros impostos sobre a produção
</t>
    </r>
    <r>
      <rPr>
        <i/>
        <sz val="8"/>
        <color indexed="9"/>
        <rFont val="Arial"/>
        <family val="2"/>
      </rPr>
      <t>Other taxes on production</t>
    </r>
  </si>
  <si>
    <r>
      <t xml:space="preserve">Subsídios aos Produtos
</t>
    </r>
    <r>
      <rPr>
        <i/>
        <sz val="8"/>
        <color indexed="9"/>
        <rFont val="Arial"/>
        <family val="2"/>
      </rPr>
      <t>Subsidies on products</t>
    </r>
  </si>
  <si>
    <r>
      <t xml:space="preserve">Outros Subsídios à Produção
</t>
    </r>
    <r>
      <rPr>
        <i/>
        <sz val="8"/>
        <color indexed="9"/>
        <rFont val="Arial"/>
        <family val="2"/>
      </rPr>
      <t>Other subsidies to the production</t>
    </r>
  </si>
  <si>
    <r>
      <t xml:space="preserve">Juros
</t>
    </r>
    <r>
      <rPr>
        <i/>
        <sz val="8"/>
        <color indexed="9"/>
        <rFont val="Arial"/>
        <family val="2"/>
      </rPr>
      <t>Interest</t>
    </r>
  </si>
  <si>
    <r>
      <t xml:space="preserve">Rendimentos Distribuídos das Sociedades
</t>
    </r>
    <r>
      <rPr>
        <i/>
        <sz val="8"/>
        <color indexed="9"/>
        <rFont val="Arial"/>
        <family val="2"/>
      </rPr>
      <t>Distributed income of corporations</t>
    </r>
  </si>
  <si>
    <r>
      <t xml:space="preserve">Rendimentos de Propriedade atribuídos aos detentores de apólices de seguro
</t>
    </r>
    <r>
      <rPr>
        <i/>
        <sz val="8"/>
        <color indexed="9"/>
        <rFont val="Arial"/>
        <family val="2"/>
      </rPr>
      <t>Property income attributed to insurance policy holders</t>
    </r>
  </si>
  <si>
    <r>
      <t xml:space="preserve">Rendas
</t>
    </r>
    <r>
      <rPr>
        <i/>
        <sz val="8"/>
        <color indexed="9"/>
        <rFont val="Arial"/>
        <family val="2"/>
      </rPr>
      <t>Rent</t>
    </r>
  </si>
  <si>
    <r>
      <t xml:space="preserve">Impostos sobre o rendimento
</t>
    </r>
    <r>
      <rPr>
        <i/>
        <sz val="8"/>
        <color indexed="9"/>
        <rFont val="Arial"/>
        <family val="2"/>
      </rPr>
      <t>Taxes on income</t>
    </r>
  </si>
  <si>
    <r>
      <t xml:space="preserve">Outros impostos correntes
</t>
    </r>
    <r>
      <rPr>
        <i/>
        <sz val="8"/>
        <color indexed="9"/>
        <rFont val="Arial"/>
        <family val="2"/>
      </rPr>
      <t>Other current taxes</t>
    </r>
  </si>
  <si>
    <r>
      <t>Transferências sociais em espécie
S</t>
    </r>
    <r>
      <rPr>
        <i/>
        <sz val="8"/>
        <color indexed="9"/>
        <rFont val="Arial"/>
        <family val="2"/>
      </rPr>
      <t>ocial transfers in kind</t>
    </r>
  </si>
  <si>
    <r>
      <t xml:space="preserve">Prémios líquidos de seguros não-vida
</t>
    </r>
    <r>
      <rPr>
        <i/>
        <sz val="8"/>
        <color indexed="9"/>
        <rFont val="Arial"/>
        <family val="2"/>
      </rPr>
      <t>Net non-life insurance premiums</t>
    </r>
  </si>
  <si>
    <r>
      <t xml:space="preserve">Indemnizações de seguros não-vida
</t>
    </r>
    <r>
      <rPr>
        <i/>
        <sz val="8"/>
        <color indexed="9"/>
        <rFont val="Arial"/>
        <family val="2"/>
      </rPr>
      <t>Non-life insurance claims</t>
    </r>
  </si>
  <si>
    <r>
      <t xml:space="preserve">Cooperação internacional corrente
</t>
    </r>
    <r>
      <rPr>
        <i/>
        <sz val="8"/>
        <color indexed="9"/>
        <rFont val="Arial"/>
        <family val="2"/>
      </rPr>
      <t>Current international cooperation</t>
    </r>
  </si>
  <si>
    <r>
      <t xml:space="preserve">Transferências correntes diversas
</t>
    </r>
    <r>
      <rPr>
        <i/>
        <sz val="8"/>
        <color indexed="9"/>
        <rFont val="Arial"/>
        <family val="2"/>
      </rPr>
      <t>Miscellaneous current transfers</t>
    </r>
  </si>
  <si>
    <r>
      <t xml:space="preserve">Impostos de capital
</t>
    </r>
    <r>
      <rPr>
        <i/>
        <sz val="8"/>
        <color indexed="9"/>
        <rFont val="Arial"/>
        <family val="2"/>
      </rPr>
      <t>Capital taxes</t>
    </r>
  </si>
  <si>
    <r>
      <t xml:space="preserve">Ajudas ao investimento
</t>
    </r>
    <r>
      <rPr>
        <i/>
        <sz val="8"/>
        <color indexed="9"/>
        <rFont val="Arial"/>
        <family val="2"/>
      </rPr>
      <t>Investment grants</t>
    </r>
  </si>
  <si>
    <r>
      <t xml:space="preserve">Outras transferências de capital
</t>
    </r>
    <r>
      <rPr>
        <i/>
        <sz val="8"/>
        <color indexed="9"/>
        <rFont val="Arial"/>
        <family val="2"/>
      </rPr>
      <t>Other capital transfers</t>
    </r>
  </si>
  <si>
    <r>
      <t xml:space="preserve">Produção mercantil
</t>
    </r>
    <r>
      <rPr>
        <i/>
        <sz val="8"/>
        <color indexed="9"/>
        <rFont val="Arial"/>
        <family val="2"/>
      </rPr>
      <t>Market output</t>
    </r>
  </si>
  <si>
    <r>
      <t xml:space="preserve">Produção para utilização final própria
</t>
    </r>
    <r>
      <rPr>
        <i/>
        <sz val="8"/>
        <color indexed="9"/>
        <rFont val="Arial"/>
        <family val="2"/>
      </rPr>
      <t>Output produced for own final use</t>
    </r>
  </si>
  <si>
    <r>
      <t xml:space="preserve">Outra produção não-mercantil
</t>
    </r>
    <r>
      <rPr>
        <i/>
        <sz val="8"/>
        <color indexed="9"/>
        <rFont val="Arial"/>
        <family val="2"/>
      </rPr>
      <t>Other non-market output</t>
    </r>
  </si>
  <si>
    <r>
      <t xml:space="preserve">Contribuições sociais dos empregadores
</t>
    </r>
    <r>
      <rPr>
        <i/>
        <sz val="8"/>
        <color indexed="9"/>
        <rFont val="Arial"/>
        <family val="2"/>
      </rPr>
      <t>Employers' social contributions</t>
    </r>
  </si>
  <si>
    <r>
      <t xml:space="preserve">Outros impostos sobre a importação
</t>
    </r>
    <r>
      <rPr>
        <i/>
        <sz val="8"/>
        <color indexed="9"/>
        <rFont val="Arial"/>
        <family val="2"/>
      </rPr>
      <t>Other taxes on production</t>
    </r>
    <r>
      <rPr>
        <sz val="8"/>
        <color indexed="9"/>
        <rFont val="Arial"/>
        <family val="2"/>
      </rPr>
      <t xml:space="preserve">
</t>
    </r>
  </si>
  <si>
    <r>
      <t xml:space="preserve">Subsídios aos produtos
</t>
    </r>
    <r>
      <rPr>
        <i/>
        <sz val="8"/>
        <color indexed="9"/>
        <rFont val="Arial"/>
        <family val="2"/>
      </rPr>
      <t>Subsidies on products</t>
    </r>
  </si>
  <si>
    <r>
      <t xml:space="preserve">Outros subsídios à produção
</t>
    </r>
    <r>
      <rPr>
        <i/>
        <sz val="8"/>
        <color indexed="9"/>
        <rFont val="Arial"/>
        <family val="2"/>
      </rPr>
      <t>Other subsidies on products</t>
    </r>
  </si>
  <si>
    <r>
      <t xml:space="preserve">Rendimentos de propriedade atribuídos aos detentores de apólices de seguro
</t>
    </r>
    <r>
      <rPr>
        <i/>
        <sz val="8"/>
        <color indexed="9"/>
        <rFont val="Arial"/>
        <family val="2"/>
      </rPr>
      <t>Property income attributed to insurance policy holders</t>
    </r>
  </si>
  <si>
    <r>
      <t xml:space="preserve">Rendas
</t>
    </r>
    <r>
      <rPr>
        <i/>
        <sz val="8"/>
        <color indexed="9"/>
        <rFont val="Arial"/>
        <family val="2"/>
      </rPr>
      <t>Rents</t>
    </r>
  </si>
  <si>
    <r>
      <t xml:space="preserve">Transferências sociais em espécie
</t>
    </r>
    <r>
      <rPr>
        <i/>
        <sz val="8"/>
        <color indexed="9"/>
        <rFont val="Arial"/>
        <family val="2"/>
      </rPr>
      <t>Social transfers in kind</t>
    </r>
  </si>
  <si>
    <r>
      <t xml:space="preserve">Cooperação internacional corrente
</t>
    </r>
    <r>
      <rPr>
        <i/>
        <sz val="8"/>
        <color indexed="9"/>
        <rFont val="Arial"/>
        <family val="2"/>
      </rPr>
      <t>Current transfers within general government</t>
    </r>
  </si>
  <si>
    <r>
      <t xml:space="preserve">Excedente bruto de exploração
</t>
    </r>
    <r>
      <rPr>
        <i/>
        <sz val="8"/>
        <color indexed="9"/>
        <rFont val="Arial"/>
        <family val="2"/>
      </rPr>
      <t>Operating surplus, gross</t>
    </r>
  </si>
  <si>
    <r>
      <t xml:space="preserve">Rendimento misto bruto
</t>
    </r>
    <r>
      <rPr>
        <i/>
        <sz val="8"/>
        <color indexed="9"/>
        <rFont val="Arial"/>
        <family val="2"/>
      </rPr>
      <t>Mixed income, gross</t>
    </r>
  </si>
  <si>
    <r>
      <t xml:space="preserve">Impostos do tipo Valor Acrescentado (IVA)
</t>
    </r>
    <r>
      <rPr>
        <i/>
        <sz val="8"/>
        <color indexed="9"/>
        <rFont val="Arial"/>
        <family val="2"/>
      </rPr>
      <t>Value added type taxes (VAT)</t>
    </r>
  </si>
  <si>
    <r>
      <t xml:space="preserve">Impostos e direitos sobre a importação, excepto IVA
</t>
    </r>
    <r>
      <rPr>
        <i/>
        <sz val="8"/>
        <color indexed="9"/>
        <rFont val="Arial"/>
        <family val="2"/>
      </rPr>
      <t>Taxes and duties on imports excl. VAT</t>
    </r>
  </si>
  <si>
    <r>
      <t xml:space="preserve">Ano
</t>
    </r>
    <r>
      <rPr>
        <i/>
        <sz val="8"/>
        <color indexed="9"/>
        <rFont val="Arial"/>
        <family val="2"/>
      </rPr>
      <t>Annual</t>
    </r>
  </si>
  <si>
    <t>1=2+...+6</t>
  </si>
  <si>
    <t xml:space="preserve"> 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</si>
  <si>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</si>
  <si>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r>
      <t>S.1 Total da economia
S.1</t>
    </r>
    <r>
      <rPr>
        <i/>
        <sz val="8"/>
        <color indexed="9"/>
        <rFont val="Arial"/>
        <family val="2"/>
      </rPr>
      <t>Total economy</t>
    </r>
  </si>
  <si>
    <r>
      <t xml:space="preserve">S.11 Sociedades não-financeiras
</t>
    </r>
    <r>
      <rPr>
        <i/>
        <sz val="8"/>
        <color indexed="9"/>
        <rFont val="Arial"/>
        <family val="2"/>
      </rPr>
      <t>S.11 Non-financial corporations</t>
    </r>
  </si>
  <si>
    <r>
      <t xml:space="preserve">S.12 Sociedades financeiras
</t>
    </r>
    <r>
      <rPr>
        <i/>
        <sz val="8"/>
        <color indexed="9"/>
        <rFont val="Arial"/>
        <family val="2"/>
      </rPr>
      <t>S.12 Financial corporations</t>
    </r>
  </si>
  <si>
    <r>
      <t xml:space="preserve">S.13 Administrações públicas
</t>
    </r>
    <r>
      <rPr>
        <i/>
        <sz val="8"/>
        <color indexed="9"/>
        <rFont val="Arial"/>
        <family val="2"/>
      </rPr>
      <t>S.13 General government</t>
    </r>
  </si>
  <si>
    <r>
      <t xml:space="preserve">S.14 Famílias
</t>
    </r>
    <r>
      <rPr>
        <i/>
        <sz val="8"/>
        <color indexed="9"/>
        <rFont val="Arial"/>
        <family val="2"/>
      </rPr>
      <t>S.14 Households</t>
    </r>
  </si>
  <si>
    <r>
      <t xml:space="preserve">S.15 Instituições sem fim lucrativo ao serviço das famílias
</t>
    </r>
    <r>
      <rPr>
        <i/>
        <sz val="8"/>
        <color indexed="9"/>
        <rFont val="Arial"/>
        <family val="2"/>
      </rPr>
      <t>S.15 Non profit institutions serving households</t>
    </r>
  </si>
  <si>
    <r>
      <t xml:space="preserve">S.2 Resto do Mundo
</t>
    </r>
    <r>
      <rPr>
        <i/>
        <sz val="8"/>
        <color indexed="9"/>
        <rFont val="Arial"/>
        <family val="2"/>
      </rPr>
      <t>S.2 Rest of the world</t>
    </r>
  </si>
  <si>
    <t>Impostos sobre o rendimento
Taxes on income</t>
  </si>
  <si>
    <t>Total
Total</t>
  </si>
  <si>
    <t>P.6</t>
  </si>
  <si>
    <t>P7</t>
  </si>
  <si>
    <t>B.11</t>
  </si>
  <si>
    <t>B.12</t>
  </si>
  <si>
    <t>7=8+9</t>
  </si>
  <si>
    <t>10=11+...+14</t>
  </si>
  <si>
    <t>16=17+18</t>
  </si>
  <si>
    <t>28=29+30</t>
  </si>
  <si>
    <r>
      <t xml:space="preserve">Empregos (2/4) / </t>
    </r>
    <r>
      <rPr>
        <i/>
        <sz val="8"/>
        <color indexed="9"/>
        <rFont val="Arial"/>
        <family val="2"/>
      </rPr>
      <t>Uses (2/4)</t>
    </r>
  </si>
  <si>
    <r>
      <t>Empregos (3/4) /</t>
    </r>
    <r>
      <rPr>
        <i/>
        <sz val="8"/>
        <color indexed="9"/>
        <rFont val="Arial"/>
        <family val="2"/>
      </rPr>
      <t xml:space="preserve"> Uses (3/4)</t>
    </r>
  </si>
  <si>
    <r>
      <t xml:space="preserve">Empregos (4/4) / </t>
    </r>
    <r>
      <rPr>
        <i/>
        <sz val="8"/>
        <color indexed="9"/>
        <rFont val="Arial"/>
        <family val="2"/>
      </rPr>
      <t>Uses (4/4)</t>
    </r>
  </si>
  <si>
    <r>
      <t>Recursos (1/3) /</t>
    </r>
    <r>
      <rPr>
        <i/>
        <sz val="8"/>
        <color indexed="9"/>
        <rFont val="Arial"/>
        <family val="2"/>
      </rPr>
      <t xml:space="preserve"> Resources (1/3)</t>
    </r>
  </si>
  <si>
    <r>
      <t xml:space="preserve">Recursos (2/3) / </t>
    </r>
    <r>
      <rPr>
        <i/>
        <sz val="8"/>
        <color indexed="9"/>
        <rFont val="Arial"/>
        <family val="2"/>
      </rPr>
      <t>Resources (2/3)</t>
    </r>
  </si>
  <si>
    <r>
      <t>Recursos (3/3) /</t>
    </r>
    <r>
      <rPr>
        <i/>
        <sz val="8"/>
        <color indexed="9"/>
        <rFont val="Arial"/>
        <family val="2"/>
      </rPr>
      <t xml:space="preserve"> Resources (3/3)</t>
    </r>
  </si>
  <si>
    <r>
      <t xml:space="preserve">Saldos / </t>
    </r>
    <r>
      <rPr>
        <i/>
        <sz val="8"/>
        <color indexed="9"/>
        <rFont val="Arial"/>
        <family val="2"/>
      </rPr>
      <t>Balances</t>
    </r>
  </si>
  <si>
    <r>
      <t xml:space="preserve">Exportação de bens e serviços
</t>
    </r>
    <r>
      <rPr>
        <i/>
        <sz val="8"/>
        <color indexed="9"/>
        <rFont val="Arial"/>
        <family val="2"/>
      </rPr>
      <t>Exports of goods and services</t>
    </r>
  </si>
  <si>
    <r>
      <t xml:space="preserve">Importação de bens e serviços
</t>
    </r>
    <r>
      <rPr>
        <i/>
        <sz val="8"/>
        <color indexed="9"/>
        <rFont val="Arial"/>
        <family val="2"/>
      </rPr>
      <t>Imports of goods and services</t>
    </r>
  </si>
  <si>
    <r>
      <t xml:space="preserve">Balança externa de bens e serviços
</t>
    </r>
    <r>
      <rPr>
        <i/>
        <sz val="8"/>
        <color indexed="9"/>
        <rFont val="Arial"/>
        <family val="2"/>
      </rPr>
      <t>External balance of goods and services</t>
    </r>
  </si>
  <si>
    <r>
      <t xml:space="preserve">Balança externa corrente
</t>
    </r>
    <r>
      <rPr>
        <i/>
        <sz val="8"/>
        <color indexed="9"/>
        <rFont val="Arial"/>
        <family val="2"/>
      </rPr>
      <t>Current external balance</t>
    </r>
  </si>
  <si>
    <r>
      <t xml:space="preserve">Capacidade /necessidade líquida de financiamento
</t>
    </r>
    <r>
      <rPr>
        <i/>
        <sz val="8"/>
        <color indexed="9"/>
        <rFont val="Arial"/>
        <family val="2"/>
      </rPr>
      <t>Net Lending/Net Borrowing</t>
    </r>
  </si>
  <si>
    <t>Saldos</t>
  </si>
  <si>
    <t>B.2N</t>
  </si>
  <si>
    <t>B.7G</t>
  </si>
  <si>
    <t>3=4+5+6</t>
  </si>
  <si>
    <t>14=15+16</t>
  </si>
  <si>
    <t>17=18+19</t>
  </si>
  <si>
    <t>20=21+22</t>
  </si>
  <si>
    <t>37=38+39</t>
  </si>
  <si>
    <t>40=41+42</t>
  </si>
  <si>
    <r>
      <t>Empregos (1/3) /</t>
    </r>
    <r>
      <rPr>
        <i/>
        <sz val="8"/>
        <color indexed="9"/>
        <rFont val="Arial"/>
        <family val="2"/>
      </rPr>
      <t xml:space="preserve"> Uses (1/3)</t>
    </r>
  </si>
  <si>
    <r>
      <t xml:space="preserve">Empregos (2/3) / </t>
    </r>
    <r>
      <rPr>
        <i/>
        <sz val="8"/>
        <color indexed="9"/>
        <rFont val="Arial"/>
        <family val="2"/>
      </rPr>
      <t>Uses (2/3)</t>
    </r>
  </si>
  <si>
    <r>
      <t xml:space="preserve">Empregos (3/3) / </t>
    </r>
    <r>
      <rPr>
        <i/>
        <sz val="8"/>
        <color indexed="9"/>
        <rFont val="Arial"/>
        <family val="2"/>
      </rPr>
      <t>Uses (3/3)</t>
    </r>
  </si>
  <si>
    <r>
      <t>Recursos (1/2) /</t>
    </r>
    <r>
      <rPr>
        <i/>
        <sz val="8"/>
        <color indexed="9"/>
        <rFont val="Arial"/>
        <family val="2"/>
      </rPr>
      <t xml:space="preserve"> Resources (1/2)</t>
    </r>
  </si>
  <si>
    <r>
      <t xml:space="preserve">Recursos (2/2) / </t>
    </r>
    <r>
      <rPr>
        <i/>
        <sz val="8"/>
        <color indexed="9"/>
        <rFont val="Arial"/>
        <family val="2"/>
      </rPr>
      <t>Resources (2/2)</t>
    </r>
  </si>
  <si>
    <r>
      <t xml:space="preserve">Excedente líquido de exploração
</t>
    </r>
    <r>
      <rPr>
        <i/>
        <sz val="8"/>
        <color indexed="9"/>
        <rFont val="Arial"/>
        <family val="2"/>
      </rPr>
      <t>Operating surplus, net</t>
    </r>
  </si>
  <si>
    <r>
      <t xml:space="preserve">Saldo dos rendimentos primários (bruto)
</t>
    </r>
    <r>
      <rPr>
        <i/>
        <sz val="8"/>
        <color indexed="9"/>
        <rFont val="Arial"/>
        <family val="2"/>
      </rPr>
      <t>Balance of Primary Income (Gross)</t>
    </r>
  </si>
  <si>
    <r>
      <t xml:space="preserve">Rendimento disponível bruto
</t>
    </r>
    <r>
      <rPr>
        <i/>
        <sz val="8"/>
        <color indexed="9"/>
        <rFont val="Arial"/>
        <family val="2"/>
      </rPr>
      <t>Disposable Income (Gross)</t>
    </r>
  </si>
  <si>
    <r>
      <t xml:space="preserve">Rendimento disponível ajustado (bruto)
</t>
    </r>
    <r>
      <rPr>
        <i/>
        <sz val="8"/>
        <color indexed="9"/>
        <rFont val="Arial"/>
        <family val="2"/>
      </rPr>
      <t>Adjusted disposable Income (Gross)</t>
    </r>
  </si>
  <si>
    <r>
      <t xml:space="preserve">Poupança bruta
</t>
    </r>
    <r>
      <rPr>
        <i/>
        <sz val="8"/>
        <color indexed="9"/>
        <rFont val="Arial"/>
        <family val="2"/>
      </rPr>
      <t>Savings (Gross)</t>
    </r>
  </si>
  <si>
    <t>Empregos (1/4) / Uses (1/4)</t>
  </si>
  <si>
    <t>Contribuições e prestações sociais
Social contributions and social benefits</t>
  </si>
  <si>
    <t>B.3N</t>
  </si>
  <si>
    <t>23=24+25</t>
  </si>
  <si>
    <t>44=45+46+47</t>
  </si>
  <si>
    <t>48=49+50</t>
  </si>
  <si>
    <r>
      <t>Saldos</t>
    </r>
    <r>
      <rPr>
        <i/>
        <sz val="8"/>
        <color indexed="9"/>
        <rFont val="Arial"/>
        <family val="2"/>
      </rPr>
      <t>/Balances</t>
    </r>
  </si>
  <si>
    <r>
      <t xml:space="preserve">Impostos Correntes Sobre o Rendimento, Património, etc.
</t>
    </r>
    <r>
      <rPr>
        <i/>
        <sz val="8"/>
        <color indexed="9"/>
        <rFont val="Arial"/>
        <family val="2"/>
      </rPr>
      <t>National income /Balance of primary incomes, net</t>
    </r>
  </si>
  <si>
    <r>
      <t xml:space="preserve">Outras transferências correntes
</t>
    </r>
    <r>
      <rPr>
        <i/>
        <sz val="8"/>
        <color indexed="9"/>
        <rFont val="Arial"/>
        <family val="2"/>
      </rPr>
      <t>Social contributions and social benefits</t>
    </r>
  </si>
  <si>
    <r>
      <t xml:space="preserve">Produção / </t>
    </r>
    <r>
      <rPr>
        <i/>
        <sz val="8"/>
        <color indexed="9"/>
        <rFont val="Arial"/>
        <family val="2"/>
      </rPr>
      <t>Output</t>
    </r>
  </si>
  <si>
    <r>
      <t xml:space="preserve">Valor acrescentado bruto
</t>
    </r>
    <r>
      <rPr>
        <i/>
        <sz val="8"/>
        <color indexed="9"/>
        <rFont val="Arial"/>
        <family val="2"/>
      </rPr>
      <t>Gross value added</t>
    </r>
  </si>
  <si>
    <r>
      <t xml:space="preserve">Valor acrescentado líquido
</t>
    </r>
    <r>
      <rPr>
        <i/>
        <sz val="8"/>
        <color indexed="9"/>
        <rFont val="Arial"/>
        <family val="2"/>
      </rPr>
      <t xml:space="preserve">Net value added </t>
    </r>
  </si>
  <si>
    <r>
      <t xml:space="preserve">Excedente de exploração + Rendimento Misto, líquido
Operating surplus + </t>
    </r>
    <r>
      <rPr>
        <i/>
        <sz val="8"/>
        <color indexed="9"/>
        <rFont val="Arial"/>
        <family val="2"/>
      </rPr>
      <t>Mixed income, net</t>
    </r>
  </si>
  <si>
    <r>
      <t xml:space="preserve">Saldo dos rendimentos primários (bruto)
</t>
    </r>
    <r>
      <rPr>
        <i/>
        <sz val="8"/>
        <color indexed="9"/>
        <rFont val="Arial"/>
        <family val="2"/>
      </rPr>
      <t>National income, gross</t>
    </r>
  </si>
  <si>
    <r>
      <t xml:space="preserve">Rendimento disponível ajustado (bruto)
</t>
    </r>
    <r>
      <rPr>
        <i/>
        <sz val="8"/>
        <color indexed="9"/>
        <rFont val="Arial"/>
        <family val="2"/>
      </rPr>
      <t>Adjusted disposable income, gross</t>
    </r>
  </si>
  <si>
    <t>Indemnizações de seguros não-vida
Non-life insurance claims</t>
  </si>
  <si>
    <t>Prémios líquidos de seguros não-vida</t>
  </si>
  <si>
    <t>2=3+4+5</t>
  </si>
  <si>
    <t>6=7+8</t>
  </si>
  <si>
    <t>9=10</t>
  </si>
  <si>
    <t>11=12+...+16</t>
  </si>
  <si>
    <t>18=19+20</t>
  </si>
  <si>
    <t>22=23+...+25</t>
  </si>
  <si>
    <t>27=28+29</t>
  </si>
  <si>
    <t>32=33+34</t>
  </si>
  <si>
    <t>36=37+...+41</t>
  </si>
  <si>
    <r>
      <t xml:space="preserve">Empregos (1/4) </t>
    </r>
    <r>
      <rPr>
        <i/>
        <sz val="8"/>
        <color indexed="9"/>
        <rFont val="Arial"/>
        <family val="2"/>
      </rPr>
      <t>/ Uses (1/4)</t>
    </r>
  </si>
  <si>
    <r>
      <t xml:space="preserve">Empregos (4/4) </t>
    </r>
    <r>
      <rPr>
        <i/>
        <sz val="8"/>
        <color indexed="9"/>
        <rFont val="Arial"/>
        <family val="2"/>
      </rPr>
      <t>/ Use</t>
    </r>
    <r>
      <rPr>
        <sz val="8"/>
        <color indexed="9"/>
        <rFont val="Arial"/>
        <family val="2"/>
      </rPr>
      <t>s (3/4)</t>
    </r>
  </si>
  <si>
    <r>
      <t>Recursos (1/3)</t>
    </r>
    <r>
      <rPr>
        <i/>
        <sz val="8"/>
        <color indexed="9"/>
        <rFont val="Arial"/>
        <family val="2"/>
      </rPr>
      <t xml:space="preserve"> / Resources (1/3)</t>
    </r>
  </si>
  <si>
    <r>
      <t>Recursos (3/3)</t>
    </r>
    <r>
      <rPr>
        <i/>
        <sz val="8"/>
        <color indexed="9"/>
        <rFont val="Arial"/>
        <family val="2"/>
      </rPr>
      <t xml:space="preserve"> / Resources (3/3)</t>
    </r>
  </si>
  <si>
    <r>
      <t xml:space="preserve">Valor acrescentado bruto
</t>
    </r>
    <r>
      <rPr>
        <i/>
        <sz val="8"/>
        <color indexed="9"/>
        <rFont val="Arial"/>
        <family val="2"/>
      </rPr>
      <t>Gross Value Added</t>
    </r>
  </si>
  <si>
    <r>
      <t xml:space="preserve">Valor acrescentado líquido
</t>
    </r>
    <r>
      <rPr>
        <i/>
        <sz val="8"/>
        <color indexed="9"/>
        <rFont val="Arial"/>
        <family val="2"/>
      </rPr>
      <t>Net Value Added</t>
    </r>
  </si>
  <si>
    <t>Recursos (2/3) / Resources (2/3)</t>
  </si>
  <si>
    <t>Recursos (3/3) / Resources (3/3)</t>
  </si>
  <si>
    <t>Excedente de exploração + Rendimento misto (brutos)
Operating surplus + Mixed income (gross)</t>
  </si>
  <si>
    <t>32=33+...+37</t>
  </si>
  <si>
    <t>45=46+47</t>
  </si>
  <si>
    <r>
      <t>Empregos (4/4)</t>
    </r>
    <r>
      <rPr>
        <i/>
        <sz val="8"/>
        <color indexed="9"/>
        <rFont val="Arial"/>
        <family val="2"/>
      </rPr>
      <t xml:space="preserve"> / Uses (3/4)</t>
    </r>
  </si>
  <si>
    <r>
      <t>Saldos /</t>
    </r>
    <r>
      <rPr>
        <i/>
        <sz val="8"/>
        <color indexed="9"/>
        <rFont val="Arial"/>
        <family val="2"/>
      </rPr>
      <t xml:space="preserve"> Balances</t>
    </r>
  </si>
  <si>
    <t>Quadro 1 - Contas económicas anuais para o total da economia (S.1)</t>
  </si>
  <si>
    <t>Quadro 2 - Contas económicas anuais das sociedades não financeiras (S.11)</t>
  </si>
  <si>
    <t>Quadro 3 - Contas económicas anuais das sociedades financeiras (S.12)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</si>
  <si>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</si>
  <si>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r>
      <t xml:space="preserve">Empregos (3/4) / </t>
    </r>
    <r>
      <rPr>
        <i/>
        <sz val="8"/>
        <color indexed="9"/>
        <rFont val="Arial"/>
        <family val="2"/>
      </rPr>
      <t>Uses (3/4)</t>
    </r>
  </si>
  <si>
    <r>
      <t xml:space="preserve">Recursos (1/3) / </t>
    </r>
    <r>
      <rPr>
        <i/>
        <sz val="8"/>
        <color indexed="9"/>
        <rFont val="Arial"/>
        <family val="2"/>
      </rPr>
      <t>Resources (1/3)</t>
    </r>
  </si>
  <si>
    <r>
      <t xml:space="preserve">Recursos (3/3) / </t>
    </r>
    <r>
      <rPr>
        <i/>
        <sz val="8"/>
        <color indexed="9"/>
        <rFont val="Arial"/>
        <family val="2"/>
      </rPr>
      <t>Resources (3/3)</t>
    </r>
  </si>
  <si>
    <r>
      <t xml:space="preserve">Formação Bruta de capital
</t>
    </r>
    <r>
      <rPr>
        <i/>
        <sz val="8"/>
        <color indexed="9"/>
        <rFont val="Arial"/>
        <family val="2"/>
      </rPr>
      <t>Gross capital formation</t>
    </r>
  </si>
  <si>
    <r>
      <t xml:space="preserve">Ajustamento pela  variação da participação líquida das famílias nos fundos de pensões
</t>
    </r>
    <r>
      <rPr>
        <i/>
        <sz val="8"/>
        <color indexed="9"/>
        <rFont val="Arial"/>
        <family val="2"/>
      </rPr>
      <t>Adjustment for change in net equity of households in pension funds</t>
    </r>
  </si>
  <si>
    <r>
      <t xml:space="preserve">Produção
</t>
    </r>
    <r>
      <rPr>
        <i/>
        <sz val="8"/>
        <color indexed="9"/>
        <rFont val="Arial"/>
        <family val="2"/>
      </rPr>
      <t>Output</t>
    </r>
  </si>
  <si>
    <r>
      <t xml:space="preserve">Valor acrescentado líquido
</t>
    </r>
    <r>
      <rPr>
        <i/>
        <sz val="8"/>
        <color indexed="9"/>
        <rFont val="Arial"/>
        <family val="2"/>
      </rPr>
      <t>Net value added</t>
    </r>
  </si>
  <si>
    <r>
      <t xml:space="preserve">Rendimento empresarial bruto
</t>
    </r>
    <r>
      <rPr>
        <i/>
        <sz val="8"/>
        <color indexed="9"/>
        <rFont val="Arial"/>
        <family val="2"/>
      </rPr>
      <t>Entrepreneurial income, gross</t>
    </r>
  </si>
  <si>
    <r>
      <t xml:space="preserve">Saldo dos rendimentos primários, bruto 
</t>
    </r>
    <r>
      <rPr>
        <i/>
        <sz val="8"/>
        <color indexed="9"/>
        <rFont val="Arial"/>
        <family val="2"/>
      </rPr>
      <t>Balance of primary income, gross</t>
    </r>
  </si>
  <si>
    <r>
      <t xml:space="preserve">Rendimento disponível ajustado bruto
</t>
    </r>
    <r>
      <rPr>
        <i/>
        <sz val="8"/>
        <color indexed="9"/>
        <rFont val="Arial"/>
        <family val="2"/>
      </rPr>
      <t>Adjusted disposable income, gross</t>
    </r>
  </si>
  <si>
    <r>
      <t xml:space="preserve">Poupança bruta
</t>
    </r>
    <r>
      <rPr>
        <i/>
        <sz val="8"/>
        <color indexed="9"/>
        <rFont val="Arial"/>
        <family val="2"/>
      </rPr>
      <t>Gross savings</t>
    </r>
  </si>
  <si>
    <r>
      <t xml:space="preserve">Capacidade /necessidade líquida de financiamento
</t>
    </r>
    <r>
      <rPr>
        <i/>
        <sz val="8"/>
        <color indexed="9"/>
        <rFont val="Arial"/>
        <family val="2"/>
      </rPr>
      <t xml:space="preserve">Net lending/ net borrowing </t>
    </r>
  </si>
  <si>
    <r>
      <t xml:space="preserve">Outros Subsídios à Produção
</t>
    </r>
    <r>
      <rPr>
        <i/>
        <sz val="8"/>
        <color indexed="9"/>
        <rFont val="Arial"/>
        <family val="2"/>
      </rPr>
      <t>Other subsidies on production</t>
    </r>
  </si>
  <si>
    <r>
      <t xml:space="preserve">Outros subsídios à produção
</t>
    </r>
    <r>
      <rPr>
        <i/>
        <sz val="8"/>
        <color indexed="9"/>
        <rFont val="Arial"/>
        <family val="2"/>
      </rPr>
      <t>Other subsidies on production</t>
    </r>
  </si>
  <si>
    <r>
      <t xml:space="preserve">Ano
</t>
    </r>
    <r>
      <rPr>
        <i/>
        <sz val="8"/>
        <color indexed="9"/>
        <rFont val="Arial"/>
        <family val="2"/>
      </rPr>
      <t>Year</t>
    </r>
  </si>
  <si>
    <t>B.4G</t>
  </si>
  <si>
    <t>12=13</t>
  </si>
  <si>
    <t>Table 1 - Annual economic accounts for total economy (S.1)</t>
  </si>
  <si>
    <t>Table 2 - Annual economic accounts for non-financial corporations (S.11)</t>
  </si>
  <si>
    <t>Table 3 - Annual economic accounts of financial corporations (S.12)</t>
  </si>
  <si>
    <t>Quadro 4 - Contas económicas anuais das Administrações Públicas (S.13)</t>
  </si>
  <si>
    <t>Table 4 - Annual economic accounts for General Government (S.13)</t>
  </si>
  <si>
    <r>
      <t xml:space="preserve">Total de Juros antes da afetação da SIFIM
</t>
    </r>
    <r>
      <rPr>
        <i/>
        <sz val="8"/>
        <color indexed="9"/>
        <rFont val="Arial"/>
        <family val="2"/>
      </rPr>
      <t>Total interest before FISIM allocation</t>
    </r>
  </si>
  <si>
    <r>
      <t xml:space="preserve">Aquisições líquidas de cessões de ativos não-financeiros não produzidos 
</t>
    </r>
    <r>
      <rPr>
        <i/>
        <sz val="8"/>
        <color indexed="9"/>
        <rFont val="Arial"/>
        <family val="2"/>
      </rPr>
      <t>Acquisitions less disposals of non-produced non financial assets</t>
    </r>
  </si>
  <si>
    <r>
      <t xml:space="preserve">Despesa de Consumo Coletivo
</t>
    </r>
    <r>
      <rPr>
        <i/>
        <sz val="8"/>
        <color indexed="9"/>
        <rFont val="Arial"/>
        <family val="2"/>
      </rPr>
      <t>Collective consumption expenditure</t>
    </r>
  </si>
  <si>
    <r>
      <t xml:space="preserve">Aquisições Líquidas de Cessões de Objetos de Valor
</t>
    </r>
    <r>
      <rPr>
        <i/>
        <sz val="8"/>
        <color indexed="9"/>
        <rFont val="Arial"/>
        <family val="2"/>
      </rPr>
      <t>Acquisitions less disposals of valuables</t>
    </r>
  </si>
  <si>
    <r>
      <t xml:space="preserve">Lucros do Investimento Direto Estrangeiro Reinvestidos
</t>
    </r>
    <r>
      <rPr>
        <i/>
        <sz val="8"/>
        <color indexed="9"/>
        <rFont val="Arial"/>
        <family val="2"/>
      </rPr>
      <t>Reinvested earnings on foreign direct investment</t>
    </r>
  </si>
  <si>
    <r>
      <t xml:space="preserve">Prestações sociais exceto transferências sociais em espécie
</t>
    </r>
    <r>
      <rPr>
        <i/>
        <sz val="8"/>
        <color indexed="9"/>
        <rFont val="Arial"/>
        <family val="2"/>
      </rPr>
      <t>Social benefits other than social transfers in kind</t>
    </r>
  </si>
  <si>
    <r>
      <t xml:space="preserve">Impostos e direitos sobre a importação, exceto IVA
</t>
    </r>
    <r>
      <rPr>
        <i/>
        <sz val="8"/>
        <color indexed="9"/>
        <rFont val="Arial"/>
        <family val="2"/>
      </rPr>
      <t>Taxes and duties on imports excl. VAT</t>
    </r>
  </si>
  <si>
    <r>
      <t xml:space="preserve">Impostos sobre os produtos, exceto o IVA e os impostos sobre a importação
</t>
    </r>
    <r>
      <rPr>
        <i/>
        <sz val="8"/>
        <color indexed="9"/>
        <rFont val="Arial"/>
        <family val="2"/>
      </rPr>
      <t>Taxes on products excl. VAT and import taxes</t>
    </r>
    <r>
      <rPr>
        <sz val="8"/>
        <color indexed="9"/>
        <rFont val="Arial"/>
        <family val="2"/>
      </rPr>
      <t xml:space="preserve">
</t>
    </r>
  </si>
  <si>
    <r>
      <t xml:space="preserve">Capacidade /necessidade líquida de financiamento
</t>
    </r>
    <r>
      <rPr>
        <i/>
        <sz val="8"/>
        <color indexed="9"/>
        <rFont val="Arial"/>
        <family val="2"/>
      </rPr>
      <t xml:space="preserve">Net lending / Net borrowing </t>
    </r>
  </si>
  <si>
    <t>D2</t>
  </si>
  <si>
    <t>D29</t>
  </si>
  <si>
    <t>Impostos sobre a produção e a importação
Taxes on production and imports</t>
  </si>
  <si>
    <t>Quadro 8 - Contas económicas anuais do resto do mundo (S.2)</t>
  </si>
  <si>
    <t>Quadro 5 - Contas económicas anuais das famílias e das instituições sem fim lucrativo ao serviço das famílias (S.1M)</t>
  </si>
  <si>
    <t>Table 5 - Annual economic accounts for households and non profit institutions serving households (S.1M)</t>
  </si>
  <si>
    <r>
      <t>Empregos (1/4) /</t>
    </r>
    <r>
      <rPr>
        <i/>
        <sz val="8"/>
        <color indexed="9"/>
        <rFont val="Arial"/>
        <family val="2"/>
      </rPr>
      <t xml:space="preserve"> Uses (1/4)</t>
    </r>
  </si>
  <si>
    <t>Empregos (3/4)/ Uses (3/4)</t>
  </si>
  <si>
    <t>Empregos (4/4)/ Uses (4/4)</t>
  </si>
  <si>
    <r>
      <t>Produção /</t>
    </r>
    <r>
      <rPr>
        <i/>
        <sz val="8"/>
        <color indexed="9"/>
        <rFont val="Arial"/>
        <family val="2"/>
      </rPr>
      <t xml:space="preserve"> Output</t>
    </r>
  </si>
  <si>
    <r>
      <t xml:space="preserve">Saldo dos rendimentos primários (bruto)
</t>
    </r>
    <r>
      <rPr>
        <i/>
        <sz val="8"/>
        <color indexed="9"/>
        <rFont val="Arial"/>
        <family val="2"/>
      </rPr>
      <t>Balance of primary income, gross</t>
    </r>
  </si>
  <si>
    <t>Outra produção não-mercantil
Other non-market output</t>
  </si>
  <si>
    <t>Rendimento misto bruto
Mixed income, gross</t>
  </si>
  <si>
    <t>D.41g</t>
  </si>
  <si>
    <t>B.1g</t>
  </si>
  <si>
    <t>B.1n</t>
  </si>
  <si>
    <t>B.2A3g</t>
  </si>
  <si>
    <t>B.2g</t>
  </si>
  <si>
    <t>B.3g</t>
  </si>
  <si>
    <t>B.5g</t>
  </si>
  <si>
    <t>B.6g</t>
  </si>
  <si>
    <t>B.7g</t>
  </si>
  <si>
    <t>B.8g</t>
  </si>
  <si>
    <t>32=33+34+35</t>
  </si>
  <si>
    <t>54=55+56</t>
  </si>
  <si>
    <r>
      <t xml:space="preserve">S.1M Famílias e ISFLSF
</t>
    </r>
    <r>
      <rPr>
        <i/>
        <sz val="8"/>
        <color indexed="9"/>
        <rFont val="Arial"/>
        <family val="2"/>
      </rPr>
      <t>S.1M Households and NPISH</t>
    </r>
  </si>
  <si>
    <t>5=6+7</t>
  </si>
  <si>
    <t>Quadro 6 - Contas anuais das famílias (S.14)</t>
  </si>
  <si>
    <t>Table 6 - Annual economic accounts for households (S.14)</t>
  </si>
  <si>
    <t>Quadro 7 - Contas anuais das instituições sem fim lucrativo ao serviço das famílias (S.15)</t>
  </si>
  <si>
    <t>Table 7 - Annual economic accounts for non profit institutions serving households (S.15)</t>
  </si>
  <si>
    <t>Table 8 - Annual economic accounts for the rest of the world (S.2)</t>
  </si>
  <si>
    <t>Table 9 - Compensation of employees (D.1) by institutional sector (current prices; annual)</t>
  </si>
  <si>
    <r>
      <t xml:space="preserve">Total de Juros antes da afetação do SIFIM
</t>
    </r>
    <r>
      <rPr>
        <i/>
        <sz val="8"/>
        <color indexed="9"/>
        <rFont val="Arial"/>
        <family val="2"/>
      </rPr>
      <t>Total interest before FISIM allocation</t>
    </r>
  </si>
  <si>
    <r>
      <t xml:space="preserve">Aquisições líquidas de cessões de ativos não-financeiros não produzidos 
</t>
    </r>
    <r>
      <rPr>
        <i/>
        <sz val="8"/>
        <color indexed="9"/>
        <rFont val="Arial"/>
        <family val="2"/>
      </rPr>
      <t>Acquisitions less disposals of non-financial non-produced  assets</t>
    </r>
  </si>
  <si>
    <r>
      <t xml:space="preserve">Outros impostos sobre a importação
</t>
    </r>
    <r>
      <rPr>
        <i/>
        <sz val="8"/>
        <color indexed="9"/>
        <rFont val="Arial"/>
        <family val="2"/>
      </rPr>
      <t>Other taxes on production</t>
    </r>
  </si>
  <si>
    <t>Quadro 9 - Remunerações dos empregados (D.1) por setor institucional (preços correntes; anual)</t>
  </si>
  <si>
    <t>Quadro 4 - Contas económicas anuais das administrações públicas (S.13)</t>
  </si>
  <si>
    <t>Quadro 6 - Contas económicas anuais das famílias (S.14)</t>
  </si>
  <si>
    <t>Quadro 7 - Contas económicas anuais das instituições sem fim lucrativo ao serviço das famílias (S.15)</t>
  </si>
  <si>
    <t>Quadro 9 - Remunerações dos empregados por sector institucional</t>
  </si>
  <si>
    <t>Quadro 10 - Formação bruta de capital fixo por sector institucional</t>
  </si>
  <si>
    <t>P.51G</t>
  </si>
  <si>
    <t>P.51C</t>
  </si>
  <si>
    <t>NP</t>
  </si>
  <si>
    <t>D.613</t>
  </si>
  <si>
    <t>D.614</t>
  </si>
  <si>
    <t>D.61SC</t>
  </si>
  <si>
    <r>
      <t xml:space="preserve">Contribuições sociais efetivas dos empregadores
</t>
    </r>
    <r>
      <rPr>
        <i/>
        <sz val="8"/>
        <color indexed="9"/>
        <rFont val="Arial"/>
        <family val="2"/>
      </rPr>
      <t>Employers' actual social contributions</t>
    </r>
  </si>
  <si>
    <r>
      <t xml:space="preserve">Contribuições sociais imputadas dos empregadores
</t>
    </r>
    <r>
      <rPr>
        <i/>
        <sz val="8"/>
        <color indexed="9"/>
        <rFont val="Arial"/>
        <family val="2"/>
      </rPr>
      <t>Employers' imputed social contributions</t>
    </r>
  </si>
  <si>
    <r>
      <t xml:space="preserve">Contribuições sociais efetivas das famílias
</t>
    </r>
    <r>
      <rPr>
        <i/>
        <sz val="8"/>
        <color indexed="9"/>
        <rFont val="Arial"/>
        <family val="2"/>
      </rPr>
      <t>Households' actual social contributions</t>
    </r>
  </si>
  <si>
    <r>
      <t xml:space="preserve">Suplementos às contribuições sociais das famílias
</t>
    </r>
    <r>
      <rPr>
        <i/>
        <sz val="8"/>
        <color indexed="9"/>
        <rFont val="Arial"/>
        <family val="2"/>
      </rPr>
      <t>Households' social contribution supplements</t>
    </r>
  </si>
  <si>
    <r>
      <t xml:space="preserve">Encargos de serviço do regime de seguro social
</t>
    </r>
    <r>
      <rPr>
        <i/>
        <sz val="8"/>
        <color indexed="9"/>
        <rFont val="Arial"/>
        <family val="2"/>
      </rPr>
      <t>Social insurance scheme service charges</t>
    </r>
  </si>
  <si>
    <r>
      <t xml:space="preserve">Contribuições sociais líquidas
</t>
    </r>
    <r>
      <rPr>
        <i/>
        <sz val="8"/>
        <color indexed="9"/>
        <rFont val="Arial"/>
        <family val="2"/>
      </rPr>
      <t>Net Social Contributions</t>
    </r>
  </si>
  <si>
    <t>Contribuições sociais efetivas dos empregadores
Employers' actual social contributions</t>
  </si>
  <si>
    <r>
      <t xml:space="preserve">Recursos próprios da EU baseados no IVA e no RNB
</t>
    </r>
    <r>
      <rPr>
        <i/>
        <sz val="8"/>
        <color indexed="9"/>
        <rFont val="Arial"/>
        <family val="2"/>
      </rPr>
      <t>VAT and GNI – based EU own resources</t>
    </r>
  </si>
  <si>
    <t>29=30+…+33-34</t>
  </si>
  <si>
    <r>
      <t xml:space="preserve">Transferências Correntes Diversas
</t>
    </r>
    <r>
      <rPr>
        <i/>
        <sz val="8"/>
        <color indexed="9"/>
        <rFont val="Arial"/>
        <family val="2"/>
      </rPr>
      <t>Miscellaneous current transfers</t>
    </r>
  </si>
  <si>
    <t>D.76</t>
  </si>
  <si>
    <r>
      <t xml:space="preserve">Outros rendimentos de investimentos
</t>
    </r>
    <r>
      <rPr>
        <i/>
        <sz val="8"/>
        <color indexed="9"/>
        <rFont val="Arial"/>
        <family val="2"/>
      </rPr>
      <t>Other investment income</t>
    </r>
  </si>
  <si>
    <t>28=29+35+36</t>
  </si>
  <si>
    <t>37=38+..+42</t>
  </si>
  <si>
    <t>50=51+52+53</t>
  </si>
  <si>
    <t>57=58+62</t>
  </si>
  <si>
    <t>58=59+60+61</t>
  </si>
  <si>
    <t>63=64+65</t>
  </si>
  <si>
    <t>67=68+..+72</t>
  </si>
  <si>
    <t>74=75+76</t>
  </si>
  <si>
    <t>77=78+84+85</t>
  </si>
  <si>
    <t>78=79+…+82-83</t>
  </si>
  <si>
    <t>86=87+..+90</t>
  </si>
  <si>
    <t>92=93+94+95</t>
  </si>
  <si>
    <t>B,7G</t>
  </si>
  <si>
    <t>39=40+…+43-44</t>
  </si>
  <si>
    <t>43=44+…+47-48</t>
  </si>
  <si>
    <t>49=50+51+52</t>
  </si>
  <si>
    <t>53=54+55</t>
  </si>
  <si>
    <t>17=18+19+20</t>
  </si>
  <si>
    <t>22=23+24</t>
  </si>
  <si>
    <t>28=29+…+33</t>
  </si>
  <si>
    <t>35=36+37</t>
  </si>
  <si>
    <t>40=41+42+43</t>
  </si>
  <si>
    <t>44=45+49</t>
  </si>
  <si>
    <t>45=46+47+48</t>
  </si>
  <si>
    <t>50=51</t>
  </si>
  <si>
    <t>52=53+...+57</t>
  </si>
  <si>
    <t>59=60+61</t>
  </si>
  <si>
    <t>62=63</t>
  </si>
  <si>
    <t>63=64+…+67-68</t>
  </si>
  <si>
    <t>69=70+...+73</t>
  </si>
  <si>
    <t>74=75+76+77</t>
  </si>
  <si>
    <t>11=12+…+15</t>
  </si>
  <si>
    <t>20=21+27+28</t>
  </si>
  <si>
    <t>21=22+..+25-26</t>
  </si>
  <si>
    <t>29=30+31</t>
  </si>
  <si>
    <t>33=34+35</t>
  </si>
  <si>
    <t>38=39+40+41</t>
  </si>
  <si>
    <t>46=47+...+51</t>
  </si>
  <si>
    <t>53=54+60+61</t>
  </si>
  <si>
    <t>54=55+…+58-59</t>
  </si>
  <si>
    <t>62=63+64</t>
  </si>
  <si>
    <t>66=67+68</t>
  </si>
  <si>
    <t>72=73+74</t>
  </si>
  <si>
    <t>20=21+27</t>
  </si>
  <si>
    <t>21=22+…+25-26</t>
  </si>
  <si>
    <t>44=45+...+49</t>
  </si>
  <si>
    <t>51=52+58+59</t>
  </si>
  <si>
    <t>52=53+…+56-57</t>
  </si>
  <si>
    <t>64=65+66</t>
  </si>
  <si>
    <t>70=71+72</t>
  </si>
  <si>
    <t>73=72-67</t>
  </si>
  <si>
    <t>Empregos (4/4) / Uses  (4/4)</t>
  </si>
  <si>
    <r>
      <t xml:space="preserve">Impostos de capital
</t>
    </r>
    <r>
      <rPr>
        <i/>
        <sz val="8"/>
        <color indexed="9"/>
        <rFont val="Arial"/>
        <family val="2"/>
      </rPr>
      <t>Capital Taxes, payable</t>
    </r>
  </si>
  <si>
    <t>27=28+29+30</t>
  </si>
  <si>
    <t>Quadro 10 - Formação bruta de capital fixo (P.51G) por setor institucional (preços correntes; anual)</t>
  </si>
  <si>
    <t>Table 10 - Gross fixed capital formation (P.51G) by institutional sector (current prices; annual)</t>
  </si>
  <si>
    <r>
      <t xml:space="preserve">Operação SEC
</t>
    </r>
    <r>
      <rPr>
        <i/>
        <sz val="8"/>
        <color indexed="9"/>
        <rFont val="Arial"/>
        <family val="2"/>
      </rPr>
      <t>ESA Transaction</t>
    </r>
  </si>
  <si>
    <t>44=45</t>
  </si>
  <si>
    <t>45=46+…+49-50</t>
  </si>
  <si>
    <t>51=52+53</t>
  </si>
  <si>
    <t>61=60-57</t>
  </si>
  <si>
    <t>37=38+...+42</t>
  </si>
  <si>
    <r>
      <t xml:space="preserve">Capacidade /necessidade líquida de financiamento
</t>
    </r>
    <r>
      <rPr>
        <i/>
        <sz val="8"/>
        <color indexed="9"/>
        <rFont val="Arial"/>
        <family val="2"/>
      </rPr>
      <t>Net lending/ Net borrowing</t>
    </r>
  </si>
  <si>
    <t>8=9+...+12</t>
  </si>
  <si>
    <t>15=16+…+19-20</t>
  </si>
  <si>
    <t>14=15+21</t>
  </si>
  <si>
    <t>22=23+...+26</t>
  </si>
  <si>
    <t>28=29+30+31</t>
  </si>
  <si>
    <t>34=35+36</t>
  </si>
  <si>
    <t>40=41+...+44</t>
  </si>
  <si>
    <t>49=50+…+53-54</t>
  </si>
  <si>
    <t>48=49+55</t>
  </si>
  <si>
    <t>56=57+...+61</t>
  </si>
  <si>
    <t>63=64+65+66</t>
  </si>
  <si>
    <t>2022 Po</t>
  </si>
  <si>
    <r>
      <t>Notas: </t>
    </r>
    <r>
      <rPr>
        <sz val="8"/>
        <color rgb="FF000000"/>
        <rFont val="Arial"/>
        <family val="2"/>
      </rPr>
      <t xml:space="preserve"> 1995 a 2021: Valor definitivo / 2022: Valor provisório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/2023: Valor preliminar</t>
    </r>
  </si>
  <si>
    <r>
      <t xml:space="preserve">Notes: </t>
    </r>
    <r>
      <rPr>
        <i/>
        <sz val="8"/>
        <color rgb="FF000000"/>
        <rFont val="Arial"/>
        <family val="2"/>
      </rPr>
      <t>1995 to 2021: Final Value / 2022: Provisional Value / 2023: Preliminary value</t>
    </r>
  </si>
  <si>
    <t>Informação de Contas Nacionais Anuais em Base 2016 - 1995 a 2023</t>
  </si>
  <si>
    <t>2023 Pe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</si>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</sst>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_)"/>
    <numFmt numFmtId="165" formatCode="#,##0.0"/>
    <numFmt numFmtId="166" formatCode="dd/mmm/yy_)"/>
    <numFmt numFmtId="167" formatCode="0.0"/>
  </numFmts>
  <fonts count="55">
    <font>
      <sz val="8"/>
      <name val="Arial"/>
    </font>
    <font>
      <sz val="8"/>
      <name val="Arial"/>
      <family val="2"/>
    </font>
    <font>
      <u/>
      <sz val="8"/>
      <color indexed="12"/>
      <name val="Arial"/>
      <family val="2"/>
    </font>
    <font>
      <sz val="10"/>
      <name val="MS Sans Serif"/>
      <family val="2"/>
    </font>
    <font>
      <sz val="9"/>
      <name val="UniversCondLight"/>
    </font>
    <font>
      <sz val="8"/>
      <color indexed="60"/>
      <name val="Arial"/>
      <family val="2"/>
    </font>
    <font>
      <b/>
      <sz val="8"/>
      <color indexed="60"/>
      <name val="Arial"/>
      <family val="2"/>
    </font>
    <font>
      <b/>
      <i/>
      <sz val="8"/>
      <color indexed="6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i/>
      <sz val="8"/>
      <color indexed="9"/>
      <name val="Arial"/>
      <family val="2"/>
    </font>
    <font>
      <sz val="8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Times New Roman"/>
      <family val="1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7"/>
      <name val="Arial"/>
      <family val="2"/>
    </font>
    <font>
      <b/>
      <sz val="8"/>
      <color indexed="53"/>
      <name val="Arial"/>
      <family val="2"/>
    </font>
    <font>
      <b/>
      <i/>
      <sz val="8"/>
      <color indexed="53"/>
      <name val="Arial"/>
      <family val="2"/>
    </font>
    <font>
      <sz val="10"/>
      <name val="Arial"/>
      <family val="2"/>
    </font>
    <font>
      <sz val="8"/>
      <color indexed="53"/>
      <name val="Arial"/>
      <family val="2"/>
    </font>
    <font>
      <b/>
      <u/>
      <sz val="12"/>
      <color indexed="60"/>
      <name val="Arial"/>
      <family val="2"/>
    </font>
    <font>
      <u/>
      <sz val="10"/>
      <color indexed="60"/>
      <name val="Arial"/>
      <family val="2"/>
    </font>
    <font>
      <sz val="8"/>
      <color indexed="9"/>
      <name val="Arial"/>
      <family val="2"/>
    </font>
    <font>
      <sz val="8"/>
      <color indexed="6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8"/>
      <color theme="0"/>
      <name val="Arial"/>
      <family val="2"/>
    </font>
    <font>
      <b/>
      <i/>
      <sz val="8"/>
      <color rgb="FF000000"/>
      <name val="Arial"/>
      <family val="2"/>
    </font>
    <font>
      <i/>
      <sz val="8"/>
      <color rgb="FF000000"/>
      <name val="Arial"/>
      <family val="2"/>
    </font>
    <font>
      <sz val="10"/>
      <color rgb="FF000000"/>
      <name val="Calibri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39"/>
      </left>
      <right style="medium">
        <color indexed="39"/>
      </right>
      <top style="medium">
        <color indexed="39"/>
      </top>
      <bottom style="medium">
        <color indexed="39"/>
      </bottom>
      <diagonal/>
    </border>
    <border>
      <left style="medium">
        <color indexed="39"/>
      </left>
      <right/>
      <top style="medium">
        <color indexed="39"/>
      </top>
      <bottom style="medium">
        <color indexed="39"/>
      </bottom>
      <diagonal/>
    </border>
    <border>
      <left style="medium">
        <color indexed="39"/>
      </left>
      <right style="medium">
        <color indexed="39"/>
      </right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 style="medium">
        <color indexed="39"/>
      </left>
      <right style="medium">
        <color indexed="39"/>
      </right>
      <top/>
      <bottom style="medium">
        <color indexed="39"/>
      </bottom>
      <diagonal/>
    </border>
    <border>
      <left style="medium">
        <color indexed="39"/>
      </left>
      <right/>
      <top/>
      <bottom/>
      <diagonal/>
    </border>
    <border>
      <left style="medium">
        <color indexed="39"/>
      </left>
      <right/>
      <top/>
      <bottom style="medium">
        <color indexed="39"/>
      </bottom>
      <diagonal/>
    </border>
    <border>
      <left/>
      <right style="medium">
        <color indexed="39"/>
      </right>
      <top style="medium">
        <color indexed="39"/>
      </top>
      <bottom/>
      <diagonal/>
    </border>
    <border>
      <left/>
      <right style="medium">
        <color indexed="39"/>
      </right>
      <top/>
      <bottom/>
      <diagonal/>
    </border>
    <border>
      <left/>
      <right style="medium">
        <color indexed="39"/>
      </right>
      <top/>
      <bottom style="medium">
        <color indexed="39"/>
      </bottom>
      <diagonal/>
    </border>
    <border>
      <left style="medium">
        <color indexed="39"/>
      </left>
      <right style="medium">
        <color indexed="39"/>
      </right>
      <top/>
      <bottom/>
      <diagonal/>
    </border>
    <border>
      <left/>
      <right/>
      <top style="medium">
        <color indexed="39"/>
      </top>
      <bottom style="medium">
        <color indexed="39"/>
      </bottom>
      <diagonal/>
    </border>
    <border>
      <left/>
      <right style="medium">
        <color indexed="39"/>
      </right>
      <top style="medium">
        <color indexed="39"/>
      </top>
      <bottom style="medium">
        <color indexed="39"/>
      </bottom>
      <diagonal/>
    </border>
  </borders>
  <cellStyleXfs count="59">
    <xf numFmtId="0" fontId="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9" borderId="0" applyNumberFormat="0" applyBorder="0" applyAlignment="0" applyProtection="0"/>
    <xf numFmtId="0" fontId="15" fillId="3" borderId="0" applyNumberFormat="0" applyBorder="0" applyAlignment="0" applyProtection="0"/>
    <xf numFmtId="0" fontId="16" fillId="0" borderId="1" applyNumberFormat="0" applyBorder="0" applyProtection="0">
      <alignment horizontal="center"/>
    </xf>
    <xf numFmtId="0" fontId="17" fillId="20" borderId="2" applyNumberFormat="0" applyAlignment="0" applyProtection="0"/>
    <xf numFmtId="0" fontId="18" fillId="21" borderId="3" applyNumberFormat="0" applyAlignment="0" applyProtection="0"/>
    <xf numFmtId="0" fontId="20" fillId="0" borderId="0" applyFill="0" applyBorder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6" fillId="7" borderId="2" applyNumberFormat="0" applyAlignment="0" applyProtection="0"/>
    <xf numFmtId="164" fontId="4" fillId="0" borderId="7" applyNumberFormat="0" applyFont="0" applyFill="0" applyAlignment="0" applyProtection="0"/>
    <xf numFmtId="164" fontId="4" fillId="0" borderId="8" applyNumberFormat="0" applyFont="0" applyFill="0" applyAlignment="0" applyProtection="0"/>
    <xf numFmtId="0" fontId="27" fillId="0" borderId="9" applyNumberFormat="0" applyFill="0" applyAlignment="0" applyProtection="0"/>
    <xf numFmtId="0" fontId="28" fillId="22" borderId="0" applyNumberFormat="0" applyBorder="0" applyAlignment="0" applyProtection="0"/>
    <xf numFmtId="0" fontId="1" fillId="0" borderId="0"/>
    <xf numFmtId="0" fontId="46" fillId="0" borderId="0"/>
    <xf numFmtId="0" fontId="3" fillId="0" borderId="0"/>
    <xf numFmtId="0" fontId="45" fillId="0" borderId="0"/>
    <xf numFmtId="0" fontId="29" fillId="0" borderId="0"/>
    <xf numFmtId="0" fontId="3" fillId="0" borderId="0"/>
    <xf numFmtId="0" fontId="45" fillId="0" borderId="0"/>
    <xf numFmtId="0" fontId="19" fillId="23" borderId="10" applyNumberFormat="0" applyFont="0" applyAlignment="0" applyProtection="0"/>
    <xf numFmtId="0" fontId="16" fillId="24" borderId="11" applyNumberFormat="0" applyBorder="0" applyProtection="0">
      <alignment horizontal="center"/>
    </xf>
    <xf numFmtId="0" fontId="30" fillId="20" borderId="12" applyNumberFormat="0" applyAlignment="0" applyProtection="0"/>
    <xf numFmtId="0" fontId="31" fillId="0" borderId="0" applyNumberFormat="0" applyFill="0" applyProtection="0"/>
    <xf numFmtId="164" fontId="4" fillId="0" borderId="0"/>
    <xf numFmtId="0" fontId="16" fillId="0" borderId="0" applyNumberFormat="0" applyFill="0" applyBorder="0" applyProtection="0">
      <alignment horizontal="left"/>
    </xf>
    <xf numFmtId="0" fontId="32" fillId="0" borderId="0" applyNumberFormat="0" applyFill="0" applyBorder="0" applyAlignment="0" applyProtection="0"/>
    <xf numFmtId="0" fontId="33" fillId="0" borderId="13" applyNumberFormat="0" applyFill="0" applyAlignment="0" applyProtection="0"/>
    <xf numFmtId="0" fontId="34" fillId="0" borderId="0" applyNumberFormat="0" applyFill="0" applyBorder="0" applyAlignment="0" applyProtection="0"/>
    <xf numFmtId="164" fontId="35" fillId="0" borderId="0" applyNumberFormat="0" applyFont="0" applyFill="0" applyAlignment="0" applyProtection="0"/>
  </cellStyleXfs>
  <cellXfs count="159">
    <xf numFmtId="0" fontId="0" fillId="0" borderId="0" xfId="0"/>
    <xf numFmtId="0" fontId="5" fillId="25" borderId="0" xfId="0" applyFont="1" applyFill="1"/>
    <xf numFmtId="0" fontId="6" fillId="25" borderId="0" xfId="0" applyFont="1" applyFill="1"/>
    <xf numFmtId="0" fontId="6" fillId="0" borderId="0" xfId="0" applyFont="1"/>
    <xf numFmtId="0" fontId="7" fillId="25" borderId="0" xfId="0" applyFont="1" applyFill="1"/>
    <xf numFmtId="0" fontId="8" fillId="25" borderId="0" xfId="0" applyFont="1" applyFill="1" applyAlignment="1">
      <alignment horizontal="left"/>
    </xf>
    <xf numFmtId="0" fontId="8" fillId="25" borderId="0" xfId="0" applyFont="1" applyFill="1"/>
    <xf numFmtId="0" fontId="0" fillId="25" borderId="0" xfId="0" applyFill="1"/>
    <xf numFmtId="1" fontId="8" fillId="25" borderId="0" xfId="0" applyNumberFormat="1" applyFont="1" applyFill="1"/>
    <xf numFmtId="0" fontId="10" fillId="25" borderId="0" xfId="0" applyFont="1" applyFill="1" applyAlignment="1">
      <alignment vertical="center"/>
    </xf>
    <xf numFmtId="0" fontId="10" fillId="25" borderId="0" xfId="0" applyFont="1" applyFill="1"/>
    <xf numFmtId="0" fontId="10" fillId="0" borderId="0" xfId="0" applyFont="1"/>
    <xf numFmtId="0" fontId="12" fillId="0" borderId="0" xfId="0" applyFont="1" applyAlignment="1">
      <alignment horizontal="center"/>
    </xf>
    <xf numFmtId="165" fontId="8" fillId="25" borderId="0" xfId="0" applyNumberFormat="1" applyFont="1" applyFill="1" applyAlignment="1">
      <alignment horizontal="right" vertical="center"/>
    </xf>
    <xf numFmtId="0" fontId="8" fillId="0" borderId="0" xfId="0" applyFont="1" applyAlignment="1">
      <alignment vertical="center"/>
    </xf>
    <xf numFmtId="3" fontId="0" fillId="25" borderId="0" xfId="0" applyNumberFormat="1" applyFill="1"/>
    <xf numFmtId="165" fontId="8" fillId="0" borderId="0" xfId="46" applyNumberFormat="1" applyFont="1" applyAlignment="1">
      <alignment horizontal="right" vertical="center"/>
    </xf>
    <xf numFmtId="165" fontId="8" fillId="0" borderId="0" xfId="46" applyNumberFormat="1" applyFont="1"/>
    <xf numFmtId="0" fontId="8" fillId="0" borderId="0" xfId="46" applyFont="1"/>
    <xf numFmtId="0" fontId="1" fillId="25" borderId="0" xfId="0" applyFont="1" applyFill="1"/>
    <xf numFmtId="0" fontId="7" fillId="0" borderId="0" xfId="0" applyFont="1"/>
    <xf numFmtId="0" fontId="1" fillId="25" borderId="0" xfId="0" applyFont="1" applyFill="1" applyAlignment="1">
      <alignment horizontal="right"/>
    </xf>
    <xf numFmtId="0" fontId="1" fillId="25" borderId="0" xfId="0" applyFont="1" applyFill="1" applyAlignment="1">
      <alignment horizontal="center"/>
    </xf>
    <xf numFmtId="0" fontId="1" fillId="25" borderId="0" xfId="0" applyFont="1" applyFill="1" applyAlignment="1">
      <alignment vertical="center"/>
    </xf>
    <xf numFmtId="1" fontId="8" fillId="0" borderId="0" xfId="0" applyNumberFormat="1" applyFont="1"/>
    <xf numFmtId="166" fontId="8" fillId="0" borderId="0" xfId="46" applyNumberFormat="1" applyFont="1"/>
    <xf numFmtId="166" fontId="8" fillId="0" borderId="0" xfId="46" applyNumberFormat="1" applyFont="1" applyAlignment="1">
      <alignment horizontal="left" vertical="top"/>
    </xf>
    <xf numFmtId="0" fontId="8" fillId="25" borderId="0" xfId="0" applyFont="1" applyFill="1" applyAlignment="1">
      <alignment horizontal="left" vertical="center"/>
    </xf>
    <xf numFmtId="4" fontId="1" fillId="25" borderId="0" xfId="0" applyNumberFormat="1" applyFont="1" applyFill="1"/>
    <xf numFmtId="4" fontId="1" fillId="0" borderId="0" xfId="0" applyNumberFormat="1" applyFont="1"/>
    <xf numFmtId="0" fontId="8" fillId="25" borderId="0" xfId="0" applyFont="1" applyFill="1" applyAlignment="1">
      <alignment horizontal="right"/>
    </xf>
    <xf numFmtId="0" fontId="8" fillId="25" borderId="0" xfId="0" applyFont="1" applyFill="1" applyAlignment="1">
      <alignment horizontal="center"/>
    </xf>
    <xf numFmtId="0" fontId="8" fillId="25" borderId="0" xfId="0" applyFont="1" applyFill="1" applyAlignment="1">
      <alignment vertical="center"/>
    </xf>
    <xf numFmtId="4" fontId="0" fillId="25" borderId="0" xfId="0" applyNumberFormat="1" applyFill="1"/>
    <xf numFmtId="0" fontId="36" fillId="25" borderId="0" xfId="0" applyFont="1" applyFill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2" fillId="0" borderId="0" xfId="0" applyFont="1"/>
    <xf numFmtId="167" fontId="0" fillId="25" borderId="0" xfId="0" applyNumberFormat="1" applyFill="1"/>
    <xf numFmtId="0" fontId="37" fillId="25" borderId="0" xfId="0" applyFont="1" applyFill="1" applyAlignment="1">
      <alignment horizontal="left"/>
    </xf>
    <xf numFmtId="0" fontId="38" fillId="25" borderId="0" xfId="0" applyFont="1" applyFill="1" applyAlignment="1">
      <alignment horizontal="left"/>
    </xf>
    <xf numFmtId="0" fontId="12" fillId="26" borderId="14" xfId="44" applyFont="1" applyFill="1" applyBorder="1" applyAlignment="1">
      <alignment horizontal="center" vertical="center" wrapText="1"/>
    </xf>
    <xf numFmtId="0" fontId="12" fillId="26" borderId="14" xfId="0" applyFont="1" applyFill="1" applyBorder="1" applyAlignment="1">
      <alignment horizontal="center" vertical="center" wrapText="1"/>
    </xf>
    <xf numFmtId="0" fontId="12" fillId="26" borderId="14" xfId="42" applyFont="1" applyFill="1" applyBorder="1" applyAlignment="1">
      <alignment horizontal="center" vertical="center" wrapText="1"/>
    </xf>
    <xf numFmtId="0" fontId="12" fillId="26" borderId="14" xfId="44" applyFont="1" applyFill="1" applyBorder="1" applyAlignment="1">
      <alignment horizontal="center" vertical="center"/>
    </xf>
    <xf numFmtId="0" fontId="12" fillId="26" borderId="15" xfId="44" applyFont="1" applyFill="1" applyBorder="1" applyAlignment="1">
      <alignment horizontal="center" vertical="center"/>
    </xf>
    <xf numFmtId="0" fontId="12" fillId="26" borderId="16" xfId="44" applyFont="1" applyFill="1" applyBorder="1" applyAlignment="1">
      <alignment horizontal="center" vertical="center" wrapText="1"/>
    </xf>
    <xf numFmtId="0" fontId="12" fillId="26" borderId="17" xfId="44" applyFont="1" applyFill="1" applyBorder="1" applyAlignment="1">
      <alignment horizontal="center" vertical="center" wrapText="1"/>
    </xf>
    <xf numFmtId="0" fontId="37" fillId="25" borderId="0" xfId="0" applyFont="1" applyFill="1"/>
    <xf numFmtId="0" fontId="38" fillId="25" borderId="0" xfId="0" applyFont="1" applyFill="1"/>
    <xf numFmtId="0" fontId="12" fillId="26" borderId="16" xfId="42" applyFont="1" applyFill="1" applyBorder="1" applyAlignment="1">
      <alignment vertical="center" wrapText="1"/>
    </xf>
    <xf numFmtId="0" fontId="37" fillId="0" borderId="0" xfId="0" applyFont="1"/>
    <xf numFmtId="0" fontId="38" fillId="0" borderId="0" xfId="0" applyFont="1"/>
    <xf numFmtId="0" fontId="38" fillId="25" borderId="0" xfId="0" applyFont="1" applyFill="1" applyAlignment="1">
      <alignment vertical="center"/>
    </xf>
    <xf numFmtId="0" fontId="6" fillId="25" borderId="0" xfId="0" applyFont="1" applyFill="1" applyAlignment="1">
      <alignment vertical="center"/>
    </xf>
    <xf numFmtId="0" fontId="12" fillId="26" borderId="15" xfId="46" applyFont="1" applyFill="1" applyBorder="1" applyAlignment="1">
      <alignment horizontal="center" vertical="center" wrapText="1"/>
    </xf>
    <xf numFmtId="0" fontId="12" fillId="26" borderId="14" xfId="46" applyFont="1" applyFill="1" applyBorder="1" applyAlignment="1">
      <alignment horizontal="center" vertical="center"/>
    </xf>
    <xf numFmtId="0" fontId="12" fillId="26" borderId="14" xfId="46" applyFont="1" applyFill="1" applyBorder="1" applyAlignment="1">
      <alignment horizontal="center" vertical="center" wrapText="1"/>
    </xf>
    <xf numFmtId="165" fontId="8" fillId="0" borderId="0" xfId="0" applyNumberFormat="1" applyFont="1"/>
    <xf numFmtId="0" fontId="12" fillId="26" borderId="15" xfId="0" applyFont="1" applyFill="1" applyBorder="1" applyAlignment="1">
      <alignment horizontal="center" vertical="center" wrapText="1"/>
    </xf>
    <xf numFmtId="0" fontId="12" fillId="26" borderId="16" xfId="0" applyFont="1" applyFill="1" applyBorder="1" applyAlignment="1">
      <alignment horizontal="center" vertical="center" wrapText="1"/>
    </xf>
    <xf numFmtId="0" fontId="12" fillId="26" borderId="17" xfId="0" applyFont="1" applyFill="1" applyBorder="1" applyAlignment="1">
      <alignment horizontal="center" vertical="center" wrapText="1"/>
    </xf>
    <xf numFmtId="0" fontId="39" fillId="0" borderId="0" xfId="0" applyFont="1"/>
    <xf numFmtId="165" fontId="0" fillId="25" borderId="0" xfId="0" applyNumberFormat="1" applyFill="1"/>
    <xf numFmtId="0" fontId="40" fillId="0" borderId="0" xfId="0" applyFont="1"/>
    <xf numFmtId="0" fontId="8" fillId="25" borderId="0" xfId="0" applyFont="1" applyFill="1" applyAlignment="1">
      <alignment horizontal="center" vertical="center"/>
    </xf>
    <xf numFmtId="1" fontId="8" fillId="25" borderId="0" xfId="46" applyNumberFormat="1" applyFont="1" applyFill="1" applyAlignment="1">
      <alignment horizontal="center" vertical="center"/>
    </xf>
    <xf numFmtId="0" fontId="41" fillId="0" borderId="0" xfId="0" applyFont="1"/>
    <xf numFmtId="0" fontId="42" fillId="0" borderId="0" xfId="36" applyFont="1" applyAlignment="1" applyProtection="1">
      <alignment horizontal="left"/>
    </xf>
    <xf numFmtId="0" fontId="43" fillId="0" borderId="0" xfId="0" applyFont="1"/>
    <xf numFmtId="0" fontId="44" fillId="25" borderId="0" xfId="0" applyFont="1" applyFill="1"/>
    <xf numFmtId="0" fontId="12" fillId="26" borderId="14" xfId="45" applyFont="1" applyFill="1" applyBorder="1" applyAlignment="1">
      <alignment horizontal="center" vertical="center" wrapText="1"/>
    </xf>
    <xf numFmtId="0" fontId="12" fillId="25" borderId="0" xfId="0" applyFont="1" applyFill="1" applyAlignment="1">
      <alignment horizontal="center"/>
    </xf>
    <xf numFmtId="0" fontId="12" fillId="26" borderId="14" xfId="43" applyFont="1" applyFill="1" applyBorder="1" applyAlignment="1">
      <alignment horizontal="center" vertical="center" wrapText="1"/>
    </xf>
    <xf numFmtId="0" fontId="12" fillId="26" borderId="14" xfId="45" applyFont="1" applyFill="1" applyBorder="1" applyAlignment="1">
      <alignment horizontal="center" vertical="center"/>
    </xf>
    <xf numFmtId="0" fontId="12" fillId="26" borderId="15" xfId="45" applyFont="1" applyFill="1" applyBorder="1" applyAlignment="1">
      <alignment horizontal="center" vertical="center"/>
    </xf>
    <xf numFmtId="0" fontId="12" fillId="26" borderId="16" xfId="45" applyFont="1" applyFill="1" applyBorder="1" applyAlignment="1">
      <alignment horizontal="center" vertical="center" wrapText="1"/>
    </xf>
    <xf numFmtId="0" fontId="12" fillId="26" borderId="17" xfId="45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65" fontId="8" fillId="0" borderId="0" xfId="0" applyNumberFormat="1" applyFont="1" applyAlignment="1">
      <alignment horizontal="right" vertical="center"/>
    </xf>
    <xf numFmtId="0" fontId="8" fillId="28" borderId="0" xfId="0" applyFont="1" applyFill="1" applyAlignment="1">
      <alignment horizontal="center" vertical="center"/>
    </xf>
    <xf numFmtId="0" fontId="0" fillId="28" borderId="0" xfId="0" applyFill="1"/>
    <xf numFmtId="0" fontId="46" fillId="25" borderId="0" xfId="0" applyFont="1" applyFill="1" applyAlignment="1">
      <alignment horizontal="center" vertical="center"/>
    </xf>
    <xf numFmtId="0" fontId="46" fillId="28" borderId="0" xfId="0" applyFont="1" applyFill="1" applyAlignment="1">
      <alignment horizontal="center" vertical="center"/>
    </xf>
    <xf numFmtId="0" fontId="1" fillId="28" borderId="0" xfId="0" applyFont="1" applyFill="1"/>
    <xf numFmtId="1" fontId="8" fillId="28" borderId="0" xfId="46" applyNumberFormat="1" applyFont="1" applyFill="1" applyAlignment="1">
      <alignment horizontal="center" vertical="center"/>
    </xf>
    <xf numFmtId="165" fontId="8" fillId="28" borderId="0" xfId="46" applyNumberFormat="1" applyFont="1" applyFill="1" applyAlignment="1">
      <alignment horizontal="right" vertical="center"/>
    </xf>
    <xf numFmtId="0" fontId="8" fillId="28" borderId="0" xfId="46" applyFont="1" applyFill="1"/>
    <xf numFmtId="0" fontId="8" fillId="27" borderId="0" xfId="0" applyFont="1" applyFill="1" applyAlignment="1">
      <alignment horizontal="center" vertical="center"/>
    </xf>
    <xf numFmtId="165" fontId="8" fillId="27" borderId="0" xfId="0" applyNumberFormat="1" applyFont="1" applyFill="1" applyAlignment="1">
      <alignment vertical="center"/>
    </xf>
    <xf numFmtId="165" fontId="8" fillId="28" borderId="0" xfId="0" applyNumberFormat="1" applyFont="1" applyFill="1" applyAlignment="1">
      <alignment vertical="center"/>
    </xf>
    <xf numFmtId="0" fontId="47" fillId="29" borderId="0" xfId="0" applyFont="1" applyFill="1"/>
    <xf numFmtId="0" fontId="0" fillId="25" borderId="0" xfId="0" applyFill="1" applyAlignment="1">
      <alignment horizontal="center"/>
    </xf>
    <xf numFmtId="0" fontId="1" fillId="25" borderId="0" xfId="0" applyFont="1" applyFill="1" applyAlignment="1">
      <alignment horizontal="center" vertical="center"/>
    </xf>
    <xf numFmtId="0" fontId="1" fillId="28" borderId="0" xfId="0" applyFont="1" applyFill="1" applyAlignment="1">
      <alignment horizontal="center" vertical="center"/>
    </xf>
    <xf numFmtId="0" fontId="47" fillId="25" borderId="0" xfId="0" applyFont="1" applyFill="1"/>
    <xf numFmtId="0" fontId="48" fillId="25" borderId="0" xfId="0" applyFont="1" applyFill="1"/>
    <xf numFmtId="4" fontId="47" fillId="25" borderId="0" xfId="0" applyNumberFormat="1" applyFont="1" applyFill="1"/>
    <xf numFmtId="0" fontId="8" fillId="28" borderId="0" xfId="0" applyFont="1" applyFill="1"/>
    <xf numFmtId="4" fontId="8" fillId="25" borderId="0" xfId="0" applyNumberFormat="1" applyFont="1" applyFill="1"/>
    <xf numFmtId="0" fontId="49" fillId="30" borderId="0" xfId="0" applyFont="1" applyFill="1"/>
    <xf numFmtId="0" fontId="51" fillId="26" borderId="16" xfId="45" applyFont="1" applyFill="1" applyBorder="1" applyAlignment="1">
      <alignment horizontal="center" vertical="center" wrapText="1"/>
    </xf>
    <xf numFmtId="0" fontId="52" fillId="30" borderId="0" xfId="0" applyFont="1" applyFill="1"/>
    <xf numFmtId="0" fontId="54" fillId="0" borderId="0" xfId="0" applyFont="1"/>
    <xf numFmtId="0" fontId="1" fillId="0" borderId="0" xfId="0" applyFont="1"/>
    <xf numFmtId="165" fontId="1" fillId="25" borderId="0" xfId="0" applyNumberFormat="1" applyFont="1" applyFill="1" applyAlignment="1">
      <alignment horizontal="right" vertical="center"/>
    </xf>
    <xf numFmtId="165" fontId="1" fillId="0" borderId="0" xfId="0" applyNumberFormat="1" applyFont="1" applyAlignment="1">
      <alignment horizontal="right" vertical="center"/>
    </xf>
    <xf numFmtId="165" fontId="1" fillId="0" borderId="0" xfId="46" applyNumberFormat="1" applyFont="1" applyAlignment="1">
      <alignment horizontal="right" vertical="center"/>
    </xf>
    <xf numFmtId="165" fontId="1" fillId="27" borderId="0" xfId="0" applyNumberFormat="1" applyFont="1" applyFill="1" applyAlignment="1">
      <alignment horizontal="right" vertical="center"/>
    </xf>
    <xf numFmtId="0" fontId="42" fillId="0" borderId="0" xfId="36" applyFont="1" applyAlignment="1" applyProtection="1">
      <alignment horizontal="left"/>
    </xf>
    <xf numFmtId="0" fontId="12" fillId="26" borderId="14" xfId="48" applyFont="1" applyFill="1" applyBorder="1" applyAlignment="1">
      <alignment horizontal="center" vertical="center" wrapText="1"/>
    </xf>
    <xf numFmtId="0" fontId="12" fillId="26" borderId="14" xfId="48" applyFont="1" applyFill="1" applyBorder="1" applyAlignment="1">
      <alignment horizontal="center" vertical="center"/>
    </xf>
    <xf numFmtId="0" fontId="12" fillId="26" borderId="14" xfId="45" applyFont="1" applyFill="1" applyBorder="1" applyAlignment="1">
      <alignment horizontal="center" vertical="center" wrapText="1"/>
    </xf>
    <xf numFmtId="0" fontId="12" fillId="26" borderId="14" xfId="0" applyFont="1" applyFill="1" applyBorder="1" applyAlignment="1">
      <alignment horizontal="center" vertical="center" wrapText="1"/>
    </xf>
    <xf numFmtId="0" fontId="12" fillId="26" borderId="14" xfId="43" applyFont="1" applyFill="1" applyBorder="1" applyAlignment="1">
      <alignment horizontal="center" vertical="center" wrapText="1"/>
    </xf>
    <xf numFmtId="0" fontId="12" fillId="26" borderId="17" xfId="45" applyFont="1" applyFill="1" applyBorder="1" applyAlignment="1">
      <alignment horizontal="center" vertical="center" wrapText="1"/>
    </xf>
    <xf numFmtId="0" fontId="12" fillId="26" borderId="19" xfId="45" applyFont="1" applyFill="1" applyBorder="1" applyAlignment="1">
      <alignment horizontal="center" vertical="center" wrapText="1"/>
    </xf>
    <xf numFmtId="0" fontId="12" fillId="26" borderId="20" xfId="45" applyFont="1" applyFill="1" applyBorder="1" applyAlignment="1">
      <alignment horizontal="center" vertical="center" wrapText="1"/>
    </xf>
    <xf numFmtId="0" fontId="12" fillId="26" borderId="15" xfId="43" applyFont="1" applyFill="1" applyBorder="1" applyAlignment="1">
      <alignment horizontal="center" vertical="center" wrapText="1"/>
    </xf>
    <xf numFmtId="0" fontId="12" fillId="26" borderId="25" xfId="43" applyFont="1" applyFill="1" applyBorder="1" applyAlignment="1">
      <alignment horizontal="center" vertical="center" wrapText="1"/>
    </xf>
    <xf numFmtId="0" fontId="12" fillId="26" borderId="16" xfId="45" applyFont="1" applyFill="1" applyBorder="1" applyAlignment="1">
      <alignment horizontal="center" vertical="center" wrapText="1"/>
    </xf>
    <xf numFmtId="0" fontId="12" fillId="26" borderId="24" xfId="45" applyFont="1" applyFill="1" applyBorder="1" applyAlignment="1">
      <alignment horizontal="center" vertical="center" wrapText="1"/>
    </xf>
    <xf numFmtId="0" fontId="12" fillId="26" borderId="18" xfId="45" applyFont="1" applyFill="1" applyBorder="1" applyAlignment="1">
      <alignment horizontal="center" vertical="center" wrapText="1"/>
    </xf>
    <xf numFmtId="0" fontId="12" fillId="26" borderId="14" xfId="0" applyFont="1" applyFill="1" applyBorder="1" applyAlignment="1">
      <alignment horizontal="center"/>
    </xf>
    <xf numFmtId="0" fontId="12" fillId="26" borderId="16" xfId="0" applyFont="1" applyFill="1" applyBorder="1" applyAlignment="1">
      <alignment horizontal="center" vertical="center" wrapText="1"/>
    </xf>
    <xf numFmtId="0" fontId="12" fillId="26" borderId="18" xfId="0" applyFont="1" applyFill="1" applyBorder="1" applyAlignment="1">
      <alignment horizontal="center" vertical="center" wrapText="1"/>
    </xf>
    <xf numFmtId="0" fontId="12" fillId="26" borderId="14" xfId="44" applyFont="1" applyFill="1" applyBorder="1" applyAlignment="1">
      <alignment horizontal="center" vertical="center" wrapText="1"/>
    </xf>
    <xf numFmtId="0" fontId="12" fillId="26" borderId="14" xfId="42" applyFont="1" applyFill="1" applyBorder="1" applyAlignment="1">
      <alignment horizontal="center" vertical="center" wrapText="1"/>
    </xf>
    <xf numFmtId="0" fontId="12" fillId="26" borderId="15" xfId="45" applyFont="1" applyFill="1" applyBorder="1" applyAlignment="1">
      <alignment horizontal="center" vertical="center" wrapText="1"/>
    </xf>
    <xf numFmtId="0" fontId="12" fillId="26" borderId="16" xfId="42" applyFont="1" applyFill="1" applyBorder="1" applyAlignment="1">
      <alignment horizontal="center" vertical="center" wrapText="1"/>
    </xf>
    <xf numFmtId="0" fontId="12" fillId="26" borderId="18" xfId="42" applyFont="1" applyFill="1" applyBorder="1" applyAlignment="1">
      <alignment horizontal="center" vertical="center" wrapText="1"/>
    </xf>
    <xf numFmtId="0" fontId="12" fillId="26" borderId="21" xfId="42" applyFont="1" applyFill="1" applyBorder="1" applyAlignment="1">
      <alignment horizontal="center" vertical="center" wrapText="1"/>
    </xf>
    <xf numFmtId="0" fontId="12" fillId="26" borderId="22" xfId="42" applyFont="1" applyFill="1" applyBorder="1" applyAlignment="1">
      <alignment horizontal="center" vertical="center" wrapText="1"/>
    </xf>
    <xf numFmtId="0" fontId="12" fillId="26" borderId="23" xfId="42" applyFont="1" applyFill="1" applyBorder="1" applyAlignment="1">
      <alignment horizontal="center" vertical="center" wrapText="1"/>
    </xf>
    <xf numFmtId="0" fontId="12" fillId="26" borderId="17" xfId="42" applyFont="1" applyFill="1" applyBorder="1" applyAlignment="1">
      <alignment horizontal="center" vertical="center" wrapText="1"/>
    </xf>
    <xf numFmtId="0" fontId="12" fillId="26" borderId="20" xfId="42" applyFont="1" applyFill="1" applyBorder="1" applyAlignment="1">
      <alignment horizontal="center" vertical="center" wrapText="1"/>
    </xf>
    <xf numFmtId="0" fontId="12" fillId="26" borderId="16" xfId="43" applyFont="1" applyFill="1" applyBorder="1" applyAlignment="1">
      <alignment horizontal="center" vertical="center" wrapText="1"/>
    </xf>
    <xf numFmtId="0" fontId="12" fillId="26" borderId="18" xfId="43" applyFont="1" applyFill="1" applyBorder="1" applyAlignment="1">
      <alignment horizontal="center" vertical="center" wrapText="1"/>
    </xf>
    <xf numFmtId="0" fontId="0" fillId="0" borderId="18" xfId="0" applyBorder="1"/>
    <xf numFmtId="0" fontId="12" fillId="26" borderId="16" xfId="44" applyFont="1" applyFill="1" applyBorder="1" applyAlignment="1">
      <alignment horizontal="center" vertical="center" wrapText="1"/>
    </xf>
    <xf numFmtId="0" fontId="12" fillId="26" borderId="18" xfId="44" applyFont="1" applyFill="1" applyBorder="1" applyAlignment="1">
      <alignment horizontal="center" vertical="center" wrapText="1"/>
    </xf>
    <xf numFmtId="0" fontId="12" fillId="26" borderId="15" xfId="44" applyFont="1" applyFill="1" applyBorder="1" applyAlignment="1">
      <alignment horizontal="center" vertical="center" wrapText="1"/>
    </xf>
    <xf numFmtId="0" fontId="12" fillId="26" borderId="14" xfId="47" applyFont="1" applyFill="1" applyBorder="1" applyAlignment="1">
      <alignment horizontal="center" vertical="center" wrapText="1"/>
    </xf>
    <xf numFmtId="0" fontId="12" fillId="26" borderId="14" xfId="47" applyFont="1" applyFill="1" applyBorder="1" applyAlignment="1">
      <alignment horizontal="center" vertical="center"/>
    </xf>
    <xf numFmtId="0" fontId="12" fillId="26" borderId="25" xfId="45" applyFont="1" applyFill="1" applyBorder="1" applyAlignment="1">
      <alignment horizontal="center" vertical="center" wrapText="1"/>
    </xf>
    <xf numFmtId="0" fontId="12" fillId="26" borderId="26" xfId="45" applyFont="1" applyFill="1" applyBorder="1" applyAlignment="1">
      <alignment horizontal="center" vertical="center" wrapText="1"/>
    </xf>
    <xf numFmtId="0" fontId="12" fillId="26" borderId="15" xfId="0" applyFont="1" applyFill="1" applyBorder="1" applyAlignment="1">
      <alignment horizontal="center" vertical="center" wrapText="1"/>
    </xf>
    <xf numFmtId="0" fontId="12" fillId="26" borderId="25" xfId="0" applyFont="1" applyFill="1" applyBorder="1" applyAlignment="1">
      <alignment horizontal="center" vertical="center" wrapText="1"/>
    </xf>
    <xf numFmtId="0" fontId="12" fillId="26" borderId="26" xfId="0" applyFont="1" applyFill="1" applyBorder="1" applyAlignment="1">
      <alignment horizontal="center" vertical="center" wrapText="1"/>
    </xf>
    <xf numFmtId="0" fontId="12" fillId="26" borderId="26" xfId="43" applyFont="1" applyFill="1" applyBorder="1" applyAlignment="1">
      <alignment horizontal="center" vertical="center" wrapText="1"/>
    </xf>
    <xf numFmtId="0" fontId="12" fillId="26" borderId="19" xfId="42" applyFont="1" applyFill="1" applyBorder="1" applyAlignment="1">
      <alignment horizontal="center" vertical="center" wrapText="1"/>
    </xf>
    <xf numFmtId="0" fontId="12" fillId="26" borderId="24" xfId="42" applyFont="1" applyFill="1" applyBorder="1" applyAlignment="1">
      <alignment horizontal="center" vertical="center" wrapText="1"/>
    </xf>
    <xf numFmtId="0" fontId="12" fillId="26" borderId="25" xfId="44" applyFont="1" applyFill="1" applyBorder="1" applyAlignment="1">
      <alignment horizontal="center" vertical="center" wrapText="1"/>
    </xf>
    <xf numFmtId="0" fontId="12" fillId="26" borderId="26" xfId="44" applyFont="1" applyFill="1" applyBorder="1" applyAlignment="1">
      <alignment horizontal="center" vertical="center" wrapText="1"/>
    </xf>
    <xf numFmtId="0" fontId="12" fillId="26" borderId="15" xfId="42" applyFont="1" applyFill="1" applyBorder="1" applyAlignment="1">
      <alignment horizontal="center" vertical="center" wrapText="1"/>
    </xf>
    <xf numFmtId="0" fontId="12" fillId="26" borderId="25" xfId="42" applyFont="1" applyFill="1" applyBorder="1" applyAlignment="1">
      <alignment horizontal="center" vertical="center" wrapText="1"/>
    </xf>
    <xf numFmtId="0" fontId="12" fillId="26" borderId="26" xfId="42" applyFont="1" applyFill="1" applyBorder="1" applyAlignment="1">
      <alignment horizontal="center" vertical="center" wrapText="1"/>
    </xf>
    <xf numFmtId="0" fontId="12" fillId="26" borderId="16" xfId="48" applyFont="1" applyFill="1" applyBorder="1" applyAlignment="1">
      <alignment horizontal="center" vertical="center"/>
    </xf>
    <xf numFmtId="0" fontId="37" fillId="25" borderId="0" xfId="0" applyFont="1" applyFill="1" applyAlignment="1">
      <alignment horizontal="left" vertical="center" wrapText="1"/>
    </xf>
    <xf numFmtId="0" fontId="37" fillId="25" borderId="0" xfId="0" applyFont="1" applyFill="1" applyAlignment="1">
      <alignment horizontal="left" vertical="center"/>
    </xf>
  </cellXfs>
  <cellStyles count="59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0212-07" xfId="42" xr:uid="{00000000-0005-0000-0000-00002A000000}"/>
    <cellStyle name="Normal_0212-07 2" xfId="43" xr:uid="{00000000-0005-0000-0000-00002B000000}"/>
    <cellStyle name="Normal_1.2" xfId="44" xr:uid="{00000000-0005-0000-0000-00002C000000}"/>
    <cellStyle name="Normal_1.2 2" xfId="45" xr:uid="{00000000-0005-0000-0000-00002D000000}"/>
    <cellStyle name="Normal_PRINCIP" xfId="46" xr:uid="{00000000-0005-0000-0000-00002E000000}"/>
    <cellStyle name="Normal_TAB2" xfId="47" xr:uid="{00000000-0005-0000-0000-00002F000000}"/>
    <cellStyle name="Normal_TAB2 2" xfId="48" xr:uid="{00000000-0005-0000-0000-000030000000}"/>
    <cellStyle name="Note" xfId="49" builtinId="10" customBuiltin="1"/>
    <cellStyle name="NUMLINHA" xfId="50" xr:uid="{00000000-0005-0000-0000-000032000000}"/>
    <cellStyle name="Output" xfId="51" builtinId="21" customBuiltin="1"/>
    <cellStyle name="QDTITULO" xfId="52" xr:uid="{00000000-0005-0000-0000-000034000000}"/>
    <cellStyle name="Standard_WBBasis" xfId="53" xr:uid="{00000000-0005-0000-0000-000035000000}"/>
    <cellStyle name="TITCOLUNA" xfId="54" xr:uid="{00000000-0005-0000-0000-000036000000}"/>
    <cellStyle name="Title" xfId="55" builtinId="15" customBuiltin="1"/>
    <cellStyle name="Total" xfId="56" builtinId="25" customBuiltin="1"/>
    <cellStyle name="Warning Text" xfId="57" builtinId="11" customBuiltin="1"/>
    <cellStyle name="WithoutLine" xfId="58" xr:uid="{00000000-0005-0000-0000-00003A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53"/>
  </sheetPr>
  <dimension ref="B2:I18"/>
  <sheetViews>
    <sheetView showGridLines="0" tabSelected="1" workbookViewId="0">
      <selection activeCell="B3" sqref="B3"/>
    </sheetView>
  </sheetViews>
  <sheetFormatPr defaultRowHeight="11.25"/>
  <cols>
    <col min="1" max="1" width="2.1640625" customWidth="1"/>
    <col min="8" max="8" width="15.6640625" customWidth="1"/>
    <col min="9" max="9" width="47" customWidth="1"/>
  </cols>
  <sheetData>
    <row r="2" spans="2:9" ht="15.75">
      <c r="B2" s="66" t="s">
        <v>406</v>
      </c>
    </row>
    <row r="3" spans="2:9">
      <c r="B3" s="63"/>
      <c r="C3" s="63"/>
      <c r="D3" s="63"/>
      <c r="E3" s="63"/>
      <c r="F3" s="63"/>
      <c r="G3" s="63"/>
      <c r="H3" s="63"/>
      <c r="I3" s="63"/>
    </row>
    <row r="4" spans="2:9" ht="12.75" customHeight="1">
      <c r="B4" s="108" t="s">
        <v>234</v>
      </c>
      <c r="C4" s="108"/>
      <c r="D4" s="108"/>
      <c r="E4" s="108"/>
      <c r="F4" s="108"/>
      <c r="G4" s="108"/>
      <c r="H4" s="108"/>
      <c r="I4" s="108"/>
    </row>
    <row r="5" spans="2:9" ht="12.75" customHeight="1">
      <c r="B5" s="108" t="s">
        <v>235</v>
      </c>
      <c r="C5" s="108"/>
      <c r="D5" s="108"/>
      <c r="E5" s="108"/>
      <c r="F5" s="108"/>
      <c r="G5" s="108"/>
      <c r="H5" s="108"/>
      <c r="I5" s="108"/>
    </row>
    <row r="6" spans="2:9" ht="12.75" customHeight="1">
      <c r="B6" s="108" t="s">
        <v>236</v>
      </c>
      <c r="C6" s="108"/>
      <c r="D6" s="108"/>
      <c r="E6" s="108"/>
      <c r="F6" s="108"/>
      <c r="G6" s="108"/>
      <c r="H6" s="108"/>
      <c r="I6" s="108"/>
    </row>
    <row r="7" spans="2:9" ht="12.75" customHeight="1">
      <c r="B7" s="67" t="s">
        <v>306</v>
      </c>
      <c r="C7" s="67"/>
      <c r="D7" s="67"/>
      <c r="E7" s="67"/>
      <c r="F7" s="67"/>
      <c r="G7" s="67"/>
      <c r="H7" s="67"/>
      <c r="I7" s="67"/>
    </row>
    <row r="8" spans="2:9" ht="12.75" customHeight="1">
      <c r="B8" s="108" t="s">
        <v>273</v>
      </c>
      <c r="C8" s="108"/>
      <c r="D8" s="108"/>
      <c r="E8" s="108"/>
      <c r="F8" s="108"/>
      <c r="G8" s="108"/>
      <c r="H8" s="108"/>
      <c r="I8" s="108"/>
    </row>
    <row r="9" spans="2:9" ht="12.75" customHeight="1">
      <c r="B9" s="108" t="s">
        <v>307</v>
      </c>
      <c r="C9" s="108"/>
      <c r="D9" s="108"/>
      <c r="E9" s="108"/>
      <c r="F9" s="108"/>
      <c r="G9" s="108"/>
      <c r="H9" s="108"/>
      <c r="I9" s="108"/>
    </row>
    <row r="10" spans="2:9" ht="12.75" customHeight="1">
      <c r="B10" s="108" t="s">
        <v>308</v>
      </c>
      <c r="C10" s="108"/>
      <c r="D10" s="108"/>
      <c r="E10" s="108"/>
      <c r="F10" s="108"/>
      <c r="G10" s="108"/>
      <c r="H10" s="108"/>
      <c r="I10" s="108"/>
    </row>
    <row r="11" spans="2:9" ht="12.75" customHeight="1">
      <c r="B11" s="108" t="s">
        <v>272</v>
      </c>
      <c r="C11" s="108"/>
      <c r="D11" s="108"/>
      <c r="E11" s="108"/>
      <c r="F11" s="108"/>
      <c r="G11" s="108"/>
      <c r="H11" s="108"/>
      <c r="I11" s="108"/>
    </row>
    <row r="12" spans="2:9" ht="12.75" customHeight="1">
      <c r="B12" s="108" t="s">
        <v>309</v>
      </c>
      <c r="C12" s="108"/>
      <c r="D12" s="108"/>
      <c r="E12" s="108"/>
      <c r="F12" s="108"/>
      <c r="G12" s="108"/>
      <c r="H12" s="108"/>
      <c r="I12" s="108"/>
    </row>
    <row r="13" spans="2:9" ht="12.75">
      <c r="B13" s="108" t="s">
        <v>310</v>
      </c>
      <c r="C13" s="108"/>
      <c r="D13" s="108"/>
      <c r="E13" s="108"/>
      <c r="F13" s="108"/>
      <c r="G13" s="108"/>
      <c r="H13" s="108"/>
      <c r="I13" s="108"/>
    </row>
    <row r="17" spans="2:5">
      <c r="E17" s="68"/>
    </row>
    <row r="18" spans="2:5">
      <c r="B18" s="103"/>
    </row>
  </sheetData>
  <mergeCells count="9">
    <mergeCell ref="B11:I11"/>
    <mergeCell ref="B12:I12"/>
    <mergeCell ref="B13:I13"/>
    <mergeCell ref="B4:I4"/>
    <mergeCell ref="B5:I5"/>
    <mergeCell ref="B6:I6"/>
    <mergeCell ref="B9:I9"/>
    <mergeCell ref="B10:I10"/>
    <mergeCell ref="B8:I8"/>
  </mergeCells>
  <phoneticPr fontId="0" type="noConversion"/>
  <hyperlinks>
    <hyperlink ref="B4" location="Quadro1!A1" display="Quadro 1 - Produto Interno Bruto e componentes; Base 2006" xr:uid="{00000000-0004-0000-0000-000000000000}"/>
    <hyperlink ref="B5" location="Quadro1!A1" display="Quadro 1 - Produto Interno Bruto e componentes; Base 2006" xr:uid="{00000000-0004-0000-0000-000001000000}"/>
    <hyperlink ref="B6" location="Quadro1!A1" display="Quadro 1 - Produto Interno Bruto e componentes; Base 2006" xr:uid="{00000000-0004-0000-0000-000002000000}"/>
    <hyperlink ref="B4:I4" location="'Quadro 1'!A1" display="Quadro 1 - Contas económicas anuais para o total da economia (S.1)" xr:uid="{00000000-0004-0000-0000-000003000000}"/>
    <hyperlink ref="B5:I5" location="'Quadro 2'!A1" display="Quadro 2 - Contas económicas anuais das sociedades não financeiras (S.11)" xr:uid="{00000000-0004-0000-0000-000004000000}"/>
    <hyperlink ref="B6:I6" location="'Quadro 3'!A1" display="Quadro 3 - Contas económicas anuais das sociedades financeiras (S.12)" xr:uid="{00000000-0004-0000-0000-000005000000}"/>
    <hyperlink ref="B7:I7" location="Índice!A1" display="Quadro 4 - Contas económicas anuais das administrações públicas (S.13)" xr:uid="{00000000-0004-0000-0000-000006000000}"/>
    <hyperlink ref="B7" location="'Quadro 4'!A1" display="Quadro 4 - Contas económicas anuais das administrações públicas (S.13)" xr:uid="{00000000-0004-0000-0000-000007000000}"/>
    <hyperlink ref="B7:H7" location="'Quadro 4'!A1" display="Quadro 4 - Contas económicas anuais das administrações públicas (S.13)" xr:uid="{00000000-0004-0000-0000-000008000000}"/>
    <hyperlink ref="B8" location="Quadro1!A1" display="Quadro 1 - Produto Interno Bruto e componentes; Base 2006" xr:uid="{00000000-0004-0000-0000-000009000000}"/>
    <hyperlink ref="B8:I8" location="'Quadro 5'!A1" display="Quadro 5 - Contas económicas anuais das famílias (S.14)" xr:uid="{00000000-0004-0000-0000-00000A000000}"/>
    <hyperlink ref="B9:I9" location="'Quadro 6'!A1" display="Quadro 6 - Contas económicas anuais das famílias (S.14)" xr:uid="{00000000-0004-0000-0000-00000B000000}"/>
    <hyperlink ref="B10:I10" location="'Quadro 7'!A1" display="Quadro 7 - Contas económicas anuais das instituições sem fim lucrativo ao serviço das famílias (S.15)" xr:uid="{00000000-0004-0000-0000-00000C000000}"/>
    <hyperlink ref="B11:I11" location="'Quadro 8'!A1" display="Quadro 8 - Contas económicas anuais do resto do mundo (S.2)" xr:uid="{00000000-0004-0000-0000-00000D000000}"/>
    <hyperlink ref="B12:I12" location="'Quadro 9'!A1" display="Quadro 9 - Remunerações dos empregados por sector institucional" xr:uid="{00000000-0004-0000-0000-00000E000000}"/>
    <hyperlink ref="B13:I13" location="'Quadro 10'!A1" display="Quadro 10 - Formação bruta de capital fixo por sector institucional" xr:uid="{00000000-0004-0000-0000-00000F000000}"/>
  </hyperlinks>
  <pageMargins left="0.75" right="0.75" top="1" bottom="1" header="0.5" footer="0.5"/>
  <pageSetup paperSize="9" orientation="portrait" vertic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53"/>
  </sheetPr>
  <dimension ref="A1:DD686"/>
  <sheetViews>
    <sheetView showGridLines="0" topLeftCell="A7" workbookViewId="0">
      <pane xSplit="1" ySplit="2" topLeftCell="B35" activePane="bottomRight" state="frozen"/>
      <selection activeCell="A7" sqref="A7"/>
      <selection pane="topRight" activeCell="B7" sqref="B7"/>
      <selection pane="bottomLeft" activeCell="A9" sqref="A9"/>
      <selection pane="bottomRight" activeCell="I39" sqref="I39"/>
    </sheetView>
  </sheetViews>
  <sheetFormatPr defaultColWidth="8.1640625" defaultRowHeight="11.25"/>
  <cols>
    <col min="1" max="1" width="11.1640625" style="18" customWidth="1"/>
    <col min="2" max="2" width="19.5" style="18" customWidth="1"/>
    <col min="3" max="3" width="27.83203125" style="18" customWidth="1"/>
    <col min="4" max="9" width="26.5" style="18" customWidth="1"/>
    <col min="10" max="97" width="10.6640625" style="18" customWidth="1"/>
    <col min="98" max="16384" width="8.1640625" style="18"/>
  </cols>
  <sheetData>
    <row r="1" spans="1:9" s="3" customFormat="1" ht="12.6" customHeight="1">
      <c r="A1" s="2"/>
      <c r="B1" s="2"/>
      <c r="C1" s="2"/>
      <c r="D1" s="2"/>
      <c r="E1" s="2"/>
      <c r="F1" s="2"/>
      <c r="G1" s="2"/>
      <c r="H1" s="2"/>
      <c r="I1" s="2"/>
    </row>
    <row r="2" spans="1:9" s="3" customFormat="1" ht="12.6" customHeight="1">
      <c r="A2" s="157" t="s">
        <v>305</v>
      </c>
      <c r="B2" s="158"/>
      <c r="C2" s="158"/>
      <c r="D2" s="158"/>
      <c r="E2" s="158"/>
      <c r="F2" s="158"/>
      <c r="G2" s="158"/>
      <c r="H2" s="158"/>
      <c r="I2" s="2"/>
    </row>
    <row r="3" spans="1:9" s="3" customFormat="1" ht="12.6" customHeight="1">
      <c r="A3" s="52" t="s">
        <v>301</v>
      </c>
      <c r="B3" s="47"/>
      <c r="C3" s="47"/>
      <c r="D3" s="47"/>
      <c r="E3" s="47"/>
      <c r="F3" s="47"/>
      <c r="G3" s="47"/>
      <c r="H3" s="47"/>
      <c r="I3" s="2"/>
    </row>
    <row r="4" spans="1:9" s="3" customFormat="1" ht="6" customHeight="1">
      <c r="A4" s="53"/>
      <c r="B4" s="2"/>
      <c r="C4" s="2"/>
      <c r="D4" s="2"/>
      <c r="E4" s="2"/>
      <c r="F4" s="2"/>
      <c r="G4" s="2"/>
      <c r="H4" s="2"/>
      <c r="I4" s="2"/>
    </row>
    <row r="5" spans="1:9" s="11" customFormat="1" ht="12.6" customHeight="1">
      <c r="A5" s="27" t="s">
        <v>146</v>
      </c>
      <c r="B5" s="9"/>
      <c r="C5" s="9"/>
      <c r="D5" s="9"/>
      <c r="E5" s="9"/>
      <c r="F5" s="9"/>
      <c r="G5" s="9"/>
      <c r="H5" s="9"/>
      <c r="I5" s="10"/>
    </row>
    <row r="6" spans="1:9" customFormat="1" ht="6" customHeight="1" thickBot="1">
      <c r="A6" s="34"/>
      <c r="B6" s="32"/>
      <c r="C6" s="32"/>
      <c r="D6" s="32"/>
      <c r="E6" s="32"/>
      <c r="F6" s="32"/>
      <c r="G6" s="32"/>
      <c r="H6" s="32"/>
    </row>
    <row r="7" spans="1:9" s="36" customFormat="1" ht="59.25" customHeight="1" thickBot="1">
      <c r="A7" s="112" t="s">
        <v>143</v>
      </c>
      <c r="B7" s="41" t="s">
        <v>147</v>
      </c>
      <c r="C7" s="41" t="s">
        <v>148</v>
      </c>
      <c r="D7" s="41" t="s">
        <v>149</v>
      </c>
      <c r="E7" s="41" t="s">
        <v>150</v>
      </c>
      <c r="F7" s="41" t="s">
        <v>294</v>
      </c>
      <c r="G7" s="41" t="s">
        <v>151</v>
      </c>
      <c r="H7" s="41" t="s">
        <v>152</v>
      </c>
      <c r="I7" s="54" t="s">
        <v>153</v>
      </c>
    </row>
    <row r="8" spans="1:9" s="36" customFormat="1" ht="15" customHeight="1" thickBot="1">
      <c r="A8" s="112"/>
      <c r="B8" s="55" t="s">
        <v>144</v>
      </c>
      <c r="C8" s="55">
        <v>2</v>
      </c>
      <c r="D8" s="55">
        <v>3</v>
      </c>
      <c r="E8" s="55">
        <v>4</v>
      </c>
      <c r="F8" s="55" t="s">
        <v>295</v>
      </c>
      <c r="G8" s="55">
        <v>6</v>
      </c>
      <c r="H8" s="56">
        <v>7</v>
      </c>
      <c r="I8" s="54">
        <v>8</v>
      </c>
    </row>
    <row r="9" spans="1:9" s="57" customFormat="1" ht="15" customHeight="1">
      <c r="A9" s="65">
        <v>1995</v>
      </c>
      <c r="B9" s="16">
        <f t="shared" ref="B9:B23" si="0">+C9+D9+E9+G9+H9</f>
        <v>41662.014999999992</v>
      </c>
      <c r="C9" s="16">
        <v>25066.677</v>
      </c>
      <c r="D9" s="16">
        <v>2367.6579999999999</v>
      </c>
      <c r="E9" s="16">
        <v>11092.902999999998</v>
      </c>
      <c r="F9" s="16">
        <v>3134.777</v>
      </c>
      <c r="G9" s="16">
        <v>1858.268</v>
      </c>
      <c r="H9" s="16">
        <v>1276.509</v>
      </c>
      <c r="I9" s="16">
        <v>218.512</v>
      </c>
    </row>
    <row r="10" spans="1:9" s="57" customFormat="1" ht="15" customHeight="1">
      <c r="A10" s="65">
        <v>1996</v>
      </c>
      <c r="B10" s="16">
        <f t="shared" si="0"/>
        <v>44760.175999999999</v>
      </c>
      <c r="C10" s="16">
        <v>26939.236000000001</v>
      </c>
      <c r="D10" s="16">
        <v>2520.5439999999999</v>
      </c>
      <c r="E10" s="16">
        <v>11935.087</v>
      </c>
      <c r="F10" s="16">
        <v>3365.3089999999997</v>
      </c>
      <c r="G10" s="16">
        <v>2007.085</v>
      </c>
      <c r="H10" s="16">
        <v>1358.2240000000002</v>
      </c>
      <c r="I10" s="16">
        <v>197.66600000000003</v>
      </c>
    </row>
    <row r="11" spans="1:9" s="57" customFormat="1" ht="15" customHeight="1">
      <c r="A11" s="65">
        <v>1997</v>
      </c>
      <c r="B11" s="16">
        <f t="shared" si="0"/>
        <v>48596.470999999998</v>
      </c>
      <c r="C11" s="16">
        <v>29334.469000000001</v>
      </c>
      <c r="D11" s="16">
        <v>2711.8939999999998</v>
      </c>
      <c r="E11" s="16">
        <v>12975.811</v>
      </c>
      <c r="F11" s="16">
        <v>3574.297</v>
      </c>
      <c r="G11" s="16">
        <v>2210.8110000000001</v>
      </c>
      <c r="H11" s="16">
        <v>1363.4860000000001</v>
      </c>
      <c r="I11" s="16">
        <v>217.52500000000001</v>
      </c>
    </row>
    <row r="12" spans="1:9" s="17" customFormat="1" ht="15" customHeight="1">
      <c r="A12" s="65">
        <v>1998</v>
      </c>
      <c r="B12" s="16">
        <f t="shared" si="0"/>
        <v>53106.94</v>
      </c>
      <c r="C12" s="16">
        <v>31981.985000000001</v>
      </c>
      <c r="D12" s="16">
        <v>2760.13</v>
      </c>
      <c r="E12" s="16">
        <v>14524.762999999999</v>
      </c>
      <c r="F12" s="16">
        <v>3840.0619999999999</v>
      </c>
      <c r="G12" s="16">
        <v>2387.1790000000001</v>
      </c>
      <c r="H12" s="16">
        <v>1452.883</v>
      </c>
      <c r="I12" s="16">
        <v>265.24700000000001</v>
      </c>
    </row>
    <row r="13" spans="1:9" s="17" customFormat="1" ht="15" customHeight="1">
      <c r="A13" s="65">
        <v>1999</v>
      </c>
      <c r="B13" s="16">
        <f t="shared" si="0"/>
        <v>57079.48</v>
      </c>
      <c r="C13" s="16">
        <v>34252.292000000001</v>
      </c>
      <c r="D13" s="16">
        <v>2882.9189999999999</v>
      </c>
      <c r="E13" s="16">
        <v>15896.881000000001</v>
      </c>
      <c r="F13" s="16">
        <v>4047.3879999999999</v>
      </c>
      <c r="G13" s="16">
        <v>2532.527</v>
      </c>
      <c r="H13" s="16">
        <v>1514.8609999999999</v>
      </c>
      <c r="I13" s="16">
        <v>233.05199999999999</v>
      </c>
    </row>
    <row r="14" spans="1:9" s="17" customFormat="1" ht="15" customHeight="1">
      <c r="A14" s="65">
        <v>2000</v>
      </c>
      <c r="B14" s="16">
        <f t="shared" si="0"/>
        <v>61820.37000000001</v>
      </c>
      <c r="C14" s="16">
        <v>36861.955000000002</v>
      </c>
      <c r="D14" s="16">
        <v>3012.192</v>
      </c>
      <c r="E14" s="16">
        <v>17627.814000000002</v>
      </c>
      <c r="F14" s="16">
        <v>4318.4089999999997</v>
      </c>
      <c r="G14" s="16">
        <v>2728.9390000000003</v>
      </c>
      <c r="H14" s="16">
        <v>1589.47</v>
      </c>
      <c r="I14" s="16">
        <v>281.31099999999998</v>
      </c>
    </row>
    <row r="15" spans="1:9" s="17" customFormat="1" ht="15" customHeight="1">
      <c r="A15" s="65">
        <v>2001</v>
      </c>
      <c r="B15" s="16">
        <f t="shared" si="0"/>
        <v>65394.808000000005</v>
      </c>
      <c r="C15" s="16">
        <v>38928.165000000001</v>
      </c>
      <c r="D15" s="16">
        <v>3049.0889999999999</v>
      </c>
      <c r="E15" s="16">
        <v>18806.304</v>
      </c>
      <c r="F15" s="16">
        <v>4611.25</v>
      </c>
      <c r="G15" s="16">
        <v>2891.777</v>
      </c>
      <c r="H15" s="16">
        <v>1719.473</v>
      </c>
      <c r="I15" s="16">
        <v>383.048</v>
      </c>
    </row>
    <row r="16" spans="1:9" s="17" customFormat="1" ht="15" customHeight="1">
      <c r="A16" s="65">
        <v>2002</v>
      </c>
      <c r="B16" s="16">
        <f t="shared" si="0"/>
        <v>68422.346999999994</v>
      </c>
      <c r="C16" s="16">
        <v>40264.623</v>
      </c>
      <c r="D16" s="16">
        <v>3105.058</v>
      </c>
      <c r="E16" s="16">
        <v>20160.548000000003</v>
      </c>
      <c r="F16" s="16">
        <v>4892.1180000000004</v>
      </c>
      <c r="G16" s="16">
        <v>3031.7929999999997</v>
      </c>
      <c r="H16" s="16">
        <v>1860.325</v>
      </c>
      <c r="I16" s="16">
        <v>325.33799999999997</v>
      </c>
    </row>
    <row r="17" spans="1:13" s="17" customFormat="1" ht="15" customHeight="1">
      <c r="A17" s="65">
        <v>2003</v>
      </c>
      <c r="B17" s="16">
        <f t="shared" si="0"/>
        <v>69832.134999999995</v>
      </c>
      <c r="C17" s="16">
        <v>40634.754000000001</v>
      </c>
      <c r="D17" s="16">
        <v>3251.6</v>
      </c>
      <c r="E17" s="16">
        <v>20896.319</v>
      </c>
      <c r="F17" s="16">
        <v>5049.4619999999995</v>
      </c>
      <c r="G17" s="16">
        <v>3133.0820000000003</v>
      </c>
      <c r="H17" s="16">
        <v>1916.38</v>
      </c>
      <c r="I17" s="16">
        <v>339.25800000000004</v>
      </c>
    </row>
    <row r="18" spans="1:13" s="17" customFormat="1" ht="15" customHeight="1">
      <c r="A18" s="65">
        <v>2004</v>
      </c>
      <c r="B18" s="16">
        <f t="shared" si="0"/>
        <v>72361.739000000001</v>
      </c>
      <c r="C18" s="16">
        <v>42147.762000000002</v>
      </c>
      <c r="D18" s="16">
        <v>3279.0940000000001</v>
      </c>
      <c r="E18" s="16">
        <v>21728.535</v>
      </c>
      <c r="F18" s="16">
        <v>5206.348</v>
      </c>
      <c r="G18" s="16">
        <v>3226.7</v>
      </c>
      <c r="H18" s="16">
        <v>1979.6480000000001</v>
      </c>
      <c r="I18" s="16">
        <v>309.30500000000001</v>
      </c>
    </row>
    <row r="19" spans="1:13" s="17" customFormat="1" ht="15" customHeight="1">
      <c r="A19" s="65">
        <v>2005</v>
      </c>
      <c r="B19" s="16">
        <f t="shared" si="0"/>
        <v>75781.482999999993</v>
      </c>
      <c r="C19" s="16">
        <v>43684.483999999997</v>
      </c>
      <c r="D19" s="16">
        <v>3630.4380000000001</v>
      </c>
      <c r="E19" s="16">
        <v>23026.881000000001</v>
      </c>
      <c r="F19" s="16">
        <v>5439.68</v>
      </c>
      <c r="G19" s="16">
        <v>3392.7940000000003</v>
      </c>
      <c r="H19" s="16">
        <v>2046.886</v>
      </c>
      <c r="I19" s="16">
        <v>312.23099999999999</v>
      </c>
    </row>
    <row r="20" spans="1:13" s="17" customFormat="1" ht="15" customHeight="1">
      <c r="A20" s="65">
        <v>2006</v>
      </c>
      <c r="B20" s="16">
        <f t="shared" si="0"/>
        <v>77895.368000000017</v>
      </c>
      <c r="C20" s="16">
        <v>45480.046999999999</v>
      </c>
      <c r="D20" s="16">
        <v>3838.43</v>
      </c>
      <c r="E20" s="16">
        <v>22897.169000000002</v>
      </c>
      <c r="F20" s="16">
        <v>5679.7219999999998</v>
      </c>
      <c r="G20" s="16">
        <v>3542.5049999999997</v>
      </c>
      <c r="H20" s="16">
        <v>2137.2170000000001</v>
      </c>
      <c r="I20" s="16">
        <v>350.13499999999999</v>
      </c>
      <c r="M20" s="17" t="s">
        <v>145</v>
      </c>
    </row>
    <row r="21" spans="1:13" s="17" customFormat="1" ht="15" customHeight="1">
      <c r="A21" s="65">
        <v>2007</v>
      </c>
      <c r="B21" s="16">
        <f t="shared" si="0"/>
        <v>81065.224999999991</v>
      </c>
      <c r="C21" s="16">
        <v>48028.876999999993</v>
      </c>
      <c r="D21" s="16">
        <v>4055.2449999999999</v>
      </c>
      <c r="E21" s="16">
        <v>22975.899000000001</v>
      </c>
      <c r="F21" s="16">
        <v>6005.2039999999997</v>
      </c>
      <c r="G21" s="16">
        <v>3751.527</v>
      </c>
      <c r="H21" s="16">
        <v>2253.6770000000001</v>
      </c>
      <c r="I21" s="16">
        <v>443.43600000000004</v>
      </c>
    </row>
    <row r="22" spans="1:13" s="17" customFormat="1" ht="15" customHeight="1">
      <c r="A22" s="65">
        <v>2008</v>
      </c>
      <c r="B22" s="16">
        <f t="shared" si="0"/>
        <v>83676.911000000007</v>
      </c>
      <c r="C22" s="16">
        <v>49877.489000000001</v>
      </c>
      <c r="D22" s="16">
        <v>4177.0060000000003</v>
      </c>
      <c r="E22" s="16">
        <v>23459.255999999998</v>
      </c>
      <c r="F22" s="16">
        <v>6163.16</v>
      </c>
      <c r="G22" s="16">
        <v>3753.6260000000002</v>
      </c>
      <c r="H22" s="16">
        <v>2409.5339999999997</v>
      </c>
      <c r="I22" s="16">
        <v>437.68799999999999</v>
      </c>
    </row>
    <row r="23" spans="1:13" s="86" customFormat="1" ht="15" customHeight="1">
      <c r="A23" s="84">
        <v>2009</v>
      </c>
      <c r="B23" s="85">
        <f t="shared" si="0"/>
        <v>83655.138000000006</v>
      </c>
      <c r="C23" s="16">
        <v>48714.587</v>
      </c>
      <c r="D23" s="16">
        <v>4173.9059999999999</v>
      </c>
      <c r="E23" s="16">
        <v>24574.347999999998</v>
      </c>
      <c r="F23" s="16">
        <v>6192.2970000000005</v>
      </c>
      <c r="G23" s="16">
        <v>3626.1640000000002</v>
      </c>
      <c r="H23" s="16">
        <v>2566.1329999999998</v>
      </c>
      <c r="I23" s="16">
        <v>428.99600000000004</v>
      </c>
    </row>
    <row r="24" spans="1:13" ht="15" customHeight="1">
      <c r="A24" s="84">
        <v>2010</v>
      </c>
      <c r="B24" s="85">
        <f>+C24+D24+E24+G24+H24</f>
        <v>84836.732999999993</v>
      </c>
      <c r="C24" s="16">
        <v>49797.536</v>
      </c>
      <c r="D24" s="16">
        <v>4220.6370000000006</v>
      </c>
      <c r="E24" s="16">
        <v>24575.985000000001</v>
      </c>
      <c r="F24" s="16">
        <v>6242.5749999999998</v>
      </c>
      <c r="G24" s="16">
        <v>3537.3040000000001</v>
      </c>
      <c r="H24" s="16">
        <v>2705.2710000000002</v>
      </c>
      <c r="I24" s="16">
        <v>390.53</v>
      </c>
    </row>
    <row r="25" spans="1:13" ht="15" customHeight="1">
      <c r="A25" s="91">
        <v>2011</v>
      </c>
      <c r="B25" s="85">
        <f t="shared" ref="B25:B30" si="1">+C25+D25+E25+F25</f>
        <v>81593.805999999997</v>
      </c>
      <c r="C25" s="16">
        <v>48913.192999999999</v>
      </c>
      <c r="D25" s="16">
        <v>4016.107</v>
      </c>
      <c r="E25" s="16">
        <v>22581.677</v>
      </c>
      <c r="F25" s="16">
        <v>6082.8289999999997</v>
      </c>
      <c r="G25" s="16">
        <v>3326.1509999999998</v>
      </c>
      <c r="H25" s="16">
        <v>2756.6779999999999</v>
      </c>
      <c r="I25" s="16">
        <v>388.29</v>
      </c>
    </row>
    <row r="26" spans="1:13" ht="15" customHeight="1">
      <c r="A26" s="91">
        <v>2012</v>
      </c>
      <c r="B26" s="85">
        <f t="shared" si="1"/>
        <v>75313.415999999997</v>
      </c>
      <c r="C26" s="16">
        <v>45704.764999999999</v>
      </c>
      <c r="D26" s="16">
        <v>4030.8160000000003</v>
      </c>
      <c r="E26" s="16">
        <v>19653.933000000001</v>
      </c>
      <c r="F26" s="16">
        <v>5923.902</v>
      </c>
      <c r="G26" s="16">
        <v>3089.2020000000002</v>
      </c>
      <c r="H26" s="16">
        <v>2834.7</v>
      </c>
      <c r="I26" s="16">
        <v>358.12600000000003</v>
      </c>
    </row>
    <row r="27" spans="1:13" ht="15" customHeight="1">
      <c r="A27" s="91">
        <v>2013</v>
      </c>
      <c r="B27" s="85">
        <f t="shared" si="1"/>
        <v>76207.142000000022</v>
      </c>
      <c r="C27" s="16">
        <v>45035.757000000005</v>
      </c>
      <c r="D27" s="16">
        <v>4157.5560000000005</v>
      </c>
      <c r="E27" s="16">
        <v>21282.658000000003</v>
      </c>
      <c r="F27" s="16">
        <v>5731.1710000000003</v>
      </c>
      <c r="G27" s="16">
        <v>2884.2669999999998</v>
      </c>
      <c r="H27" s="16">
        <v>2846.904</v>
      </c>
      <c r="I27" s="16">
        <v>336.61599999999999</v>
      </c>
    </row>
    <row r="28" spans="1:13" ht="15" customHeight="1">
      <c r="A28" s="91">
        <v>2014</v>
      </c>
      <c r="B28" s="85">
        <f t="shared" si="1"/>
        <v>76351.130000000019</v>
      </c>
      <c r="C28" s="16">
        <v>46188.255000000005</v>
      </c>
      <c r="D28" s="16">
        <v>3797.9849999999997</v>
      </c>
      <c r="E28" s="16">
        <v>20481.324000000001</v>
      </c>
      <c r="F28" s="16">
        <v>5883.5660000000007</v>
      </c>
      <c r="G28" s="16">
        <v>2948.0679999999998</v>
      </c>
      <c r="H28" s="16">
        <v>2935.498</v>
      </c>
      <c r="I28" s="16">
        <v>329.52700000000004</v>
      </c>
    </row>
    <row r="29" spans="1:13" ht="15" customHeight="1">
      <c r="A29" s="91">
        <v>2015</v>
      </c>
      <c r="B29" s="85">
        <f t="shared" si="1"/>
        <v>78406.280999999988</v>
      </c>
      <c r="C29" s="16">
        <v>48413.214</v>
      </c>
      <c r="D29" s="16">
        <v>3839.9879999999998</v>
      </c>
      <c r="E29" s="16">
        <v>20315.55</v>
      </c>
      <c r="F29" s="16">
        <v>5837.5289999999995</v>
      </c>
      <c r="G29" s="16">
        <v>2844.174</v>
      </c>
      <c r="H29" s="16">
        <v>2993.355</v>
      </c>
      <c r="I29" s="16">
        <v>328.78200000000004</v>
      </c>
    </row>
    <row r="30" spans="1:13" ht="15" customHeight="1">
      <c r="A30" s="91">
        <v>2016</v>
      </c>
      <c r="B30" s="85">
        <f t="shared" si="1"/>
        <v>81213.456000000006</v>
      </c>
      <c r="C30" s="16">
        <v>50733.68</v>
      </c>
      <c r="D30" s="16">
        <v>3647.402</v>
      </c>
      <c r="E30" s="16">
        <v>20895.472000000002</v>
      </c>
      <c r="F30" s="16">
        <v>5936.902</v>
      </c>
      <c r="G30" s="16">
        <v>2803.922</v>
      </c>
      <c r="H30" s="16">
        <v>3132.9799999999996</v>
      </c>
      <c r="I30" s="16">
        <v>383.79499999999996</v>
      </c>
    </row>
    <row r="31" spans="1:13" ht="15" customHeight="1">
      <c r="A31" s="91">
        <v>2017</v>
      </c>
      <c r="B31" s="85">
        <f t="shared" ref="B31" si="2">+C31+D31+E31+F31</f>
        <v>86097.312999999995</v>
      </c>
      <c r="C31" s="16">
        <v>54562.618999999999</v>
      </c>
      <c r="D31" s="16">
        <v>3815.7310000000002</v>
      </c>
      <c r="E31" s="16">
        <v>21385.983</v>
      </c>
      <c r="F31" s="16">
        <v>6332.9800000000005</v>
      </c>
      <c r="G31" s="16">
        <v>2925.0990000000002</v>
      </c>
      <c r="H31" s="16">
        <v>3407.8809999999999</v>
      </c>
      <c r="I31" s="16">
        <v>432.58199999999999</v>
      </c>
    </row>
    <row r="32" spans="1:13" ht="15" customHeight="1">
      <c r="A32" s="91">
        <v>2018</v>
      </c>
      <c r="B32" s="85">
        <f t="shared" ref="B32" si="3">+C32+D32+E32+F32</f>
        <v>91633.117000000013</v>
      </c>
      <c r="C32" s="16">
        <v>59270.773000000001</v>
      </c>
      <c r="D32" s="16">
        <v>3865.8819999999996</v>
      </c>
      <c r="E32" s="16">
        <v>22029.597000000002</v>
      </c>
      <c r="F32" s="16">
        <v>6466.8649999999998</v>
      </c>
      <c r="G32" s="16">
        <v>2953.1579999999999</v>
      </c>
      <c r="H32" s="16">
        <v>3513.7069999999999</v>
      </c>
      <c r="I32" s="16">
        <v>461.46000000000004</v>
      </c>
    </row>
    <row r="33" spans="1:108" ht="15" customHeight="1">
      <c r="A33" s="91">
        <v>2019</v>
      </c>
      <c r="B33" s="85">
        <f t="shared" ref="B33" si="4">+C33+D33+E33+F33</f>
        <v>97099.326000000001</v>
      </c>
      <c r="C33" s="16">
        <v>63607.291000000005</v>
      </c>
      <c r="D33" s="16">
        <v>3934.9809999999998</v>
      </c>
      <c r="E33" s="16">
        <v>23146.720000000001</v>
      </c>
      <c r="F33" s="16">
        <v>6410.3339999999998</v>
      </c>
      <c r="G33" s="16">
        <v>2841.105</v>
      </c>
      <c r="H33" s="16">
        <v>3569.2290000000003</v>
      </c>
      <c r="I33" s="16">
        <v>551.61</v>
      </c>
    </row>
    <row r="34" spans="1:108" ht="15" customHeight="1">
      <c r="A34" s="91">
        <v>2020</v>
      </c>
      <c r="B34" s="85">
        <f t="shared" ref="B34" si="5">+C34+D34+E34+F34</f>
        <v>97123.625</v>
      </c>
      <c r="C34" s="16">
        <v>63138.17</v>
      </c>
      <c r="D34" s="16">
        <v>3843.0810000000001</v>
      </c>
      <c r="E34" s="16">
        <v>23933.813999999998</v>
      </c>
      <c r="F34" s="16">
        <v>6208.56</v>
      </c>
      <c r="G34" s="16">
        <v>2539.8019999999997</v>
      </c>
      <c r="H34" s="16">
        <v>3668.7579999999998</v>
      </c>
      <c r="I34" s="16">
        <v>632.11400000000003</v>
      </c>
    </row>
    <row r="35" spans="1:108" ht="15" customHeight="1">
      <c r="A35" s="22">
        <v>2021</v>
      </c>
      <c r="B35" s="85">
        <f t="shared" ref="B35" si="6">+C35+D35+E35+F35</f>
        <v>104097.777</v>
      </c>
      <c r="C35" s="16">
        <v>68748.03</v>
      </c>
      <c r="D35" s="16">
        <v>3996.288</v>
      </c>
      <c r="E35" s="16">
        <v>25038.645000000004</v>
      </c>
      <c r="F35" s="16">
        <v>6314.8139999999994</v>
      </c>
      <c r="G35" s="16">
        <v>2457.4899999999998</v>
      </c>
      <c r="H35" s="16">
        <v>3857.3240000000001</v>
      </c>
      <c r="I35" s="16">
        <v>899.399</v>
      </c>
    </row>
    <row r="36" spans="1:108" ht="15" customHeight="1">
      <c r="A36" s="22" t="s">
        <v>403</v>
      </c>
      <c r="B36" s="85">
        <f t="shared" ref="B36" si="7">+C36+D36+E36+F36</f>
        <v>112828.38499999999</v>
      </c>
      <c r="C36" s="16">
        <v>76156.997000000003</v>
      </c>
      <c r="D36" s="16">
        <v>4088.2049999999999</v>
      </c>
      <c r="E36" s="16">
        <v>25825.135000000002</v>
      </c>
      <c r="F36" s="16">
        <v>6758.0479999999998</v>
      </c>
      <c r="G36" s="16">
        <v>2659.3989999999999</v>
      </c>
      <c r="H36" s="16">
        <v>4098.6489999999994</v>
      </c>
      <c r="I36" s="16">
        <v>929.452</v>
      </c>
    </row>
    <row r="37" spans="1:108" ht="15" customHeight="1">
      <c r="A37" s="22" t="s">
        <v>407</v>
      </c>
      <c r="B37" s="85">
        <f t="shared" ref="B37" si="8">+C37+D37+E37+F37</f>
        <v>124677.35900000001</v>
      </c>
      <c r="C37" s="16">
        <v>85274.351999999999</v>
      </c>
      <c r="D37" s="16">
        <v>4300.25</v>
      </c>
      <c r="E37" s="16">
        <v>27787.025000000001</v>
      </c>
      <c r="F37" s="16">
        <v>7315.732</v>
      </c>
      <c r="G37" s="106" t="s">
        <v>408</v>
      </c>
      <c r="H37" s="106" t="s">
        <v>408</v>
      </c>
      <c r="I37" s="16">
        <v>1235.046</v>
      </c>
    </row>
    <row r="38" spans="1:108" ht="15" customHeight="1">
      <c r="A38" s="91"/>
    </row>
    <row r="39" spans="1:108" s="7" customFormat="1" ht="15" customHeight="1">
      <c r="A39" s="99" t="s">
        <v>404</v>
      </c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</row>
    <row r="40" spans="1:108" s="7" customFormat="1" ht="15" customHeight="1">
      <c r="A40" s="101" t="s">
        <v>405</v>
      </c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</row>
    <row r="41" spans="1:108" ht="15" customHeight="1"/>
    <row r="42" spans="1:108" ht="15" customHeight="1"/>
    <row r="43" spans="1:108" ht="15" customHeight="1"/>
    <row r="44" spans="1:108" ht="15" customHeight="1"/>
    <row r="45" spans="1:108" ht="15" customHeight="1"/>
    <row r="46" spans="1:108" ht="15" customHeight="1"/>
    <row r="47" spans="1:108" ht="15" customHeight="1"/>
    <row r="48" spans="1:10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</sheetData>
  <mergeCells count="2">
    <mergeCell ref="A7:A8"/>
    <mergeCell ref="A2:H2"/>
  </mergeCells>
  <phoneticPr fontId="1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53"/>
  </sheetPr>
  <dimension ref="A1:DD697"/>
  <sheetViews>
    <sheetView topLeftCell="A7" workbookViewId="0">
      <pane xSplit="1" ySplit="2" topLeftCell="B23" activePane="bottomRight" state="frozen"/>
      <selection activeCell="A7" sqref="A7"/>
      <selection pane="topRight" activeCell="B7" sqref="B7"/>
      <selection pane="bottomLeft" activeCell="A9" sqref="A9"/>
      <selection pane="bottomRight" activeCell="L35" sqref="L35"/>
    </sheetView>
  </sheetViews>
  <sheetFormatPr defaultColWidth="9.33203125" defaultRowHeight="11.25"/>
  <cols>
    <col min="1" max="1" width="12.6640625" style="7" customWidth="1"/>
    <col min="2" max="6" width="21.6640625" style="7" customWidth="1"/>
    <col min="7" max="7" width="24.1640625" style="7" customWidth="1"/>
    <col min="8" max="8" width="27.33203125" style="7" customWidth="1"/>
  </cols>
  <sheetData>
    <row r="1" spans="1:8">
      <c r="A1" s="6"/>
      <c r="B1" s="6"/>
      <c r="C1" s="6"/>
      <c r="D1" s="6"/>
      <c r="E1" s="6"/>
      <c r="F1" s="6"/>
      <c r="G1" s="6"/>
      <c r="H1" s="6"/>
    </row>
    <row r="2" spans="1:8" s="3" customFormat="1">
      <c r="A2" s="47" t="s">
        <v>383</v>
      </c>
      <c r="B2" s="2"/>
      <c r="C2" s="2"/>
      <c r="D2" s="2"/>
      <c r="E2" s="2"/>
      <c r="F2" s="2"/>
      <c r="G2" s="2"/>
      <c r="H2" s="2"/>
    </row>
    <row r="3" spans="1:8" s="3" customFormat="1">
      <c r="A3" s="52" t="s">
        <v>384</v>
      </c>
      <c r="B3" s="2"/>
      <c r="C3" s="2"/>
      <c r="D3" s="2"/>
      <c r="E3" s="2"/>
      <c r="F3" s="2"/>
      <c r="G3" s="2"/>
      <c r="H3" s="2"/>
    </row>
    <row r="4" spans="1:8" ht="6" customHeight="1">
      <c r="A4" s="32"/>
      <c r="B4" s="6"/>
      <c r="C4" s="6"/>
      <c r="D4" s="6"/>
      <c r="E4" s="6"/>
      <c r="F4" s="6"/>
      <c r="G4" s="6"/>
      <c r="H4" s="6"/>
    </row>
    <row r="5" spans="1:8">
      <c r="A5" s="27" t="s">
        <v>146</v>
      </c>
      <c r="B5" s="32"/>
      <c r="C5" s="32"/>
      <c r="D5" s="32"/>
      <c r="E5" s="32"/>
      <c r="F5" s="32"/>
      <c r="G5" s="32"/>
      <c r="H5" s="32"/>
    </row>
    <row r="6" spans="1:8" ht="6" customHeight="1" thickBot="1">
      <c r="A6" s="34"/>
      <c r="B6" s="32"/>
      <c r="C6" s="32"/>
      <c r="D6" s="32"/>
      <c r="E6" s="32"/>
      <c r="F6" s="32"/>
      <c r="G6" s="32"/>
      <c r="H6" s="32"/>
    </row>
    <row r="7" spans="1:8" s="35" customFormat="1" ht="53.25" customHeight="1" thickBot="1">
      <c r="A7" s="112" t="s">
        <v>143</v>
      </c>
      <c r="B7" s="41" t="s">
        <v>147</v>
      </c>
      <c r="C7" s="41" t="s">
        <v>148</v>
      </c>
      <c r="D7" s="41" t="s">
        <v>149</v>
      </c>
      <c r="E7" s="41" t="s">
        <v>150</v>
      </c>
      <c r="F7" s="41" t="s">
        <v>294</v>
      </c>
      <c r="G7" s="41" t="s">
        <v>151</v>
      </c>
      <c r="H7" s="58" t="s">
        <v>152</v>
      </c>
    </row>
    <row r="8" spans="1:8" s="36" customFormat="1" ht="15" customHeight="1" thickBot="1">
      <c r="A8" s="112"/>
      <c r="B8" s="59" t="s">
        <v>144</v>
      </c>
      <c r="C8" s="59">
        <v>2</v>
      </c>
      <c r="D8" s="59">
        <v>3</v>
      </c>
      <c r="E8" s="59">
        <v>4</v>
      </c>
      <c r="F8" s="59" t="s">
        <v>295</v>
      </c>
      <c r="G8" s="59">
        <v>6</v>
      </c>
      <c r="H8" s="60">
        <v>7</v>
      </c>
    </row>
    <row r="9" spans="1:8" ht="15" customHeight="1">
      <c r="A9" s="87">
        <v>1995</v>
      </c>
      <c r="B9" s="88">
        <f>+C9+D9+E9+G9+H9</f>
        <v>20727.207999999999</v>
      </c>
      <c r="C9" s="88">
        <v>8435.7489999999998</v>
      </c>
      <c r="D9" s="88">
        <v>926.48800000000006</v>
      </c>
      <c r="E9" s="88">
        <v>3924.8649999999998</v>
      </c>
      <c r="F9" s="88">
        <v>7440.1059999999998</v>
      </c>
      <c r="G9" s="88">
        <v>7020.3090000000002</v>
      </c>
      <c r="H9" s="88">
        <v>419.79700000000003</v>
      </c>
    </row>
    <row r="10" spans="1:8" ht="15" customHeight="1">
      <c r="A10" s="87">
        <v>1996</v>
      </c>
      <c r="B10" s="88">
        <f t="shared" ref="B10:B21" si="0">+C10+D10+E10+G10+H10</f>
        <v>22478.121000000003</v>
      </c>
      <c r="C10" s="88">
        <v>9387.482</v>
      </c>
      <c r="D10" s="88">
        <v>1000.2569999999999</v>
      </c>
      <c r="E10" s="88">
        <v>4593.9470000000001</v>
      </c>
      <c r="F10" s="88">
        <v>7496.4350000000004</v>
      </c>
      <c r="G10" s="88">
        <v>7014.0550000000003</v>
      </c>
      <c r="H10" s="88">
        <v>482.38</v>
      </c>
    </row>
    <row r="11" spans="1:8" ht="15" customHeight="1">
      <c r="A11" s="87">
        <v>1997</v>
      </c>
      <c r="B11" s="88">
        <f t="shared" si="0"/>
        <v>26603.35</v>
      </c>
      <c r="C11" s="88">
        <v>11257.391</v>
      </c>
      <c r="D11" s="88">
        <v>1056.674</v>
      </c>
      <c r="E11" s="88">
        <v>5699.5169999999998</v>
      </c>
      <c r="F11" s="88">
        <v>8589.768</v>
      </c>
      <c r="G11" s="88">
        <v>7932.2309999999998</v>
      </c>
      <c r="H11" s="88">
        <v>657.53700000000003</v>
      </c>
    </row>
    <row r="12" spans="1:8" ht="15" customHeight="1">
      <c r="A12" s="87">
        <v>1998</v>
      </c>
      <c r="B12" s="88">
        <f t="shared" si="0"/>
        <v>30453.170999999998</v>
      </c>
      <c r="C12" s="88">
        <v>14003.797</v>
      </c>
      <c r="D12" s="88">
        <v>1096.21</v>
      </c>
      <c r="E12" s="88">
        <v>5681.1059999999998</v>
      </c>
      <c r="F12" s="88">
        <v>9672.0580000000009</v>
      </c>
      <c r="G12" s="88">
        <v>8974.0460000000003</v>
      </c>
      <c r="H12" s="88">
        <v>698.01199999999994</v>
      </c>
    </row>
    <row r="13" spans="1:8" ht="15" customHeight="1">
      <c r="A13" s="87">
        <v>1999</v>
      </c>
      <c r="B13" s="88">
        <f t="shared" si="0"/>
        <v>32999.909999999996</v>
      </c>
      <c r="C13" s="88">
        <v>15432.324000000001</v>
      </c>
      <c r="D13" s="88">
        <v>854.38199999999995</v>
      </c>
      <c r="E13" s="88">
        <v>5903.7160000000003</v>
      </c>
      <c r="F13" s="88">
        <v>10809.488000000001</v>
      </c>
      <c r="G13" s="88">
        <v>10091.324000000001</v>
      </c>
      <c r="H13" s="88">
        <v>718.16399999999999</v>
      </c>
    </row>
    <row r="14" spans="1:8" ht="15" customHeight="1">
      <c r="A14" s="87">
        <v>2000</v>
      </c>
      <c r="B14" s="88">
        <f t="shared" si="0"/>
        <v>35959.962</v>
      </c>
      <c r="C14" s="88">
        <v>17609.23</v>
      </c>
      <c r="D14" s="88">
        <v>799.43899999999996</v>
      </c>
      <c r="E14" s="88">
        <v>5916.6980000000003</v>
      </c>
      <c r="F14" s="88">
        <v>11634.594999999999</v>
      </c>
      <c r="G14" s="88">
        <v>10942.934999999999</v>
      </c>
      <c r="H14" s="88">
        <v>691.66</v>
      </c>
    </row>
    <row r="15" spans="1:8" ht="15" customHeight="1">
      <c r="A15" s="87">
        <v>2001</v>
      </c>
      <c r="B15" s="88">
        <f t="shared" si="0"/>
        <v>37177.356000000007</v>
      </c>
      <c r="C15" s="88">
        <v>17554.681</v>
      </c>
      <c r="D15" s="88">
        <v>945.76499999999999</v>
      </c>
      <c r="E15" s="88">
        <v>6833.723</v>
      </c>
      <c r="F15" s="88">
        <v>11843.187</v>
      </c>
      <c r="G15" s="88">
        <v>11056.782999999999</v>
      </c>
      <c r="H15" s="88">
        <v>786.404</v>
      </c>
    </row>
    <row r="16" spans="1:8" ht="15" customHeight="1">
      <c r="A16" s="87">
        <v>2002</v>
      </c>
      <c r="B16" s="88">
        <f t="shared" si="0"/>
        <v>36860.405000000006</v>
      </c>
      <c r="C16" s="88">
        <v>17238.27</v>
      </c>
      <c r="D16" s="88">
        <v>1216.454</v>
      </c>
      <c r="E16" s="88">
        <v>6568.6009999999997</v>
      </c>
      <c r="F16" s="88">
        <v>11837.08</v>
      </c>
      <c r="G16" s="88">
        <v>11069.795</v>
      </c>
      <c r="H16" s="88">
        <v>767.28499999999997</v>
      </c>
    </row>
    <row r="17" spans="1:8" ht="15" customHeight="1">
      <c r="A17" s="87">
        <v>2003</v>
      </c>
      <c r="B17" s="88">
        <f t="shared" si="0"/>
        <v>34706.370000000003</v>
      </c>
      <c r="C17" s="88">
        <v>17078.2</v>
      </c>
      <c r="D17" s="88">
        <v>866.30600000000004</v>
      </c>
      <c r="E17" s="88">
        <v>6392.5249999999996</v>
      </c>
      <c r="F17" s="88">
        <v>10369.339</v>
      </c>
      <c r="G17" s="88">
        <v>9659.2860000000001</v>
      </c>
      <c r="H17" s="88">
        <v>710.053</v>
      </c>
    </row>
    <row r="18" spans="1:8" ht="15" customHeight="1">
      <c r="A18" s="87">
        <v>2004</v>
      </c>
      <c r="B18" s="88">
        <f t="shared" si="0"/>
        <v>35662.764999999999</v>
      </c>
      <c r="C18" s="88">
        <v>17277.999</v>
      </c>
      <c r="D18" s="88">
        <v>1098.386</v>
      </c>
      <c r="E18" s="88">
        <v>6755.107</v>
      </c>
      <c r="F18" s="88">
        <v>10531.272999999999</v>
      </c>
      <c r="G18" s="88">
        <v>9927.491</v>
      </c>
      <c r="H18" s="88">
        <v>603.78200000000004</v>
      </c>
    </row>
    <row r="19" spans="1:8" ht="15" customHeight="1">
      <c r="A19" s="87">
        <v>2005</v>
      </c>
      <c r="B19" s="88">
        <f t="shared" si="0"/>
        <v>36667.811000000002</v>
      </c>
      <c r="C19" s="88">
        <v>18646.721000000001</v>
      </c>
      <c r="D19" s="88">
        <v>738.31700000000001</v>
      </c>
      <c r="E19" s="88">
        <v>6468.049</v>
      </c>
      <c r="F19" s="88">
        <v>10814.724</v>
      </c>
      <c r="G19" s="88">
        <v>10332.370000000001</v>
      </c>
      <c r="H19" s="88">
        <v>482.35399999999998</v>
      </c>
    </row>
    <row r="20" spans="1:8" ht="15" customHeight="1">
      <c r="A20" s="87">
        <v>2006</v>
      </c>
      <c r="B20" s="88">
        <f t="shared" si="0"/>
        <v>37463.227000000006</v>
      </c>
      <c r="C20" s="88">
        <v>19764.596000000001</v>
      </c>
      <c r="D20" s="88">
        <v>1637.0440000000001</v>
      </c>
      <c r="E20" s="88">
        <v>5579.6729999999998</v>
      </c>
      <c r="F20" s="88">
        <v>10481.914000000001</v>
      </c>
      <c r="G20" s="88">
        <v>9861.8510000000006</v>
      </c>
      <c r="H20" s="88">
        <v>620.06299999999999</v>
      </c>
    </row>
    <row r="21" spans="1:8" ht="15" customHeight="1">
      <c r="A21" s="87">
        <v>2007</v>
      </c>
      <c r="B21" s="88">
        <f t="shared" si="0"/>
        <v>39500.650999999998</v>
      </c>
      <c r="C21" s="88">
        <v>22280.744999999999</v>
      </c>
      <c r="D21" s="88">
        <v>1280.24</v>
      </c>
      <c r="E21" s="88">
        <v>5644.674</v>
      </c>
      <c r="F21" s="88">
        <v>10294.992</v>
      </c>
      <c r="G21" s="88">
        <v>9789.3829999999998</v>
      </c>
      <c r="H21" s="88">
        <v>505.60899999999998</v>
      </c>
    </row>
    <row r="22" spans="1:8" ht="15" customHeight="1">
      <c r="A22" s="87">
        <v>2008</v>
      </c>
      <c r="B22" s="88">
        <f>+C22+D22+E22+G22+H22</f>
        <v>40928.99</v>
      </c>
      <c r="C22" s="88">
        <v>23183.974999999999</v>
      </c>
      <c r="D22" s="88">
        <v>1551.08</v>
      </c>
      <c r="E22" s="88">
        <v>6650.7430000000004</v>
      </c>
      <c r="F22" s="88">
        <v>9543.1919999999991</v>
      </c>
      <c r="G22" s="88">
        <v>9028.41</v>
      </c>
      <c r="H22" s="88">
        <v>514.78200000000004</v>
      </c>
    </row>
    <row r="23" spans="1:8" s="80" customFormat="1" ht="15" customHeight="1">
      <c r="A23" s="79">
        <v>2009</v>
      </c>
      <c r="B23" s="89">
        <f>+C23+D23+E23+G23+H23</f>
        <v>37191.082999999999</v>
      </c>
      <c r="C23" s="88">
        <v>20483.047999999999</v>
      </c>
      <c r="D23" s="88">
        <v>1237.8610000000001</v>
      </c>
      <c r="E23" s="88">
        <v>7205.4830000000002</v>
      </c>
      <c r="F23" s="88">
        <v>8264.6909999999989</v>
      </c>
      <c r="G23" s="88">
        <v>7515.9759999999997</v>
      </c>
      <c r="H23" s="88">
        <v>748.71500000000003</v>
      </c>
    </row>
    <row r="24" spans="1:8" ht="15" customHeight="1">
      <c r="A24" s="79">
        <v>2010</v>
      </c>
      <c r="B24" s="89">
        <f>+C24+D24+E24+G24+H24</f>
        <v>36952.800999999999</v>
      </c>
      <c r="C24" s="88">
        <v>18463.931</v>
      </c>
      <c r="D24" s="88">
        <v>827.58100000000002</v>
      </c>
      <c r="E24" s="88">
        <v>9478.7340000000004</v>
      </c>
      <c r="F24" s="88">
        <v>8182.5550000000003</v>
      </c>
      <c r="G24" s="88">
        <v>7382.174</v>
      </c>
      <c r="H24" s="88">
        <v>800.38099999999997</v>
      </c>
    </row>
    <row r="25" spans="1:8" ht="15" customHeight="1">
      <c r="A25" s="91">
        <v>2011</v>
      </c>
      <c r="B25" s="89">
        <f t="shared" ref="B25:B30" si="1">+C25+D25+E25+F25</f>
        <v>32437.360000000001</v>
      </c>
      <c r="C25" s="88">
        <v>18014.022000000001</v>
      </c>
      <c r="D25" s="88">
        <v>904.76700000000005</v>
      </c>
      <c r="E25" s="88">
        <v>6139.4260000000004</v>
      </c>
      <c r="F25" s="88">
        <v>7379.1450000000004</v>
      </c>
      <c r="G25" s="88">
        <v>6574.6530000000002</v>
      </c>
      <c r="H25" s="88">
        <v>804.49199999999996</v>
      </c>
    </row>
    <row r="26" spans="1:8" ht="15" customHeight="1">
      <c r="A26" s="91">
        <v>2012</v>
      </c>
      <c r="B26" s="89">
        <f t="shared" si="1"/>
        <v>26631.460999999999</v>
      </c>
      <c r="C26" s="88">
        <v>15644.148999999999</v>
      </c>
      <c r="D26" s="88">
        <v>539.33600000000001</v>
      </c>
      <c r="E26" s="88">
        <v>4158.2960000000003</v>
      </c>
      <c r="F26" s="88">
        <v>6289.6799999999994</v>
      </c>
      <c r="G26" s="88">
        <v>5594.9179999999997</v>
      </c>
      <c r="H26" s="88">
        <v>694.76199999999994</v>
      </c>
    </row>
    <row r="27" spans="1:8" ht="15" customHeight="1">
      <c r="A27" s="91">
        <v>2013</v>
      </c>
      <c r="B27" s="89">
        <f t="shared" si="1"/>
        <v>25150.309999999998</v>
      </c>
      <c r="C27" s="88">
        <v>15250.432000000001</v>
      </c>
      <c r="D27" s="88">
        <v>815.529</v>
      </c>
      <c r="E27" s="88">
        <v>3701.143</v>
      </c>
      <c r="F27" s="88">
        <v>5383.2060000000001</v>
      </c>
      <c r="G27" s="88">
        <v>4698.4840000000004</v>
      </c>
      <c r="H27" s="88">
        <v>684.72199999999998</v>
      </c>
    </row>
    <row r="28" spans="1:8" ht="15" customHeight="1">
      <c r="A28" s="91">
        <v>2014</v>
      </c>
      <c r="B28" s="89">
        <f t="shared" si="1"/>
        <v>26012.731</v>
      </c>
      <c r="C28" s="88">
        <v>16906.746999999999</v>
      </c>
      <c r="D28" s="88">
        <v>119.16800000000001</v>
      </c>
      <c r="E28" s="88">
        <v>3446.3330000000001</v>
      </c>
      <c r="F28" s="88">
        <v>5540.4830000000002</v>
      </c>
      <c r="G28" s="88">
        <v>4939.4369999999999</v>
      </c>
      <c r="H28" s="88">
        <v>601.04600000000005</v>
      </c>
    </row>
    <row r="29" spans="1:8" ht="15" customHeight="1">
      <c r="A29" s="91">
        <v>2015</v>
      </c>
      <c r="B29" s="89">
        <f t="shared" si="1"/>
        <v>27886.485000000001</v>
      </c>
      <c r="C29" s="88">
        <v>18456.974999999999</v>
      </c>
      <c r="D29" s="88">
        <v>-318.04899999999998</v>
      </c>
      <c r="E29" s="88">
        <v>4045.4450000000002</v>
      </c>
      <c r="F29" s="88">
        <v>5702.1139999999996</v>
      </c>
      <c r="G29" s="88">
        <v>5127.7669999999998</v>
      </c>
      <c r="H29" s="88">
        <v>574.34699999999998</v>
      </c>
    </row>
    <row r="30" spans="1:8" ht="15" customHeight="1">
      <c r="A30" s="91">
        <v>2016</v>
      </c>
      <c r="B30" s="89">
        <f t="shared" si="1"/>
        <v>28893.362000000001</v>
      </c>
      <c r="C30" s="88">
        <v>19439.201000000001</v>
      </c>
      <c r="D30" s="88">
        <v>391.077</v>
      </c>
      <c r="E30" s="88">
        <v>2875.165</v>
      </c>
      <c r="F30" s="88">
        <v>6187.9189999999999</v>
      </c>
      <c r="G30" s="88">
        <v>5618.835</v>
      </c>
      <c r="H30" s="88">
        <v>569.08399999999995</v>
      </c>
    </row>
    <row r="31" spans="1:8" ht="15" customHeight="1">
      <c r="A31" s="91">
        <v>2017</v>
      </c>
      <c r="B31" s="89">
        <f t="shared" ref="B31" si="2">+C31+D31+E31+F31</f>
        <v>32887.733</v>
      </c>
      <c r="C31" s="88">
        <v>22304.576000000001</v>
      </c>
      <c r="D31" s="88">
        <v>241.69300000000001</v>
      </c>
      <c r="E31" s="88">
        <v>3496.4639999999999</v>
      </c>
      <c r="F31" s="88">
        <v>6845</v>
      </c>
      <c r="G31" s="88">
        <v>6228.8950000000004</v>
      </c>
      <c r="H31" s="88">
        <v>616.10500000000002</v>
      </c>
    </row>
    <row r="32" spans="1:8" ht="15" customHeight="1">
      <c r="A32" s="91">
        <v>2018</v>
      </c>
      <c r="B32" s="89">
        <f t="shared" ref="B32" si="3">+C32+D32+E32+F32</f>
        <v>35953.444000000003</v>
      </c>
      <c r="C32" s="88">
        <v>24187.291000000001</v>
      </c>
      <c r="D32" s="88">
        <v>223.74</v>
      </c>
      <c r="E32" s="88">
        <v>3790.1640000000002</v>
      </c>
      <c r="F32" s="88">
        <v>7752.2489999999998</v>
      </c>
      <c r="G32" s="88">
        <v>7126.6189999999997</v>
      </c>
      <c r="H32" s="88">
        <v>625.63</v>
      </c>
    </row>
    <row r="33" spans="1:108" ht="15" customHeight="1">
      <c r="A33" s="91">
        <v>2019</v>
      </c>
      <c r="B33" s="89">
        <f t="shared" ref="B33" si="4">+C33+D33+E33+F33</f>
        <v>38815.156999999999</v>
      </c>
      <c r="C33" s="88">
        <v>26205.671999999999</v>
      </c>
      <c r="D33" s="88">
        <v>341.60300000000001</v>
      </c>
      <c r="E33" s="88">
        <v>3904.4160000000002</v>
      </c>
      <c r="F33" s="88">
        <v>8363.4660000000003</v>
      </c>
      <c r="G33" s="88">
        <v>7713.9110000000001</v>
      </c>
      <c r="H33" s="88">
        <v>649.55499999999995</v>
      </c>
    </row>
    <row r="34" spans="1:108" ht="15" customHeight="1">
      <c r="A34" s="91">
        <v>2020</v>
      </c>
      <c r="B34" s="89">
        <f t="shared" ref="B34" si="5">+C34+D34+E34+F34</f>
        <v>38509.802000000003</v>
      </c>
      <c r="C34" s="88">
        <v>24760.699000000001</v>
      </c>
      <c r="D34" s="88">
        <v>814.25</v>
      </c>
      <c r="E34" s="88">
        <v>4641.8829999999998</v>
      </c>
      <c r="F34" s="88">
        <v>8292.9699999999993</v>
      </c>
      <c r="G34" s="88">
        <v>7575.8490000000002</v>
      </c>
      <c r="H34" s="88">
        <v>717.12099999999998</v>
      </c>
    </row>
    <row r="35" spans="1:108" ht="15" customHeight="1">
      <c r="A35" s="22">
        <v>2021</v>
      </c>
      <c r="B35" s="89">
        <f t="shared" ref="B35" si="6">+C35+D35+E35+F35</f>
        <v>43639.526000000005</v>
      </c>
      <c r="C35" s="88">
        <v>28075.058000000001</v>
      </c>
      <c r="D35" s="88">
        <v>417.97</v>
      </c>
      <c r="E35" s="88">
        <v>5583.6930000000002</v>
      </c>
      <c r="F35" s="88">
        <v>9562.8050000000003</v>
      </c>
      <c r="G35" s="88">
        <v>8808.5959999999995</v>
      </c>
      <c r="H35" s="88">
        <v>754.20899999999995</v>
      </c>
    </row>
    <row r="36" spans="1:108" ht="15" customHeight="1">
      <c r="A36" s="22" t="s">
        <v>403</v>
      </c>
      <c r="B36" s="89">
        <f t="shared" ref="B36" si="7">+C36+D36+E36+F36</f>
        <v>48665.546000000002</v>
      </c>
      <c r="C36" s="88">
        <v>31990.542000000001</v>
      </c>
      <c r="D36" s="88">
        <v>699.97199999999998</v>
      </c>
      <c r="E36" s="88">
        <v>5773.1080000000002</v>
      </c>
      <c r="F36" s="88">
        <v>10201.923999999999</v>
      </c>
      <c r="G36" s="88">
        <v>9374.9969999999994</v>
      </c>
      <c r="H36" s="88">
        <v>826.92700000000002</v>
      </c>
    </row>
    <row r="37" spans="1:108" ht="15" customHeight="1">
      <c r="A37" s="22" t="s">
        <v>407</v>
      </c>
      <c r="B37" s="89">
        <f t="shared" ref="B37" si="8">+C37+D37+E37+F37</f>
        <v>51472.231000000007</v>
      </c>
      <c r="C37" s="88">
        <v>34101.769</v>
      </c>
      <c r="D37" s="88">
        <v>453.82099999999997</v>
      </c>
      <c r="E37" s="88">
        <v>6742.8109999999997</v>
      </c>
      <c r="F37" s="88">
        <v>10173.83</v>
      </c>
      <c r="G37" s="107" t="s">
        <v>408</v>
      </c>
      <c r="H37" s="107" t="s">
        <v>408</v>
      </c>
    </row>
    <row r="38" spans="1:108" ht="15" customHeight="1">
      <c r="A38" s="91"/>
      <c r="B38" s="37"/>
    </row>
    <row r="39" spans="1:108" s="7" customFormat="1" ht="15" customHeight="1">
      <c r="A39" s="99" t="s">
        <v>404</v>
      </c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</row>
    <row r="40" spans="1:108" s="7" customFormat="1" ht="15" customHeight="1">
      <c r="A40" s="101" t="s">
        <v>405</v>
      </c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</row>
    <row r="41" spans="1:108" ht="15" customHeight="1">
      <c r="B41" s="37"/>
    </row>
    <row r="42" spans="1:108" ht="15" customHeight="1"/>
    <row r="43" spans="1:108" ht="15" customHeight="1"/>
    <row r="44" spans="1:108" ht="15" customHeight="1"/>
    <row r="45" spans="1:108" ht="15" customHeight="1"/>
    <row r="46" spans="1:108" ht="15" customHeight="1"/>
    <row r="47" spans="1:108" ht="15" customHeight="1"/>
    <row r="48" spans="1:10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</sheetData>
  <mergeCells count="1">
    <mergeCell ref="A7:A8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D379"/>
  <sheetViews>
    <sheetView showGridLines="0" topLeftCell="A10" zoomScale="80" zoomScaleNormal="80" workbookViewId="0">
      <pane xSplit="1" ySplit="3" topLeftCell="BX38" activePane="bottomRight" state="frozen"/>
      <selection activeCell="A10" sqref="A10"/>
      <selection pane="topRight" activeCell="B10" sqref="B10"/>
      <selection pane="bottomLeft" activeCell="A13" sqref="A13"/>
      <selection pane="bottomRight" activeCell="BB42" sqref="BB42"/>
    </sheetView>
  </sheetViews>
  <sheetFormatPr defaultColWidth="9.33203125" defaultRowHeight="11.25"/>
  <cols>
    <col min="1" max="1" width="19.83203125" style="7" customWidth="1"/>
    <col min="2" max="25" width="14.33203125" style="7" customWidth="1"/>
    <col min="26" max="28" width="15.83203125" style="7" customWidth="1"/>
    <col min="29" max="41" width="14.33203125" style="7" customWidth="1"/>
    <col min="42" max="42" width="16" style="7" customWidth="1"/>
    <col min="43" max="58" width="14.33203125" style="7" customWidth="1"/>
    <col min="59" max="62" width="16.83203125" style="7" customWidth="1"/>
    <col min="63" max="74" width="14.33203125" style="7" customWidth="1"/>
    <col min="75" max="77" width="15.83203125" style="7" customWidth="1"/>
    <col min="78" max="78" width="14.33203125" style="7" customWidth="1"/>
    <col min="79" max="79" width="17.33203125" style="7" customWidth="1"/>
    <col min="80" max="80" width="15.83203125" style="7" customWidth="1"/>
    <col min="81" max="99" width="14.33203125" style="7" customWidth="1"/>
    <col min="100" max="102" width="15.83203125" style="7" customWidth="1"/>
    <col min="103" max="108" width="14.33203125" style="7" customWidth="1"/>
    <col min="109" max="16384" width="9.33203125" style="7"/>
  </cols>
  <sheetData>
    <row r="1" spans="1:108" s="69" customFormat="1" ht="12.2" customHeight="1"/>
    <row r="2" spans="1:108" s="2" customFormat="1" ht="12.2" customHeight="1">
      <c r="A2" s="38" t="s">
        <v>234</v>
      </c>
    </row>
    <row r="3" spans="1:108" s="4" customFormat="1" ht="12.2" customHeight="1">
      <c r="A3" s="39" t="s">
        <v>255</v>
      </c>
    </row>
    <row r="4" spans="1:108" ht="6" customHeight="1">
      <c r="A4" s="5"/>
      <c r="B4" s="6"/>
      <c r="C4" s="6"/>
    </row>
    <row r="5" spans="1:108" s="10" customFormat="1" ht="12.2" customHeight="1">
      <c r="A5" s="8" t="s">
        <v>74</v>
      </c>
      <c r="B5" s="9"/>
      <c r="C5" s="9"/>
      <c r="D5" s="9"/>
      <c r="E5" s="9"/>
      <c r="F5" s="9"/>
      <c r="G5" s="9"/>
      <c r="H5" s="9"/>
    </row>
    <row r="6" spans="1:108" ht="6" customHeight="1" thickBot="1"/>
    <row r="7" spans="1:108" s="71" customFormat="1" ht="19.5" customHeight="1" thickBot="1">
      <c r="A7" s="119" t="s">
        <v>385</v>
      </c>
      <c r="B7" s="111" t="s">
        <v>75</v>
      </c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1" t="s">
        <v>0</v>
      </c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1" t="s">
        <v>1</v>
      </c>
      <c r="AD7" s="112"/>
      <c r="AE7" s="112"/>
      <c r="AF7" s="112"/>
      <c r="AG7" s="112"/>
      <c r="AH7" s="112"/>
      <c r="AI7" s="112"/>
      <c r="AJ7" s="112"/>
      <c r="AK7" s="112"/>
      <c r="AL7" s="112"/>
      <c r="AM7" s="112"/>
      <c r="AN7" s="112"/>
      <c r="AO7" s="112"/>
      <c r="AP7" s="112"/>
      <c r="AQ7" s="112"/>
      <c r="AR7" s="112"/>
      <c r="AS7" s="112" t="s">
        <v>76</v>
      </c>
      <c r="AT7" s="112"/>
      <c r="AU7" s="112"/>
      <c r="AV7" s="112"/>
      <c r="AW7" s="112"/>
      <c r="AX7" s="112"/>
      <c r="AY7" s="111" t="s">
        <v>77</v>
      </c>
      <c r="AZ7" s="112"/>
      <c r="BA7" s="112"/>
      <c r="BB7" s="112"/>
      <c r="BC7" s="112"/>
      <c r="BD7" s="112"/>
      <c r="BE7" s="112"/>
      <c r="BF7" s="112"/>
      <c r="BG7" s="112"/>
      <c r="BH7" s="112"/>
      <c r="BI7" s="112"/>
      <c r="BJ7" s="112"/>
      <c r="BK7" s="112"/>
      <c r="BL7" s="122"/>
      <c r="BM7" s="122"/>
      <c r="BN7" s="122"/>
      <c r="BO7" s="122"/>
      <c r="BP7" s="111" t="s">
        <v>78</v>
      </c>
      <c r="BQ7" s="112"/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2"/>
      <c r="CE7" s="112"/>
      <c r="CF7" s="112"/>
      <c r="CG7" s="112"/>
      <c r="CH7" s="112"/>
      <c r="CI7" s="111" t="s">
        <v>2</v>
      </c>
      <c r="CJ7" s="112"/>
      <c r="CK7" s="112"/>
      <c r="CL7" s="112"/>
      <c r="CM7" s="112"/>
      <c r="CN7" s="112"/>
      <c r="CO7" s="112"/>
      <c r="CP7" s="112"/>
      <c r="CQ7" s="112"/>
      <c r="CR7" s="112"/>
      <c r="CS7" s="112"/>
      <c r="CT7" s="111" t="s">
        <v>79</v>
      </c>
      <c r="CU7" s="112"/>
      <c r="CV7" s="112"/>
      <c r="CW7" s="112"/>
      <c r="CX7" s="112"/>
      <c r="CY7" s="112"/>
      <c r="CZ7" s="112"/>
      <c r="DA7" s="112"/>
      <c r="DB7" s="112"/>
      <c r="DC7" s="112"/>
      <c r="DD7" s="112"/>
    </row>
    <row r="8" spans="1:108" s="71" customFormat="1" ht="28.5" customHeight="1" thickBot="1">
      <c r="A8" s="120"/>
      <c r="B8" s="112" t="s">
        <v>80</v>
      </c>
      <c r="C8" s="113" t="s">
        <v>81</v>
      </c>
      <c r="D8" s="113"/>
      <c r="E8" s="113"/>
      <c r="F8" s="113" t="s">
        <v>241</v>
      </c>
      <c r="G8" s="113"/>
      <c r="H8" s="113"/>
      <c r="I8" s="113"/>
      <c r="J8" s="113" t="s">
        <v>82</v>
      </c>
      <c r="K8" s="113"/>
      <c r="L8" s="113"/>
      <c r="M8" s="113" t="s">
        <v>83</v>
      </c>
      <c r="N8" s="113"/>
      <c r="O8" s="113"/>
      <c r="P8" s="113" t="s">
        <v>84</v>
      </c>
      <c r="Q8" s="113"/>
      <c r="R8" s="113"/>
      <c r="S8" s="113" t="s">
        <v>85</v>
      </c>
      <c r="T8" s="113"/>
      <c r="U8" s="113"/>
      <c r="V8" s="113"/>
      <c r="W8" s="113"/>
      <c r="X8" s="113"/>
      <c r="Y8" s="113" t="s">
        <v>302</v>
      </c>
      <c r="Z8" s="113" t="s">
        <v>86</v>
      </c>
      <c r="AA8" s="113"/>
      <c r="AB8" s="113"/>
      <c r="AC8" s="113" t="s">
        <v>87</v>
      </c>
      <c r="AD8" s="113"/>
      <c r="AE8" s="113"/>
      <c r="AF8" s="113"/>
      <c r="AG8" s="113"/>
      <c r="AH8" s="113"/>
      <c r="AI8" s="113"/>
      <c r="AJ8" s="113"/>
      <c r="AK8" s="113"/>
      <c r="AL8" s="113" t="s">
        <v>88</v>
      </c>
      <c r="AM8" s="112"/>
      <c r="AN8" s="112"/>
      <c r="AO8" s="112"/>
      <c r="AP8" s="112"/>
      <c r="AQ8" s="112"/>
      <c r="AR8" s="113" t="s">
        <v>89</v>
      </c>
      <c r="AS8" s="113" t="s">
        <v>90</v>
      </c>
      <c r="AT8" s="112"/>
      <c r="AU8" s="112"/>
      <c r="AV8" s="112"/>
      <c r="AW8" s="113" t="s">
        <v>91</v>
      </c>
      <c r="AX8" s="113" t="s">
        <v>261</v>
      </c>
      <c r="AY8" s="113" t="s">
        <v>3</v>
      </c>
      <c r="AZ8" s="113"/>
      <c r="BA8" s="113"/>
      <c r="BB8" s="113"/>
      <c r="BC8" s="112" t="s">
        <v>92</v>
      </c>
      <c r="BD8" s="112"/>
      <c r="BE8" s="112"/>
      <c r="BF8" s="113" t="s">
        <v>93</v>
      </c>
      <c r="BG8" s="113"/>
      <c r="BH8" s="113"/>
      <c r="BI8" s="113"/>
      <c r="BJ8" s="113"/>
      <c r="BK8" s="113"/>
      <c r="BL8" s="113" t="s">
        <v>4</v>
      </c>
      <c r="BM8" s="113"/>
      <c r="BN8" s="113"/>
      <c r="BO8" s="113" t="s">
        <v>94</v>
      </c>
      <c r="BP8" s="113" t="s">
        <v>85</v>
      </c>
      <c r="BQ8" s="113"/>
      <c r="BR8" s="113"/>
      <c r="BS8" s="113"/>
      <c r="BT8" s="113"/>
      <c r="BU8" s="113"/>
      <c r="BV8" s="113" t="s">
        <v>260</v>
      </c>
      <c r="BW8" s="113" t="s">
        <v>95</v>
      </c>
      <c r="BX8" s="113"/>
      <c r="BY8" s="113"/>
      <c r="BZ8" s="113" t="s">
        <v>96</v>
      </c>
      <c r="CA8" s="113"/>
      <c r="CB8" s="113"/>
      <c r="CC8" s="113"/>
      <c r="CD8" s="113"/>
      <c r="CE8" s="113"/>
      <c r="CF8" s="113"/>
      <c r="CG8" s="113"/>
      <c r="CH8" s="113"/>
      <c r="CI8" s="117" t="s">
        <v>88</v>
      </c>
      <c r="CJ8" s="118"/>
      <c r="CK8" s="118"/>
      <c r="CL8" s="118"/>
      <c r="CM8" s="118"/>
      <c r="CN8" s="113" t="s">
        <v>89</v>
      </c>
      <c r="CO8" s="113" t="s">
        <v>5</v>
      </c>
      <c r="CP8" s="112"/>
      <c r="CQ8" s="112"/>
      <c r="CR8" s="112"/>
      <c r="CS8" s="113" t="s">
        <v>91</v>
      </c>
      <c r="CT8" s="111" t="s">
        <v>97</v>
      </c>
      <c r="CU8" s="111" t="s">
        <v>98</v>
      </c>
      <c r="CV8" s="111" t="s">
        <v>99</v>
      </c>
      <c r="CW8" s="111"/>
      <c r="CX8" s="111"/>
      <c r="CY8" s="111" t="s">
        <v>100</v>
      </c>
      <c r="CZ8" s="111" t="s">
        <v>101</v>
      </c>
      <c r="DA8" s="111" t="s">
        <v>247</v>
      </c>
      <c r="DB8" s="111" t="s">
        <v>102</v>
      </c>
      <c r="DC8" s="111" t="s">
        <v>103</v>
      </c>
      <c r="DD8" s="114" t="s">
        <v>391</v>
      </c>
    </row>
    <row r="9" spans="1:108" s="71" customFormat="1" ht="33" customHeight="1" thickBot="1">
      <c r="A9" s="120"/>
      <c r="B9" s="112"/>
      <c r="C9" s="112" t="s">
        <v>104</v>
      </c>
      <c r="D9" s="112" t="s">
        <v>105</v>
      </c>
      <c r="E9" s="112" t="s">
        <v>262</v>
      </c>
      <c r="F9" s="112" t="s">
        <v>104</v>
      </c>
      <c r="G9" s="113" t="s">
        <v>106</v>
      </c>
      <c r="H9" s="113" t="s">
        <v>107</v>
      </c>
      <c r="I9" s="113" t="s">
        <v>263</v>
      </c>
      <c r="J9" s="112" t="s">
        <v>104</v>
      </c>
      <c r="K9" s="112" t="s">
        <v>108</v>
      </c>
      <c r="L9" s="112" t="s">
        <v>109</v>
      </c>
      <c r="M9" s="112" t="s">
        <v>104</v>
      </c>
      <c r="N9" s="111" t="s">
        <v>110</v>
      </c>
      <c r="O9" s="113" t="s">
        <v>111</v>
      </c>
      <c r="P9" s="112" t="s">
        <v>104</v>
      </c>
      <c r="Q9" s="113" t="s">
        <v>112</v>
      </c>
      <c r="R9" s="113" t="s">
        <v>113</v>
      </c>
      <c r="S9" s="112" t="s">
        <v>104</v>
      </c>
      <c r="T9" s="113" t="s">
        <v>114</v>
      </c>
      <c r="U9" s="113" t="s">
        <v>115</v>
      </c>
      <c r="V9" s="113" t="s">
        <v>264</v>
      </c>
      <c r="W9" s="113" t="s">
        <v>328</v>
      </c>
      <c r="X9" s="113" t="s">
        <v>117</v>
      </c>
      <c r="Y9" s="113"/>
      <c r="Z9" s="112" t="s">
        <v>104</v>
      </c>
      <c r="AA9" s="113" t="s">
        <v>118</v>
      </c>
      <c r="AB9" s="113" t="s">
        <v>119</v>
      </c>
      <c r="AC9" s="123" t="s">
        <v>104</v>
      </c>
      <c r="AD9" s="113" t="s">
        <v>322</v>
      </c>
      <c r="AE9" s="113"/>
      <c r="AF9" s="113"/>
      <c r="AG9" s="113"/>
      <c r="AH9" s="113"/>
      <c r="AI9" s="113"/>
      <c r="AJ9" s="113" t="s">
        <v>265</v>
      </c>
      <c r="AK9" s="111" t="s">
        <v>120</v>
      </c>
      <c r="AL9" s="112" t="s">
        <v>104</v>
      </c>
      <c r="AM9" s="113" t="s">
        <v>121</v>
      </c>
      <c r="AN9" s="113" t="s">
        <v>122</v>
      </c>
      <c r="AO9" s="111" t="s">
        <v>123</v>
      </c>
      <c r="AP9" s="111" t="s">
        <v>326</v>
      </c>
      <c r="AQ9" s="111" t="s">
        <v>324</v>
      </c>
      <c r="AR9" s="113"/>
      <c r="AS9" s="112" t="s">
        <v>104</v>
      </c>
      <c r="AT9" s="111" t="s">
        <v>125</v>
      </c>
      <c r="AU9" s="111" t="s">
        <v>126</v>
      </c>
      <c r="AV9" s="111" t="s">
        <v>127</v>
      </c>
      <c r="AW9" s="113"/>
      <c r="AX9" s="113"/>
      <c r="AY9" s="112" t="s">
        <v>104</v>
      </c>
      <c r="AZ9" s="113" t="s">
        <v>128</v>
      </c>
      <c r="BA9" s="113" t="s">
        <v>129</v>
      </c>
      <c r="BB9" s="113" t="s">
        <v>130</v>
      </c>
      <c r="BC9" s="112" t="s">
        <v>104</v>
      </c>
      <c r="BD9" s="112" t="s">
        <v>108</v>
      </c>
      <c r="BE9" s="112" t="s">
        <v>131</v>
      </c>
      <c r="BF9" s="112" t="s">
        <v>104</v>
      </c>
      <c r="BG9" s="113" t="s">
        <v>110</v>
      </c>
      <c r="BH9" s="113"/>
      <c r="BI9" s="113"/>
      <c r="BJ9" s="113"/>
      <c r="BK9" s="113" t="s">
        <v>132</v>
      </c>
      <c r="BL9" s="112" t="s">
        <v>104</v>
      </c>
      <c r="BM9" s="111" t="s">
        <v>133</v>
      </c>
      <c r="BN9" s="113" t="s">
        <v>134</v>
      </c>
      <c r="BO9" s="113"/>
      <c r="BP9" s="112" t="s">
        <v>104</v>
      </c>
      <c r="BQ9" s="113" t="s">
        <v>114</v>
      </c>
      <c r="BR9" s="113" t="s">
        <v>115</v>
      </c>
      <c r="BS9" s="113" t="s">
        <v>264</v>
      </c>
      <c r="BT9" s="113" t="s">
        <v>135</v>
      </c>
      <c r="BU9" s="113" t="s">
        <v>136</v>
      </c>
      <c r="BV9" s="113"/>
      <c r="BW9" s="112" t="s">
        <v>104</v>
      </c>
      <c r="BX9" s="113" t="s">
        <v>118</v>
      </c>
      <c r="BY9" s="113" t="s">
        <v>119</v>
      </c>
      <c r="BZ9" s="112" t="s">
        <v>104</v>
      </c>
      <c r="CA9" s="113" t="s">
        <v>322</v>
      </c>
      <c r="CB9" s="113"/>
      <c r="CC9" s="113"/>
      <c r="CD9" s="113"/>
      <c r="CE9" s="113"/>
      <c r="CF9" s="113"/>
      <c r="CG9" s="113" t="s">
        <v>265</v>
      </c>
      <c r="CH9" s="113" t="s">
        <v>137</v>
      </c>
      <c r="CI9" s="112" t="s">
        <v>104</v>
      </c>
      <c r="CJ9" s="113" t="s">
        <v>121</v>
      </c>
      <c r="CK9" s="113" t="s">
        <v>122</v>
      </c>
      <c r="CL9" s="111" t="s">
        <v>138</v>
      </c>
      <c r="CM9" s="111" t="s">
        <v>124</v>
      </c>
      <c r="CN9" s="113"/>
      <c r="CO9" s="112" t="s">
        <v>104</v>
      </c>
      <c r="CP9" s="113" t="s">
        <v>125</v>
      </c>
      <c r="CQ9" s="111" t="s">
        <v>126</v>
      </c>
      <c r="CR9" s="111" t="s">
        <v>127</v>
      </c>
      <c r="CS9" s="113"/>
      <c r="CT9" s="111"/>
      <c r="CU9" s="111"/>
      <c r="CV9" s="112" t="s">
        <v>104</v>
      </c>
      <c r="CW9" s="111" t="s">
        <v>139</v>
      </c>
      <c r="CX9" s="111" t="s">
        <v>140</v>
      </c>
      <c r="CY9" s="111"/>
      <c r="CZ9" s="111"/>
      <c r="DA9" s="111"/>
      <c r="DB9" s="111"/>
      <c r="DC9" s="111"/>
      <c r="DD9" s="115"/>
    </row>
    <row r="10" spans="1:108" s="71" customFormat="1" ht="109.5" customHeight="1" thickBot="1">
      <c r="A10" s="121"/>
      <c r="B10" s="112"/>
      <c r="C10" s="112"/>
      <c r="D10" s="112"/>
      <c r="E10" s="112"/>
      <c r="F10" s="112"/>
      <c r="G10" s="113"/>
      <c r="H10" s="113"/>
      <c r="I10" s="113"/>
      <c r="J10" s="112"/>
      <c r="K10" s="112"/>
      <c r="L10" s="112"/>
      <c r="M10" s="112"/>
      <c r="N10" s="111"/>
      <c r="O10" s="113"/>
      <c r="P10" s="112"/>
      <c r="Q10" s="113"/>
      <c r="R10" s="113"/>
      <c r="S10" s="112"/>
      <c r="T10" s="113"/>
      <c r="U10" s="113"/>
      <c r="V10" s="113"/>
      <c r="W10" s="113"/>
      <c r="X10" s="113"/>
      <c r="Y10" s="113"/>
      <c r="Z10" s="112"/>
      <c r="AA10" s="113"/>
      <c r="AB10" s="113"/>
      <c r="AC10" s="124"/>
      <c r="AD10" s="41" t="s">
        <v>104</v>
      </c>
      <c r="AE10" s="72" t="s">
        <v>317</v>
      </c>
      <c r="AF10" s="72" t="s">
        <v>318</v>
      </c>
      <c r="AG10" s="72" t="s">
        <v>319</v>
      </c>
      <c r="AH10" s="72" t="s">
        <v>320</v>
      </c>
      <c r="AI10" s="72" t="s">
        <v>321</v>
      </c>
      <c r="AJ10" s="113"/>
      <c r="AK10" s="111"/>
      <c r="AL10" s="112"/>
      <c r="AM10" s="113"/>
      <c r="AN10" s="113"/>
      <c r="AO10" s="111"/>
      <c r="AP10" s="111"/>
      <c r="AQ10" s="111"/>
      <c r="AR10" s="113"/>
      <c r="AS10" s="112"/>
      <c r="AT10" s="111"/>
      <c r="AU10" s="111"/>
      <c r="AV10" s="111"/>
      <c r="AW10" s="113"/>
      <c r="AX10" s="113"/>
      <c r="AY10" s="112"/>
      <c r="AZ10" s="113"/>
      <c r="BA10" s="113"/>
      <c r="BB10" s="113"/>
      <c r="BC10" s="112"/>
      <c r="BD10" s="112"/>
      <c r="BE10" s="112"/>
      <c r="BF10" s="112"/>
      <c r="BG10" s="72" t="s">
        <v>104</v>
      </c>
      <c r="BH10" s="72" t="s">
        <v>141</v>
      </c>
      <c r="BI10" s="72" t="s">
        <v>266</v>
      </c>
      <c r="BJ10" s="72" t="s">
        <v>267</v>
      </c>
      <c r="BK10" s="113"/>
      <c r="BL10" s="112"/>
      <c r="BM10" s="111"/>
      <c r="BN10" s="113"/>
      <c r="BO10" s="113"/>
      <c r="BP10" s="112"/>
      <c r="BQ10" s="113"/>
      <c r="BR10" s="113"/>
      <c r="BS10" s="113"/>
      <c r="BT10" s="113"/>
      <c r="BU10" s="113"/>
      <c r="BV10" s="113"/>
      <c r="BW10" s="112"/>
      <c r="BX10" s="113"/>
      <c r="BY10" s="113"/>
      <c r="BZ10" s="112"/>
      <c r="CA10" s="72" t="s">
        <v>104</v>
      </c>
      <c r="CB10" s="72" t="s">
        <v>317</v>
      </c>
      <c r="CC10" s="72" t="s">
        <v>318</v>
      </c>
      <c r="CD10" s="72" t="s">
        <v>319</v>
      </c>
      <c r="CE10" s="72" t="s">
        <v>320</v>
      </c>
      <c r="CF10" s="72" t="s">
        <v>321</v>
      </c>
      <c r="CG10" s="113"/>
      <c r="CH10" s="113"/>
      <c r="CI10" s="112"/>
      <c r="CJ10" s="113"/>
      <c r="CK10" s="113"/>
      <c r="CL10" s="111"/>
      <c r="CM10" s="111"/>
      <c r="CN10" s="113"/>
      <c r="CO10" s="112"/>
      <c r="CP10" s="113"/>
      <c r="CQ10" s="111"/>
      <c r="CR10" s="111"/>
      <c r="CS10" s="113"/>
      <c r="CT10" s="111"/>
      <c r="CU10" s="111"/>
      <c r="CV10" s="112"/>
      <c r="CW10" s="111"/>
      <c r="CX10" s="111"/>
      <c r="CY10" s="111"/>
      <c r="CZ10" s="111"/>
      <c r="DA10" s="111"/>
      <c r="DB10" s="111"/>
      <c r="DC10" s="111"/>
      <c r="DD10" s="116"/>
    </row>
    <row r="11" spans="1:108" s="71" customFormat="1" ht="12.2" customHeight="1" thickBot="1">
      <c r="A11" s="109" t="s">
        <v>143</v>
      </c>
      <c r="B11" s="73" t="s">
        <v>6</v>
      </c>
      <c r="C11" s="73" t="s">
        <v>7</v>
      </c>
      <c r="D11" s="73" t="s">
        <v>8</v>
      </c>
      <c r="E11" s="73" t="s">
        <v>9</v>
      </c>
      <c r="F11" s="73" t="s">
        <v>10</v>
      </c>
      <c r="G11" s="40" t="s">
        <v>311</v>
      </c>
      <c r="H11" s="70" t="s">
        <v>11</v>
      </c>
      <c r="I11" s="70" t="s">
        <v>12</v>
      </c>
      <c r="J11" s="73" t="s">
        <v>13</v>
      </c>
      <c r="K11" s="73" t="s">
        <v>14</v>
      </c>
      <c r="L11" s="73" t="s">
        <v>15</v>
      </c>
      <c r="M11" s="73" t="s">
        <v>16</v>
      </c>
      <c r="N11" s="73" t="s">
        <v>17</v>
      </c>
      <c r="O11" s="73" t="s">
        <v>18</v>
      </c>
      <c r="P11" s="73" t="s">
        <v>19</v>
      </c>
      <c r="Q11" s="73" t="s">
        <v>20</v>
      </c>
      <c r="R11" s="73" t="s">
        <v>21</v>
      </c>
      <c r="S11" s="73" t="s">
        <v>22</v>
      </c>
      <c r="T11" s="73" t="s">
        <v>23</v>
      </c>
      <c r="U11" s="73" t="s">
        <v>24</v>
      </c>
      <c r="V11" s="73" t="s">
        <v>25</v>
      </c>
      <c r="W11" s="73" t="s">
        <v>26</v>
      </c>
      <c r="X11" s="72" t="s">
        <v>27</v>
      </c>
      <c r="Y11" s="70" t="s">
        <v>28</v>
      </c>
      <c r="Z11" s="73" t="s">
        <v>29</v>
      </c>
      <c r="AA11" s="73" t="s">
        <v>30</v>
      </c>
      <c r="AB11" s="73" t="s">
        <v>31</v>
      </c>
      <c r="AC11" s="73" t="s">
        <v>32</v>
      </c>
      <c r="AD11" s="73" t="s">
        <v>33</v>
      </c>
      <c r="AE11" s="73" t="s">
        <v>34</v>
      </c>
      <c r="AF11" s="73" t="s">
        <v>35</v>
      </c>
      <c r="AG11" s="73" t="s">
        <v>314</v>
      </c>
      <c r="AH11" s="73" t="s">
        <v>315</v>
      </c>
      <c r="AI11" s="73" t="s">
        <v>316</v>
      </c>
      <c r="AJ11" s="73" t="s">
        <v>36</v>
      </c>
      <c r="AK11" s="73" t="s">
        <v>37</v>
      </c>
      <c r="AL11" s="73" t="s">
        <v>38</v>
      </c>
      <c r="AM11" s="73" t="s">
        <v>39</v>
      </c>
      <c r="AN11" s="73" t="s">
        <v>40</v>
      </c>
      <c r="AO11" s="70" t="s">
        <v>41</v>
      </c>
      <c r="AP11" s="70" t="s">
        <v>42</v>
      </c>
      <c r="AQ11" s="70" t="s">
        <v>327</v>
      </c>
      <c r="AR11" s="73" t="s">
        <v>43</v>
      </c>
      <c r="AS11" s="73" t="s">
        <v>44</v>
      </c>
      <c r="AT11" s="73" t="s">
        <v>45</v>
      </c>
      <c r="AU11" s="70" t="s">
        <v>46</v>
      </c>
      <c r="AV11" s="70" t="s">
        <v>47</v>
      </c>
      <c r="AW11" s="73" t="s">
        <v>312</v>
      </c>
      <c r="AX11" s="73" t="s">
        <v>313</v>
      </c>
      <c r="AY11" s="73" t="s">
        <v>48</v>
      </c>
      <c r="AZ11" s="73" t="s">
        <v>49</v>
      </c>
      <c r="BA11" s="73" t="s">
        <v>50</v>
      </c>
      <c r="BB11" s="73" t="s">
        <v>51</v>
      </c>
      <c r="BC11" s="73" t="s">
        <v>13</v>
      </c>
      <c r="BD11" s="73" t="s">
        <v>14</v>
      </c>
      <c r="BE11" s="73" t="s">
        <v>15</v>
      </c>
      <c r="BF11" s="73" t="s">
        <v>16</v>
      </c>
      <c r="BG11" s="73" t="s">
        <v>17</v>
      </c>
      <c r="BH11" s="73" t="s">
        <v>52</v>
      </c>
      <c r="BI11" s="73" t="s">
        <v>53</v>
      </c>
      <c r="BJ11" s="73" t="s">
        <v>54</v>
      </c>
      <c r="BK11" s="73" t="s">
        <v>18</v>
      </c>
      <c r="BL11" s="73" t="s">
        <v>19</v>
      </c>
      <c r="BM11" s="73" t="s">
        <v>20</v>
      </c>
      <c r="BN11" s="73" t="s">
        <v>21</v>
      </c>
      <c r="BO11" s="70" t="s">
        <v>55</v>
      </c>
      <c r="BP11" s="73" t="s">
        <v>22</v>
      </c>
      <c r="BQ11" s="73" t="s">
        <v>23</v>
      </c>
      <c r="BR11" s="73" t="s">
        <v>24</v>
      </c>
      <c r="BS11" s="73" t="s">
        <v>25</v>
      </c>
      <c r="BT11" s="73" t="s">
        <v>26</v>
      </c>
      <c r="BU11" s="70" t="s">
        <v>27</v>
      </c>
      <c r="BV11" s="70" t="s">
        <v>28</v>
      </c>
      <c r="BW11" s="73" t="s">
        <v>29</v>
      </c>
      <c r="BX11" s="73" t="s">
        <v>30</v>
      </c>
      <c r="BY11" s="73" t="s">
        <v>31</v>
      </c>
      <c r="BZ11" s="73" t="s">
        <v>32</v>
      </c>
      <c r="CA11" s="73" t="s">
        <v>33</v>
      </c>
      <c r="CB11" s="73" t="s">
        <v>34</v>
      </c>
      <c r="CC11" s="73" t="s">
        <v>35</v>
      </c>
      <c r="CD11" s="73" t="s">
        <v>314</v>
      </c>
      <c r="CE11" s="73" t="s">
        <v>315</v>
      </c>
      <c r="CF11" s="73" t="s">
        <v>316</v>
      </c>
      <c r="CG11" s="73" t="s">
        <v>36</v>
      </c>
      <c r="CH11" s="73" t="s">
        <v>37</v>
      </c>
      <c r="CI11" s="73" t="s">
        <v>38</v>
      </c>
      <c r="CJ11" s="73" t="s">
        <v>39</v>
      </c>
      <c r="CK11" s="73" t="s">
        <v>40</v>
      </c>
      <c r="CL11" s="70" t="s">
        <v>41</v>
      </c>
      <c r="CM11" s="70" t="s">
        <v>42</v>
      </c>
      <c r="CN11" s="70" t="s">
        <v>43</v>
      </c>
      <c r="CO11" s="73" t="s">
        <v>44</v>
      </c>
      <c r="CP11" s="73" t="s">
        <v>45</v>
      </c>
      <c r="CQ11" s="70" t="s">
        <v>46</v>
      </c>
      <c r="CR11" s="70" t="s">
        <v>47</v>
      </c>
      <c r="CS11" s="73" t="s">
        <v>312</v>
      </c>
      <c r="CT11" s="73" t="s">
        <v>56</v>
      </c>
      <c r="CU11" s="73" t="s">
        <v>57</v>
      </c>
      <c r="CV11" s="70" t="s">
        <v>58</v>
      </c>
      <c r="CW11" s="73" t="s">
        <v>59</v>
      </c>
      <c r="CX11" s="73" t="s">
        <v>60</v>
      </c>
      <c r="CY11" s="73" t="s">
        <v>61</v>
      </c>
      <c r="CZ11" s="73" t="s">
        <v>62</v>
      </c>
      <c r="DA11" s="73" t="s">
        <v>341</v>
      </c>
      <c r="DB11" s="73" t="s">
        <v>63</v>
      </c>
      <c r="DC11" s="73" t="s">
        <v>64</v>
      </c>
      <c r="DD11" s="74" t="s">
        <v>65</v>
      </c>
    </row>
    <row r="12" spans="1:108" s="71" customFormat="1" ht="12.2" customHeight="1" thickBot="1">
      <c r="A12" s="110"/>
      <c r="B12" s="75">
        <v>1</v>
      </c>
      <c r="C12" s="75" t="s">
        <v>66</v>
      </c>
      <c r="D12" s="75">
        <v>3</v>
      </c>
      <c r="E12" s="75">
        <v>4</v>
      </c>
      <c r="F12" s="75" t="s">
        <v>67</v>
      </c>
      <c r="G12" s="75">
        <v>6</v>
      </c>
      <c r="H12" s="75">
        <v>7</v>
      </c>
      <c r="I12" s="75">
        <v>8</v>
      </c>
      <c r="J12" s="75" t="s">
        <v>68</v>
      </c>
      <c r="K12" s="75">
        <v>10</v>
      </c>
      <c r="L12" s="75">
        <v>11</v>
      </c>
      <c r="M12" s="75" t="s">
        <v>69</v>
      </c>
      <c r="N12" s="75">
        <v>13</v>
      </c>
      <c r="O12" s="75">
        <v>14</v>
      </c>
      <c r="P12" s="75" t="s">
        <v>70</v>
      </c>
      <c r="Q12" s="75">
        <v>16</v>
      </c>
      <c r="R12" s="75">
        <v>17</v>
      </c>
      <c r="S12" s="75" t="s">
        <v>71</v>
      </c>
      <c r="T12" s="75">
        <v>19</v>
      </c>
      <c r="U12" s="75">
        <v>20</v>
      </c>
      <c r="V12" s="75">
        <v>21</v>
      </c>
      <c r="W12" s="75">
        <v>22</v>
      </c>
      <c r="X12" s="75">
        <v>23</v>
      </c>
      <c r="Y12" s="75">
        <v>24</v>
      </c>
      <c r="Z12" s="75" t="s">
        <v>72</v>
      </c>
      <c r="AA12" s="75">
        <v>26</v>
      </c>
      <c r="AB12" s="75">
        <v>27</v>
      </c>
      <c r="AC12" s="75" t="s">
        <v>329</v>
      </c>
      <c r="AD12" s="75" t="s">
        <v>325</v>
      </c>
      <c r="AE12" s="75">
        <v>30</v>
      </c>
      <c r="AF12" s="75">
        <v>31</v>
      </c>
      <c r="AG12" s="75">
        <v>32</v>
      </c>
      <c r="AH12" s="75">
        <v>33</v>
      </c>
      <c r="AI12" s="75">
        <v>34</v>
      </c>
      <c r="AJ12" s="75">
        <v>35</v>
      </c>
      <c r="AK12" s="75">
        <v>36</v>
      </c>
      <c r="AL12" s="75" t="s">
        <v>330</v>
      </c>
      <c r="AM12" s="75">
        <v>38</v>
      </c>
      <c r="AN12" s="75">
        <v>39</v>
      </c>
      <c r="AO12" s="75">
        <v>40</v>
      </c>
      <c r="AP12" s="75">
        <v>41</v>
      </c>
      <c r="AQ12" s="75">
        <v>42</v>
      </c>
      <c r="AR12" s="75">
        <v>43</v>
      </c>
      <c r="AS12" s="75" t="s">
        <v>199</v>
      </c>
      <c r="AT12" s="75">
        <v>45</v>
      </c>
      <c r="AU12" s="75">
        <v>46</v>
      </c>
      <c r="AV12" s="75">
        <v>47</v>
      </c>
      <c r="AW12" s="75">
        <v>48</v>
      </c>
      <c r="AX12" s="75">
        <v>49</v>
      </c>
      <c r="AY12" s="100" t="s">
        <v>331</v>
      </c>
      <c r="AZ12" s="75">
        <v>51</v>
      </c>
      <c r="BA12" s="75">
        <v>52</v>
      </c>
      <c r="BB12" s="75">
        <v>53</v>
      </c>
      <c r="BC12" s="75" t="s">
        <v>293</v>
      </c>
      <c r="BD12" s="75">
        <v>55</v>
      </c>
      <c r="BE12" s="75">
        <v>56</v>
      </c>
      <c r="BF12" s="75" t="s">
        <v>332</v>
      </c>
      <c r="BG12" s="75" t="s">
        <v>333</v>
      </c>
      <c r="BH12" s="75">
        <v>59</v>
      </c>
      <c r="BI12" s="75">
        <v>60</v>
      </c>
      <c r="BJ12" s="75">
        <v>61</v>
      </c>
      <c r="BK12" s="75">
        <v>62</v>
      </c>
      <c r="BL12" s="75" t="s">
        <v>334</v>
      </c>
      <c r="BM12" s="75">
        <v>64</v>
      </c>
      <c r="BN12" s="75">
        <v>65</v>
      </c>
      <c r="BO12" s="75">
        <v>66</v>
      </c>
      <c r="BP12" s="75" t="s">
        <v>335</v>
      </c>
      <c r="BQ12" s="75">
        <v>68</v>
      </c>
      <c r="BR12" s="75">
        <v>69</v>
      </c>
      <c r="BS12" s="75">
        <v>70</v>
      </c>
      <c r="BT12" s="75">
        <v>71</v>
      </c>
      <c r="BU12" s="75">
        <v>72</v>
      </c>
      <c r="BV12" s="75">
        <v>73</v>
      </c>
      <c r="BW12" s="75" t="s">
        <v>336</v>
      </c>
      <c r="BX12" s="75">
        <v>75</v>
      </c>
      <c r="BY12" s="75">
        <v>76</v>
      </c>
      <c r="BZ12" s="75" t="s">
        <v>337</v>
      </c>
      <c r="CA12" s="75" t="s">
        <v>338</v>
      </c>
      <c r="CB12" s="75">
        <v>79</v>
      </c>
      <c r="CC12" s="75">
        <v>80</v>
      </c>
      <c r="CD12" s="75">
        <v>81</v>
      </c>
      <c r="CE12" s="75">
        <v>82</v>
      </c>
      <c r="CF12" s="75">
        <v>83</v>
      </c>
      <c r="CG12" s="75">
        <v>84</v>
      </c>
      <c r="CH12" s="75">
        <v>85</v>
      </c>
      <c r="CI12" s="75" t="s">
        <v>339</v>
      </c>
      <c r="CJ12" s="75">
        <v>87</v>
      </c>
      <c r="CK12" s="75">
        <v>88</v>
      </c>
      <c r="CL12" s="75">
        <v>89</v>
      </c>
      <c r="CM12" s="75">
        <v>90</v>
      </c>
      <c r="CN12" s="75">
        <v>91</v>
      </c>
      <c r="CO12" s="75" t="s">
        <v>340</v>
      </c>
      <c r="CP12" s="75">
        <v>93</v>
      </c>
      <c r="CQ12" s="75">
        <v>94</v>
      </c>
      <c r="CR12" s="75">
        <v>95</v>
      </c>
      <c r="CS12" s="75">
        <v>96</v>
      </c>
      <c r="CT12" s="75">
        <v>97</v>
      </c>
      <c r="CU12" s="75">
        <v>98</v>
      </c>
      <c r="CV12" s="75">
        <v>99</v>
      </c>
      <c r="CW12" s="75">
        <v>100</v>
      </c>
      <c r="CX12" s="75">
        <v>101</v>
      </c>
      <c r="CY12" s="75">
        <v>102</v>
      </c>
      <c r="CZ12" s="75">
        <v>103</v>
      </c>
      <c r="DA12" s="75">
        <v>104</v>
      </c>
      <c r="DB12" s="75">
        <v>105</v>
      </c>
      <c r="DC12" s="75">
        <v>106</v>
      </c>
      <c r="DD12" s="76">
        <v>107</v>
      </c>
    </row>
    <row r="13" spans="1:108" s="32" customFormat="1" ht="15" customHeight="1">
      <c r="A13" s="64">
        <v>1995</v>
      </c>
      <c r="B13" s="13">
        <v>92859.171999999991</v>
      </c>
      <c r="C13" s="13">
        <f>+D13+E13</f>
        <v>73165.12000000001</v>
      </c>
      <c r="D13" s="13">
        <v>66356.820000000007</v>
      </c>
      <c r="E13" s="13">
        <v>6808.3</v>
      </c>
      <c r="F13" s="13">
        <f>+G13+H13+I13</f>
        <v>21539.014999999999</v>
      </c>
      <c r="G13" s="13">
        <v>20727.207999999999</v>
      </c>
      <c r="H13" s="13">
        <v>742.11099999999999</v>
      </c>
      <c r="I13" s="13">
        <v>69.695999999999998</v>
      </c>
      <c r="J13" s="13">
        <f>+K13+L13</f>
        <v>41662.014999999999</v>
      </c>
      <c r="K13" s="13">
        <v>33442.771000000001</v>
      </c>
      <c r="L13" s="13">
        <v>8219.2439999999988</v>
      </c>
      <c r="M13" s="13">
        <f>+N13+O13</f>
        <v>11922.697</v>
      </c>
      <c r="N13" s="13">
        <v>11403.543</v>
      </c>
      <c r="O13" s="13">
        <v>519.154</v>
      </c>
      <c r="P13" s="13">
        <f>+Q13+R13</f>
        <v>891.94499999999994</v>
      </c>
      <c r="Q13" s="13">
        <v>245.381</v>
      </c>
      <c r="R13" s="13">
        <v>646.56399999999996</v>
      </c>
      <c r="S13" s="13">
        <f>+T13+U13+V13+W13+X13</f>
        <v>31670.539000000001</v>
      </c>
      <c r="T13" s="13">
        <v>22851.246999999999</v>
      </c>
      <c r="U13" s="13">
        <v>6951.7520000000004</v>
      </c>
      <c r="V13" s="13">
        <v>352.12599999999998</v>
      </c>
      <c r="W13" s="13">
        <v>1320.3109999999999</v>
      </c>
      <c r="X13" s="13">
        <v>195.10300000000001</v>
      </c>
      <c r="Y13" s="13">
        <v>23940.690999999999</v>
      </c>
      <c r="Z13" s="13">
        <f>+AA13+AB13</f>
        <v>7234.9210000000003</v>
      </c>
      <c r="AA13" s="13">
        <v>6925.46</v>
      </c>
      <c r="AB13" s="13">
        <v>309.46100000000001</v>
      </c>
      <c r="AC13" s="13">
        <f>+AD13+AJ13+AK13</f>
        <v>33792.775999999998</v>
      </c>
      <c r="AD13" s="13">
        <f>+AE13++AF13+AG13+AH13-AI13</f>
        <v>11697.716000000002</v>
      </c>
      <c r="AE13" s="13">
        <v>5206.5990000000002</v>
      </c>
      <c r="AF13" s="13">
        <v>3028.46</v>
      </c>
      <c r="AG13" s="13">
        <v>3121.3069999999998</v>
      </c>
      <c r="AH13" s="13">
        <v>588.46500000000003</v>
      </c>
      <c r="AI13" s="13">
        <v>247.11500000000001</v>
      </c>
      <c r="AJ13" s="13">
        <v>11933.561999999998</v>
      </c>
      <c r="AK13" s="13">
        <v>10161.498000000001</v>
      </c>
      <c r="AL13" s="13">
        <f>+AM13+AN13+AO13+AP13+AQ13</f>
        <v>5694.6369999999997</v>
      </c>
      <c r="AM13" s="13">
        <v>1064.4679999999998</v>
      </c>
      <c r="AN13" s="13">
        <v>1016.754</v>
      </c>
      <c r="AO13" s="13">
        <v>56.648000000000003</v>
      </c>
      <c r="AP13" s="13">
        <v>2750.4749999999999</v>
      </c>
      <c r="AQ13" s="13">
        <v>806.29200000000003</v>
      </c>
      <c r="AR13" s="13">
        <v>476.79500000000002</v>
      </c>
      <c r="AS13" s="13">
        <f>+AT13+AU13+AV13</f>
        <v>922.67100000000005</v>
      </c>
      <c r="AT13" s="13">
        <v>56.988</v>
      </c>
      <c r="AU13" s="13">
        <v>594.73099999999999</v>
      </c>
      <c r="AV13" s="13">
        <v>270.952</v>
      </c>
      <c r="AW13" s="13">
        <v>13637.646000000001</v>
      </c>
      <c r="AX13" s="13">
        <v>-1.5319999999999823</v>
      </c>
      <c r="AY13" s="13">
        <f>+AZ13+BA13+BB13</f>
        <v>171311.81600000002</v>
      </c>
      <c r="AZ13" s="13">
        <v>148320.15400000001</v>
      </c>
      <c r="BA13" s="13">
        <v>5927.73</v>
      </c>
      <c r="BB13" s="13">
        <v>17063.932000000001</v>
      </c>
      <c r="BC13" s="13">
        <f>+BD13+BE13</f>
        <v>41779.196000000004</v>
      </c>
      <c r="BD13" s="13">
        <v>33544.137000000002</v>
      </c>
      <c r="BE13" s="13">
        <v>8235.0589999999993</v>
      </c>
      <c r="BF13" s="13">
        <f>+BG13+BK13</f>
        <v>11712.026</v>
      </c>
      <c r="BG13" s="13">
        <f>+BH13+BI13+BJ13</f>
        <v>11192.870999999999</v>
      </c>
      <c r="BH13" s="13">
        <v>6074.5690000000004</v>
      </c>
      <c r="BI13" s="13">
        <v>239.14799999999997</v>
      </c>
      <c r="BJ13" s="13">
        <v>4879.1539999999995</v>
      </c>
      <c r="BK13" s="13">
        <v>519.15499999999997</v>
      </c>
      <c r="BL13" s="13">
        <f>+BM13+BN13</f>
        <v>1848.0219999999999</v>
      </c>
      <c r="BM13" s="13">
        <v>827.63</v>
      </c>
      <c r="BN13" s="13">
        <v>1020.3920000000001</v>
      </c>
      <c r="BO13" s="13">
        <v>10575.913</v>
      </c>
      <c r="BP13" s="13">
        <f>+BQ13+BR13+BS13+BT13+BU13</f>
        <v>31500.483</v>
      </c>
      <c r="BQ13" s="13">
        <v>22774.079000000002</v>
      </c>
      <c r="BR13" s="13">
        <v>7090.7539999999999</v>
      </c>
      <c r="BS13" s="13">
        <v>67.063000000000002</v>
      </c>
      <c r="BT13" s="13">
        <v>1373.4839999999999</v>
      </c>
      <c r="BU13" s="13">
        <v>195.10300000000001</v>
      </c>
      <c r="BV13" s="13">
        <v>23748.299000000003</v>
      </c>
      <c r="BW13" s="13">
        <f>+BX13+BY13</f>
        <v>7173.5540000000001</v>
      </c>
      <c r="BX13" s="13">
        <v>6864.0929999999998</v>
      </c>
      <c r="BY13" s="13">
        <v>309.46100000000001</v>
      </c>
      <c r="BZ13" s="13">
        <f>+CA13+CG13+CH13</f>
        <v>33727.787000000004</v>
      </c>
      <c r="CA13" s="13">
        <f>+CB13+CC13+CD13+CE13-CF13</f>
        <v>11603.261</v>
      </c>
      <c r="CB13" s="13">
        <v>5148.9839999999995</v>
      </c>
      <c r="CC13" s="13">
        <v>3028.4599999999996</v>
      </c>
      <c r="CD13" s="13">
        <v>3084.4670000000006</v>
      </c>
      <c r="CE13" s="13">
        <v>588.46500000000003</v>
      </c>
      <c r="CF13" s="13">
        <v>247.11500000000001</v>
      </c>
      <c r="CG13" s="13">
        <v>11963.028</v>
      </c>
      <c r="CH13" s="13">
        <v>10161.498000000001</v>
      </c>
      <c r="CI13" s="13">
        <f>+CJ13+CK13+CL13+CM13</f>
        <v>7738.51</v>
      </c>
      <c r="CJ13" s="13">
        <v>1016.754</v>
      </c>
      <c r="CK13" s="13">
        <v>1001.8449999999999</v>
      </c>
      <c r="CL13" s="13">
        <v>226.08699999999999</v>
      </c>
      <c r="CM13" s="13">
        <v>5493.8240000000005</v>
      </c>
      <c r="CN13" s="13">
        <v>476.79500000000002</v>
      </c>
      <c r="CO13" s="13">
        <f>+CP13+CQ13+CR13</f>
        <v>3123.1309999999999</v>
      </c>
      <c r="CP13" s="13">
        <v>56.988</v>
      </c>
      <c r="CQ13" s="13">
        <v>2682.201</v>
      </c>
      <c r="CR13" s="13">
        <v>383.94200000000001</v>
      </c>
      <c r="CS13" s="13">
        <v>13637.646000000001</v>
      </c>
      <c r="CT13" s="13">
        <v>89028.55700000003</v>
      </c>
      <c r="CU13" s="13">
        <v>75390.911000000022</v>
      </c>
      <c r="CV13" s="13">
        <v>37291.86700000002</v>
      </c>
      <c r="CW13" s="13">
        <v>23641.79300000002</v>
      </c>
      <c r="CX13" s="13">
        <v>13650.074000000002</v>
      </c>
      <c r="CY13" s="13">
        <v>89721.088000000003</v>
      </c>
      <c r="CZ13" s="13">
        <v>91638.604999999996</v>
      </c>
      <c r="DA13" s="13">
        <v>91638.604999999996</v>
      </c>
      <c r="DB13" s="13">
        <v>18473.484999999986</v>
      </c>
      <c r="DC13" s="13">
        <v>7036.2989999999845</v>
      </c>
      <c r="DD13" s="13">
        <v>-863.53800000001434</v>
      </c>
    </row>
    <row r="14" spans="1:108" s="32" customFormat="1" ht="15" customHeight="1">
      <c r="A14" s="64">
        <v>1996</v>
      </c>
      <c r="B14" s="13">
        <v>100071.98700000001</v>
      </c>
      <c r="C14" s="13">
        <f t="shared" ref="C14:C30" si="0">+D14+E14</f>
        <v>78033.034</v>
      </c>
      <c r="D14" s="13">
        <v>70920.929999999993</v>
      </c>
      <c r="E14" s="13">
        <v>7112.1040000000003</v>
      </c>
      <c r="F14" s="13">
        <f t="shared" ref="F14:F30" si="1">+G14+H14+I14</f>
        <v>23029.668000000001</v>
      </c>
      <c r="G14" s="13">
        <v>22478.120999999999</v>
      </c>
      <c r="H14" s="13">
        <v>470.4</v>
      </c>
      <c r="I14" s="13">
        <v>81.146999999999991</v>
      </c>
      <c r="J14" s="13">
        <f t="shared" ref="J14:J30" si="2">+K14+L14</f>
        <v>44760.175999999992</v>
      </c>
      <c r="K14" s="13">
        <v>36052.320999999996</v>
      </c>
      <c r="L14" s="13">
        <v>8707.8549999999996</v>
      </c>
      <c r="M14" s="13">
        <f t="shared" ref="M14:M30" si="3">+N14+O14</f>
        <v>12799.760999999999</v>
      </c>
      <c r="N14" s="13">
        <v>12249.156999999999</v>
      </c>
      <c r="O14" s="13">
        <v>550.60399999999993</v>
      </c>
      <c r="P14" s="13">
        <f t="shared" ref="P14:P30" si="4">+Q14+R14</f>
        <v>1126.0619999999999</v>
      </c>
      <c r="Q14" s="13">
        <v>197.23</v>
      </c>
      <c r="R14" s="13">
        <v>928.83199999999999</v>
      </c>
      <c r="S14" s="13">
        <f t="shared" ref="S14:S30" si="5">+T14+U14+V14+W14+X14</f>
        <v>32017.834999999999</v>
      </c>
      <c r="T14" s="13">
        <v>21721.733</v>
      </c>
      <c r="U14" s="13">
        <v>7951.9889999999996</v>
      </c>
      <c r="V14" s="13">
        <v>500.553</v>
      </c>
      <c r="W14" s="13">
        <v>1652.69</v>
      </c>
      <c r="X14" s="13">
        <v>190.87</v>
      </c>
      <c r="Y14" s="13">
        <v>23644.434000000001</v>
      </c>
      <c r="Z14" s="13">
        <f t="shared" ref="Z14:Z30" si="6">+AA14+AB14</f>
        <v>8239.4119999999984</v>
      </c>
      <c r="AA14" s="13">
        <v>7915.3779999999988</v>
      </c>
      <c r="AB14" s="13">
        <v>324.03399999999999</v>
      </c>
      <c r="AC14" s="13">
        <f t="shared" ref="AC14:AC29" si="7">+AD14+AJ14+AK14</f>
        <v>36504.758000000002</v>
      </c>
      <c r="AD14" s="13">
        <f t="shared" ref="AD14:AD30" si="8">+AE14++AF14+AG14+AH14-AI14</f>
        <v>12461.138000000001</v>
      </c>
      <c r="AE14" s="13">
        <v>5385.0010000000002</v>
      </c>
      <c r="AF14" s="13">
        <v>3330.4789999999998</v>
      </c>
      <c r="AG14" s="13">
        <v>3276.2190000000001</v>
      </c>
      <c r="AH14" s="13">
        <v>728.63199999999995</v>
      </c>
      <c r="AI14" s="13">
        <v>259.19299999999998</v>
      </c>
      <c r="AJ14" s="13">
        <v>12913.36</v>
      </c>
      <c r="AK14" s="13">
        <v>11130.259999999998</v>
      </c>
      <c r="AL14" s="13">
        <f t="shared" ref="AL14:AL30" si="9">+AM14+AN14+AO14+AP14+AQ14</f>
        <v>6016.978000000001</v>
      </c>
      <c r="AM14" s="13">
        <v>1175.0420000000001</v>
      </c>
      <c r="AN14" s="13">
        <v>1125.029</v>
      </c>
      <c r="AO14" s="13">
        <v>71.623000000000005</v>
      </c>
      <c r="AP14" s="13">
        <v>2872.4870000000001</v>
      </c>
      <c r="AQ14" s="13">
        <v>772.79700000000003</v>
      </c>
      <c r="AR14" s="13">
        <v>547.37800000000004</v>
      </c>
      <c r="AS14" s="13">
        <f t="shared" ref="AS14:AS30" si="10">+AT14+AU14+AV14</f>
        <v>950.54200000000003</v>
      </c>
      <c r="AT14" s="13">
        <v>59.676000000000002</v>
      </c>
      <c r="AU14" s="13">
        <v>608.15</v>
      </c>
      <c r="AV14" s="13">
        <v>282.71600000000001</v>
      </c>
      <c r="AW14" s="13">
        <v>14378.970999999998</v>
      </c>
      <c r="AX14" s="13">
        <v>6.3000000000101863E-2</v>
      </c>
      <c r="AY14" s="13">
        <f t="shared" ref="AY14:AY30" si="11">+AZ14+BA14+BB14</f>
        <v>182948.79400000002</v>
      </c>
      <c r="AZ14" s="13">
        <v>158654.65600000002</v>
      </c>
      <c r="BA14" s="13">
        <v>6307.2659999999996</v>
      </c>
      <c r="BB14" s="13">
        <v>17986.871999999999</v>
      </c>
      <c r="BC14" s="13">
        <f t="shared" ref="BC14:BC30" si="12">+BD14+BE14</f>
        <v>44833.335999999996</v>
      </c>
      <c r="BD14" s="13">
        <v>36117.856</v>
      </c>
      <c r="BE14" s="13">
        <v>8715.48</v>
      </c>
      <c r="BF14" s="13">
        <f t="shared" ref="BF14:BF30" si="13">+BG14+BK14</f>
        <v>12653.308999999999</v>
      </c>
      <c r="BG14" s="13">
        <f t="shared" ref="BG14:BG30" si="14">+BH14+BI14+BJ14</f>
        <v>12102.705</v>
      </c>
      <c r="BH14" s="13">
        <v>6690.0769999999993</v>
      </c>
      <c r="BI14" s="13">
        <v>260.79000000000002</v>
      </c>
      <c r="BJ14" s="13">
        <v>5151.8380000000006</v>
      </c>
      <c r="BK14" s="13">
        <v>550.60400000000004</v>
      </c>
      <c r="BL14" s="13">
        <f t="shared" ref="BL14:BL30" si="15">+BM14+BN14</f>
        <v>2192.3980000000001</v>
      </c>
      <c r="BM14" s="13">
        <v>774.37300000000005</v>
      </c>
      <c r="BN14" s="13">
        <v>1418.0250000000001</v>
      </c>
      <c r="BO14" s="13">
        <v>11474.784</v>
      </c>
      <c r="BP14" s="13">
        <f t="shared" ref="BP14:BP30" si="16">+BQ14+BR14+BS14+BT14+BU14</f>
        <v>31578.833999999999</v>
      </c>
      <c r="BQ14" s="13">
        <v>21557.356</v>
      </c>
      <c r="BR14" s="13">
        <v>8093.4969999999994</v>
      </c>
      <c r="BS14" s="13">
        <v>14.375</v>
      </c>
      <c r="BT14" s="13">
        <v>1722.7359999999999</v>
      </c>
      <c r="BU14" s="13">
        <v>190.87</v>
      </c>
      <c r="BV14" s="13">
        <v>23313.062999999998</v>
      </c>
      <c r="BW14" s="13">
        <f t="shared" ref="BW14:BW30" si="17">+BX14+BY14</f>
        <v>8198.7510000000002</v>
      </c>
      <c r="BX14" s="13">
        <v>7874.7169999999996</v>
      </c>
      <c r="BY14" s="13">
        <v>324.03399999999999</v>
      </c>
      <c r="BZ14" s="13">
        <f t="shared" ref="BZ14:BZ30" si="18">+CA14+CG14+CH14</f>
        <v>36463.120999999999</v>
      </c>
      <c r="CA14" s="13">
        <f t="shared" ref="CA14:CA29" si="19">+CB14+CC14+CD14+CE14-CF14</f>
        <v>12388.748000000001</v>
      </c>
      <c r="CB14" s="13">
        <v>5340.12</v>
      </c>
      <c r="CC14" s="13">
        <v>3330.4790000000003</v>
      </c>
      <c r="CD14" s="13">
        <v>3248.71</v>
      </c>
      <c r="CE14" s="13">
        <v>728.63199999999995</v>
      </c>
      <c r="CF14" s="13">
        <v>259.19299999999998</v>
      </c>
      <c r="CG14" s="13">
        <v>12944.112999999999</v>
      </c>
      <c r="CH14" s="13">
        <v>11130.259999999998</v>
      </c>
      <c r="CI14" s="13">
        <f t="shared" ref="CI14:CI30" si="20">+CJ14+CK14+CL14+CM14</f>
        <v>8017.6730000000007</v>
      </c>
      <c r="CJ14" s="13">
        <v>1125.029</v>
      </c>
      <c r="CK14" s="13">
        <v>1105.9349999999999</v>
      </c>
      <c r="CL14" s="13">
        <v>358.57900000000001</v>
      </c>
      <c r="CM14" s="13">
        <v>5428.13</v>
      </c>
      <c r="CN14" s="13">
        <v>547.37800000000004</v>
      </c>
      <c r="CO14" s="13">
        <f t="shared" ref="CO14:CO30" si="21">+CP14+CQ14+CR14</f>
        <v>2868.3969999999999</v>
      </c>
      <c r="CP14" s="13">
        <v>59.676000000000002</v>
      </c>
      <c r="CQ14" s="13">
        <v>2514.5209999999997</v>
      </c>
      <c r="CR14" s="13">
        <v>294.20000000000005</v>
      </c>
      <c r="CS14" s="13">
        <v>14378.970999999998</v>
      </c>
      <c r="CT14" s="13">
        <v>94351.591000000015</v>
      </c>
      <c r="CU14" s="13">
        <v>79972.620000000024</v>
      </c>
      <c r="CV14" s="13">
        <v>38984.052000000003</v>
      </c>
      <c r="CW14" s="13">
        <v>24164.648000000005</v>
      </c>
      <c r="CX14" s="13">
        <v>14819.403999999999</v>
      </c>
      <c r="CY14" s="13">
        <v>94905.633999999991</v>
      </c>
      <c r="CZ14" s="13">
        <v>96824.030999999988</v>
      </c>
      <c r="DA14" s="13">
        <v>96824.030999999988</v>
      </c>
      <c r="DB14" s="13">
        <v>18790.996999999985</v>
      </c>
      <c r="DC14" s="13">
        <v>6329.8809999999867</v>
      </c>
      <c r="DD14" s="13">
        <v>-2320.8790000000172</v>
      </c>
    </row>
    <row r="15" spans="1:108" s="32" customFormat="1" ht="15" customHeight="1">
      <c r="A15" s="64">
        <v>1997</v>
      </c>
      <c r="B15" s="13">
        <v>108134.12299999999</v>
      </c>
      <c r="C15" s="13">
        <f t="shared" si="0"/>
        <v>83371.404999999999</v>
      </c>
      <c r="D15" s="13">
        <v>75955.657000000007</v>
      </c>
      <c r="E15" s="13">
        <v>7415.7479999999996</v>
      </c>
      <c r="F15" s="13">
        <f t="shared" si="1"/>
        <v>27142.615999999998</v>
      </c>
      <c r="G15" s="13">
        <v>26603.35</v>
      </c>
      <c r="H15" s="13">
        <v>459.53099999999995</v>
      </c>
      <c r="I15" s="13">
        <v>79.734999999999999</v>
      </c>
      <c r="J15" s="13">
        <f t="shared" si="2"/>
        <v>48596.471000000005</v>
      </c>
      <c r="K15" s="13">
        <v>39002.327000000005</v>
      </c>
      <c r="L15" s="13">
        <v>9594.1440000000021</v>
      </c>
      <c r="M15" s="13">
        <f t="shared" si="3"/>
        <v>13594.220000000001</v>
      </c>
      <c r="N15" s="13">
        <v>12989.989000000001</v>
      </c>
      <c r="O15" s="13">
        <v>604.23099999999999</v>
      </c>
      <c r="P15" s="13">
        <f t="shared" si="4"/>
        <v>1113.348</v>
      </c>
      <c r="Q15" s="13">
        <v>165.17599999999999</v>
      </c>
      <c r="R15" s="13">
        <v>948.17200000000003</v>
      </c>
      <c r="S15" s="13">
        <f t="shared" si="5"/>
        <v>31591.297999999999</v>
      </c>
      <c r="T15" s="13">
        <v>20203.397000000001</v>
      </c>
      <c r="U15" s="13">
        <v>8842.6389999999992</v>
      </c>
      <c r="V15" s="13">
        <v>553.25800000000004</v>
      </c>
      <c r="W15" s="13">
        <v>1855.19</v>
      </c>
      <c r="X15" s="13">
        <v>136.81399999999999</v>
      </c>
      <c r="Y15" s="13">
        <v>22577.265999999996</v>
      </c>
      <c r="Z15" s="13">
        <f t="shared" si="6"/>
        <v>8942.0420000000013</v>
      </c>
      <c r="AA15" s="13">
        <v>8629.3840000000018</v>
      </c>
      <c r="AB15" s="13">
        <v>312.65800000000002</v>
      </c>
      <c r="AC15" s="13">
        <f t="shared" si="7"/>
        <v>39839.207000000002</v>
      </c>
      <c r="AD15" s="13">
        <f t="shared" si="8"/>
        <v>13744.637000000001</v>
      </c>
      <c r="AE15" s="13">
        <v>5875.5129999999999</v>
      </c>
      <c r="AF15" s="13">
        <v>3723.4189999999999</v>
      </c>
      <c r="AG15" s="13">
        <v>3647.82</v>
      </c>
      <c r="AH15" s="13">
        <v>771.65200000000004</v>
      </c>
      <c r="AI15" s="13">
        <v>273.767</v>
      </c>
      <c r="AJ15" s="13">
        <v>13886.016</v>
      </c>
      <c r="AK15" s="13">
        <v>12208.554000000002</v>
      </c>
      <c r="AL15" s="13">
        <f t="shared" si="9"/>
        <v>6614.32</v>
      </c>
      <c r="AM15" s="13">
        <v>1377.0740000000001</v>
      </c>
      <c r="AN15" s="13">
        <v>1357.874</v>
      </c>
      <c r="AO15" s="13">
        <v>90.456999999999994</v>
      </c>
      <c r="AP15" s="13">
        <v>2872.5139999999997</v>
      </c>
      <c r="AQ15" s="13">
        <v>916.40099999999995</v>
      </c>
      <c r="AR15" s="13">
        <v>517.72900000000004</v>
      </c>
      <c r="AS15" s="13">
        <f t="shared" si="10"/>
        <v>1287.096</v>
      </c>
      <c r="AT15" s="13">
        <v>71.248999999999995</v>
      </c>
      <c r="AU15" s="13">
        <v>600.42499999999995</v>
      </c>
      <c r="AV15" s="13">
        <v>615.42200000000003</v>
      </c>
      <c r="AW15" s="13">
        <v>15323.937000000002</v>
      </c>
      <c r="AX15" s="13">
        <v>-19.567000000000007</v>
      </c>
      <c r="AY15" s="13">
        <f t="shared" si="11"/>
        <v>198180.45799999998</v>
      </c>
      <c r="AZ15" s="13">
        <v>172039.59899999999</v>
      </c>
      <c r="BA15" s="13">
        <v>6771.8340000000007</v>
      </c>
      <c r="BB15" s="13">
        <v>19369.024999999998</v>
      </c>
      <c r="BC15" s="13">
        <f t="shared" si="12"/>
        <v>48652.800999999999</v>
      </c>
      <c r="BD15" s="13">
        <v>39053.868999999999</v>
      </c>
      <c r="BE15" s="13">
        <v>9598.9320000000007</v>
      </c>
      <c r="BF15" s="13">
        <f t="shared" si="13"/>
        <v>13421.952000000001</v>
      </c>
      <c r="BG15" s="13">
        <f t="shared" si="14"/>
        <v>12817.721000000001</v>
      </c>
      <c r="BH15" s="13">
        <v>7169.8070000000007</v>
      </c>
      <c r="BI15" s="13">
        <v>228.92199999999997</v>
      </c>
      <c r="BJ15" s="13">
        <v>5418.9920000000002</v>
      </c>
      <c r="BK15" s="13">
        <v>604.23099999999999</v>
      </c>
      <c r="BL15" s="13">
        <f t="shared" si="15"/>
        <v>2124.67</v>
      </c>
      <c r="BM15" s="13">
        <v>705.36400000000003</v>
      </c>
      <c r="BN15" s="13">
        <v>1419.306</v>
      </c>
      <c r="BO15" s="13">
        <v>12284.625000000002</v>
      </c>
      <c r="BP15" s="13">
        <f t="shared" si="16"/>
        <v>30557.391</v>
      </c>
      <c r="BQ15" s="13">
        <v>19718.350999999999</v>
      </c>
      <c r="BR15" s="13">
        <v>8566.6959999999999</v>
      </c>
      <c r="BS15" s="13">
        <v>201.22199999999998</v>
      </c>
      <c r="BT15" s="13">
        <v>1934.308</v>
      </c>
      <c r="BU15" s="13">
        <v>136.81399999999999</v>
      </c>
      <c r="BV15" s="13">
        <v>21966.308999999997</v>
      </c>
      <c r="BW15" s="13">
        <f t="shared" si="17"/>
        <v>8927.396999999999</v>
      </c>
      <c r="BX15" s="13">
        <v>8614.7389999999996</v>
      </c>
      <c r="BY15" s="13">
        <v>312.65800000000002</v>
      </c>
      <c r="BZ15" s="13">
        <f t="shared" si="18"/>
        <v>39806.665999999997</v>
      </c>
      <c r="CA15" s="13">
        <f t="shared" si="19"/>
        <v>13672.612999999998</v>
      </c>
      <c r="CB15" s="13">
        <v>5830.8579999999993</v>
      </c>
      <c r="CC15" s="13">
        <v>3723.4189999999999</v>
      </c>
      <c r="CD15" s="13">
        <v>3620.4509999999996</v>
      </c>
      <c r="CE15" s="13">
        <v>771.65200000000004</v>
      </c>
      <c r="CF15" s="13">
        <v>273.767</v>
      </c>
      <c r="CG15" s="13">
        <v>13925.499</v>
      </c>
      <c r="CH15" s="13">
        <v>12208.554</v>
      </c>
      <c r="CI15" s="13">
        <f t="shared" si="20"/>
        <v>8676.7649999999994</v>
      </c>
      <c r="CJ15" s="13">
        <v>1357.874</v>
      </c>
      <c r="CK15" s="13">
        <v>1336.5350000000001</v>
      </c>
      <c r="CL15" s="13">
        <v>246.61799999999999</v>
      </c>
      <c r="CM15" s="13">
        <v>5735.7380000000003</v>
      </c>
      <c r="CN15" s="13">
        <v>517.72900000000004</v>
      </c>
      <c r="CO15" s="13">
        <f t="shared" si="21"/>
        <v>3844.7049999999999</v>
      </c>
      <c r="CP15" s="13">
        <v>71.248999999999995</v>
      </c>
      <c r="CQ15" s="13">
        <v>3034.8429999999998</v>
      </c>
      <c r="CR15" s="13">
        <v>738.61300000000006</v>
      </c>
      <c r="CS15" s="13">
        <v>15323.937000000002</v>
      </c>
      <c r="CT15" s="13">
        <v>102330.95999999999</v>
      </c>
      <c r="CU15" s="13">
        <v>87007.022999999986</v>
      </c>
      <c r="CV15" s="13">
        <v>42264.938999999998</v>
      </c>
      <c r="CW15" s="13">
        <v>26586.887000000002</v>
      </c>
      <c r="CX15" s="13">
        <v>15678.051999999998</v>
      </c>
      <c r="CY15" s="13">
        <v>102192.43699999999</v>
      </c>
      <c r="CZ15" s="13">
        <v>104207.696</v>
      </c>
      <c r="DA15" s="13">
        <v>104207.696</v>
      </c>
      <c r="DB15" s="13">
        <v>20836.291000000005</v>
      </c>
      <c r="DC15" s="13">
        <v>8069.9630000000034</v>
      </c>
      <c r="DD15" s="13">
        <v>-3729.1489999999931</v>
      </c>
    </row>
    <row r="16" spans="1:108" s="32" customFormat="1" ht="15" customHeight="1">
      <c r="A16" s="64">
        <v>1998</v>
      </c>
      <c r="B16" s="13">
        <v>115566.141</v>
      </c>
      <c r="C16" s="13">
        <f t="shared" si="0"/>
        <v>90030.190999999992</v>
      </c>
      <c r="D16" s="13">
        <v>81794.975999999995</v>
      </c>
      <c r="E16" s="13">
        <v>8235.2150000000001</v>
      </c>
      <c r="F16" s="13">
        <f t="shared" si="1"/>
        <v>31531.672000000002</v>
      </c>
      <c r="G16" s="13">
        <v>30453.171000000002</v>
      </c>
      <c r="H16" s="13">
        <v>988.43599999999992</v>
      </c>
      <c r="I16" s="13">
        <v>90.064999999999998</v>
      </c>
      <c r="J16" s="13">
        <f t="shared" si="2"/>
        <v>53106.94</v>
      </c>
      <c r="K16" s="13">
        <v>42280.275000000001</v>
      </c>
      <c r="L16" s="13">
        <v>10826.664999999999</v>
      </c>
      <c r="M16" s="13">
        <f t="shared" si="3"/>
        <v>15388.557999999999</v>
      </c>
      <c r="N16" s="13">
        <v>14671.884999999998</v>
      </c>
      <c r="O16" s="13">
        <v>716.673</v>
      </c>
      <c r="P16" s="13">
        <f t="shared" si="4"/>
        <v>1330.539</v>
      </c>
      <c r="Q16" s="13">
        <v>152.654</v>
      </c>
      <c r="R16" s="13">
        <v>1177.885</v>
      </c>
      <c r="S16" s="13">
        <f t="shared" si="5"/>
        <v>32124.744999999995</v>
      </c>
      <c r="T16" s="13">
        <v>19432.942999999999</v>
      </c>
      <c r="U16" s="13">
        <v>9811.7289999999994</v>
      </c>
      <c r="V16" s="13">
        <v>657.04600000000005</v>
      </c>
      <c r="W16" s="13">
        <v>2067.2280000000001</v>
      </c>
      <c r="X16" s="13">
        <v>155.79900000000001</v>
      </c>
      <c r="Y16" s="13">
        <v>22049.709000000003</v>
      </c>
      <c r="Z16" s="13">
        <f t="shared" si="6"/>
        <v>9435.1830000000009</v>
      </c>
      <c r="AA16" s="13">
        <v>9162.3670000000002</v>
      </c>
      <c r="AB16" s="13">
        <v>272.81600000000003</v>
      </c>
      <c r="AC16" s="13">
        <f t="shared" si="7"/>
        <v>43737.618000000002</v>
      </c>
      <c r="AD16" s="13">
        <f t="shared" si="8"/>
        <v>15145.647999999999</v>
      </c>
      <c r="AE16" s="13">
        <v>6663.701</v>
      </c>
      <c r="AF16" s="13">
        <v>4182.1009999999997</v>
      </c>
      <c r="AG16" s="13">
        <v>3706.328</v>
      </c>
      <c r="AH16" s="13">
        <v>862.29200000000003</v>
      </c>
      <c r="AI16" s="13">
        <v>268.774</v>
      </c>
      <c r="AJ16" s="13">
        <v>15264.989</v>
      </c>
      <c r="AK16" s="13">
        <v>13326.981</v>
      </c>
      <c r="AL16" s="13">
        <f t="shared" si="9"/>
        <v>7076.2830000000004</v>
      </c>
      <c r="AM16" s="13">
        <v>1454.8030000000001</v>
      </c>
      <c r="AN16" s="13">
        <v>1436.5119999999999</v>
      </c>
      <c r="AO16" s="13">
        <v>117.48</v>
      </c>
      <c r="AP16" s="13">
        <v>3085.7510000000002</v>
      </c>
      <c r="AQ16" s="13">
        <v>981.73699999999997</v>
      </c>
      <c r="AR16" s="13">
        <v>560.07899999999995</v>
      </c>
      <c r="AS16" s="13">
        <f t="shared" si="10"/>
        <v>1764.384</v>
      </c>
      <c r="AT16" s="13">
        <v>84.381</v>
      </c>
      <c r="AU16" s="13">
        <v>785.59500000000003</v>
      </c>
      <c r="AV16" s="13">
        <v>894.40800000000002</v>
      </c>
      <c r="AW16" s="13">
        <v>16352.784</v>
      </c>
      <c r="AX16" s="13">
        <v>-13.379999999999995</v>
      </c>
      <c r="AY16" s="13">
        <f t="shared" si="11"/>
        <v>212920.59499999997</v>
      </c>
      <c r="AZ16" s="13">
        <v>184576.23499999999</v>
      </c>
      <c r="BA16" s="13">
        <v>7207.357</v>
      </c>
      <c r="BB16" s="13">
        <v>21137.002999999997</v>
      </c>
      <c r="BC16" s="13">
        <f t="shared" si="12"/>
        <v>53238.088000000003</v>
      </c>
      <c r="BD16" s="13">
        <v>42392.286</v>
      </c>
      <c r="BE16" s="13">
        <v>10845.802</v>
      </c>
      <c r="BF16" s="13">
        <f t="shared" si="13"/>
        <v>15187.376</v>
      </c>
      <c r="BG16" s="13">
        <f t="shared" si="14"/>
        <v>14470.701999999999</v>
      </c>
      <c r="BH16" s="13">
        <v>8029.7960000000003</v>
      </c>
      <c r="BI16" s="13">
        <v>230.53399999999999</v>
      </c>
      <c r="BJ16" s="13">
        <v>6210.3719999999994</v>
      </c>
      <c r="BK16" s="13">
        <v>716.67399999999998</v>
      </c>
      <c r="BL16" s="13">
        <f t="shared" si="15"/>
        <v>2423.808</v>
      </c>
      <c r="BM16" s="13">
        <v>672.95799999999997</v>
      </c>
      <c r="BN16" s="13">
        <v>1750.85</v>
      </c>
      <c r="BO16" s="13">
        <v>13998.926999999998</v>
      </c>
      <c r="BP16" s="13">
        <f t="shared" si="16"/>
        <v>30776.659</v>
      </c>
      <c r="BQ16" s="13">
        <v>18744.546000000002</v>
      </c>
      <c r="BR16" s="13">
        <v>9464.7129999999997</v>
      </c>
      <c r="BS16" s="13">
        <v>273.32299999999998</v>
      </c>
      <c r="BT16" s="13">
        <v>2138.2780000000002</v>
      </c>
      <c r="BU16" s="13">
        <v>155.79900000000001</v>
      </c>
      <c r="BV16" s="13">
        <v>21375.690000000002</v>
      </c>
      <c r="BW16" s="13">
        <f t="shared" si="17"/>
        <v>9420.1509999999998</v>
      </c>
      <c r="BX16" s="13">
        <v>9147.3349999999991</v>
      </c>
      <c r="BY16" s="13">
        <v>272.81599999999997</v>
      </c>
      <c r="BZ16" s="13">
        <f t="shared" si="18"/>
        <v>43692.305999999997</v>
      </c>
      <c r="CA16" s="13">
        <f t="shared" si="19"/>
        <v>15051.624</v>
      </c>
      <c r="CB16" s="13">
        <v>6605.4059999999999</v>
      </c>
      <c r="CC16" s="13">
        <v>4182.1009999999997</v>
      </c>
      <c r="CD16" s="13">
        <v>3670.5989999999997</v>
      </c>
      <c r="CE16" s="13">
        <v>862.29200000000003</v>
      </c>
      <c r="CF16" s="13">
        <v>268.774</v>
      </c>
      <c r="CG16" s="13">
        <v>15313.700999999999</v>
      </c>
      <c r="CH16" s="13">
        <v>13326.981</v>
      </c>
      <c r="CI16" s="13">
        <f t="shared" si="20"/>
        <v>9179.612000000001</v>
      </c>
      <c r="CJ16" s="13">
        <v>1436.5119999999999</v>
      </c>
      <c r="CK16" s="13">
        <v>1387.5320000000002</v>
      </c>
      <c r="CL16" s="13">
        <v>309.68400000000003</v>
      </c>
      <c r="CM16" s="13">
        <v>6045.884</v>
      </c>
      <c r="CN16" s="13">
        <v>560.07899999999995</v>
      </c>
      <c r="CO16" s="13">
        <f t="shared" si="21"/>
        <v>4112.6080000000002</v>
      </c>
      <c r="CP16" s="13">
        <v>84.381</v>
      </c>
      <c r="CQ16" s="13">
        <v>3112.4780000000001</v>
      </c>
      <c r="CR16" s="13">
        <v>915.74899999999991</v>
      </c>
      <c r="CS16" s="13">
        <v>16352.784</v>
      </c>
      <c r="CT16" s="13">
        <v>111353.38099999996</v>
      </c>
      <c r="CU16" s="13">
        <v>95000.596999999965</v>
      </c>
      <c r="CV16" s="13">
        <v>45281.690999999992</v>
      </c>
      <c r="CW16" s="13">
        <v>28646.048999999992</v>
      </c>
      <c r="CX16" s="13">
        <v>16635.642</v>
      </c>
      <c r="CY16" s="13">
        <v>111028.53000000003</v>
      </c>
      <c r="CZ16" s="13">
        <v>113071.51500000004</v>
      </c>
      <c r="DA16" s="13">
        <v>113071.51500000004</v>
      </c>
      <c r="DB16" s="13">
        <v>23041.324000000048</v>
      </c>
      <c r="DC16" s="13">
        <v>9036.7640000000483</v>
      </c>
      <c r="DD16" s="13">
        <v>-6128.7439999999524</v>
      </c>
    </row>
    <row r="17" spans="1:108" ht="15" customHeight="1">
      <c r="A17" s="64">
        <v>1999</v>
      </c>
      <c r="B17" s="13">
        <v>120367.59999999999</v>
      </c>
      <c r="C17" s="13">
        <f t="shared" si="0"/>
        <v>97264.468999999997</v>
      </c>
      <c r="D17" s="13">
        <v>88478.228000000003</v>
      </c>
      <c r="E17" s="13">
        <v>8786.241</v>
      </c>
      <c r="F17" s="13">
        <f t="shared" si="1"/>
        <v>34718.233</v>
      </c>
      <c r="G17" s="13">
        <v>32999.910000000003</v>
      </c>
      <c r="H17" s="13">
        <v>1609.1639999999998</v>
      </c>
      <c r="I17" s="13">
        <v>109.15899999999999</v>
      </c>
      <c r="J17" s="13">
        <f t="shared" si="2"/>
        <v>57079.479999999996</v>
      </c>
      <c r="K17" s="13">
        <v>45964.104999999996</v>
      </c>
      <c r="L17" s="13">
        <v>11115.374999999998</v>
      </c>
      <c r="M17" s="13">
        <f t="shared" si="3"/>
        <v>16846.356</v>
      </c>
      <c r="N17" s="13">
        <v>16076.215999999999</v>
      </c>
      <c r="O17" s="13">
        <v>770.1400000000001</v>
      </c>
      <c r="P17" s="13">
        <f t="shared" si="4"/>
        <v>1621.931</v>
      </c>
      <c r="Q17" s="13">
        <v>158.15</v>
      </c>
      <c r="R17" s="13">
        <v>1463.7809999999999</v>
      </c>
      <c r="S17" s="13">
        <f t="shared" si="5"/>
        <v>31946.474000000002</v>
      </c>
      <c r="T17" s="13">
        <v>17883.142</v>
      </c>
      <c r="U17" s="13">
        <v>11005.505000000001</v>
      </c>
      <c r="V17" s="13">
        <v>824.01900000000001</v>
      </c>
      <c r="W17" s="13">
        <v>2096.2739999999999</v>
      </c>
      <c r="X17" s="13">
        <v>137.53400000000002</v>
      </c>
      <c r="Y17" s="13">
        <v>19902.713</v>
      </c>
      <c r="Z17" s="13">
        <f t="shared" si="6"/>
        <v>10652.712</v>
      </c>
      <c r="AA17" s="13">
        <v>10359</v>
      </c>
      <c r="AB17" s="13">
        <v>293.71199999999999</v>
      </c>
      <c r="AC17" s="13">
        <f t="shared" si="7"/>
        <v>46475.953999999998</v>
      </c>
      <c r="AD17" s="13">
        <f t="shared" si="8"/>
        <v>15777.062</v>
      </c>
      <c r="AE17" s="13">
        <v>7216.2179999999998</v>
      </c>
      <c r="AF17" s="13">
        <v>3904.29</v>
      </c>
      <c r="AG17" s="13">
        <v>4056.7469999999998</v>
      </c>
      <c r="AH17" s="13">
        <v>919.21799999999996</v>
      </c>
      <c r="AI17" s="13">
        <v>319.411</v>
      </c>
      <c r="AJ17" s="13">
        <v>16137.381000000001</v>
      </c>
      <c r="AK17" s="13">
        <v>14561.511</v>
      </c>
      <c r="AL17" s="13">
        <f t="shared" si="9"/>
        <v>7787.6560000000009</v>
      </c>
      <c r="AM17" s="13">
        <v>1381.9450000000002</v>
      </c>
      <c r="AN17" s="13">
        <v>1387.307</v>
      </c>
      <c r="AO17" s="13">
        <v>125.777</v>
      </c>
      <c r="AP17" s="13">
        <v>3834.8119999999999</v>
      </c>
      <c r="AQ17" s="13">
        <v>1057.8150000000001</v>
      </c>
      <c r="AR17" s="13">
        <v>477.55900000000003</v>
      </c>
      <c r="AS17" s="13">
        <f t="shared" si="10"/>
        <v>1514.4139999999998</v>
      </c>
      <c r="AT17" s="13">
        <v>94.078000000000003</v>
      </c>
      <c r="AU17" s="13">
        <v>823.53499999999997</v>
      </c>
      <c r="AV17" s="13">
        <v>596.80099999999993</v>
      </c>
      <c r="AW17" s="13">
        <v>17578.899000000001</v>
      </c>
      <c r="AX17" s="13">
        <v>8.6900000000000546</v>
      </c>
      <c r="AY17" s="13">
        <f t="shared" si="11"/>
        <v>224592.739</v>
      </c>
      <c r="AZ17" s="13">
        <v>194261.152</v>
      </c>
      <c r="BA17" s="13">
        <v>7662.3790000000008</v>
      </c>
      <c r="BB17" s="13">
        <v>22669.207999999999</v>
      </c>
      <c r="BC17" s="13">
        <f t="shared" si="12"/>
        <v>57122.334999999999</v>
      </c>
      <c r="BD17" s="13">
        <v>46001.826999999997</v>
      </c>
      <c r="BE17" s="13">
        <v>11120.508</v>
      </c>
      <c r="BF17" s="13">
        <f t="shared" si="13"/>
        <v>16641.243999999999</v>
      </c>
      <c r="BG17" s="13">
        <f t="shared" si="14"/>
        <v>15871.103999999999</v>
      </c>
      <c r="BH17" s="13">
        <v>8804.402</v>
      </c>
      <c r="BI17" s="13">
        <v>197.619</v>
      </c>
      <c r="BJ17" s="13">
        <v>6869.0829999999996</v>
      </c>
      <c r="BK17" s="13">
        <v>770.14</v>
      </c>
      <c r="BL17" s="13">
        <f t="shared" si="15"/>
        <v>2832.7179999999998</v>
      </c>
      <c r="BM17" s="13">
        <v>698.05</v>
      </c>
      <c r="BN17" s="13">
        <v>2134.6680000000001</v>
      </c>
      <c r="BO17" s="13">
        <v>15378.165999999999</v>
      </c>
      <c r="BP17" s="13">
        <f t="shared" si="16"/>
        <v>30507.942999999999</v>
      </c>
      <c r="BQ17" s="13">
        <v>17049.735000000001</v>
      </c>
      <c r="BR17" s="13">
        <v>10773.273000000001</v>
      </c>
      <c r="BS17" s="13">
        <v>369.74700000000001</v>
      </c>
      <c r="BT17" s="13">
        <v>2177.654</v>
      </c>
      <c r="BU17" s="13">
        <v>137.53399999999999</v>
      </c>
      <c r="BV17" s="13">
        <v>19286.355</v>
      </c>
      <c r="BW17" s="13">
        <f t="shared" si="17"/>
        <v>10646.991</v>
      </c>
      <c r="BX17" s="13">
        <v>10353.279</v>
      </c>
      <c r="BY17" s="13">
        <v>293.71199999999999</v>
      </c>
      <c r="BZ17" s="13">
        <f t="shared" si="18"/>
        <v>46481.103999999999</v>
      </c>
      <c r="CA17" s="13">
        <f t="shared" si="19"/>
        <v>15715.563</v>
      </c>
      <c r="CB17" s="13">
        <v>7178.0889999999999</v>
      </c>
      <c r="CC17" s="13">
        <v>3904.2899999999995</v>
      </c>
      <c r="CD17" s="13">
        <v>4033.377</v>
      </c>
      <c r="CE17" s="13">
        <v>919.21799999999996</v>
      </c>
      <c r="CF17" s="13">
        <v>319.411</v>
      </c>
      <c r="CG17" s="13">
        <v>16204.03</v>
      </c>
      <c r="CH17" s="13">
        <v>14561.511</v>
      </c>
      <c r="CI17" s="13">
        <f t="shared" si="20"/>
        <v>10049.040000000001</v>
      </c>
      <c r="CJ17" s="13">
        <v>1387.307</v>
      </c>
      <c r="CK17" s="13">
        <v>1363.3779999999999</v>
      </c>
      <c r="CL17" s="13">
        <v>480.84699999999998</v>
      </c>
      <c r="CM17" s="13">
        <v>6817.5080000000007</v>
      </c>
      <c r="CN17" s="13">
        <v>477.55900000000003</v>
      </c>
      <c r="CO17" s="13">
        <f t="shared" si="21"/>
        <v>4085.7150000000001</v>
      </c>
      <c r="CP17" s="13">
        <v>94.078000000000003</v>
      </c>
      <c r="CQ17" s="13">
        <v>3353.0830000000001</v>
      </c>
      <c r="CR17" s="13">
        <v>638.55400000000009</v>
      </c>
      <c r="CS17" s="13">
        <v>17578.899000000001</v>
      </c>
      <c r="CT17" s="13">
        <v>119603.30500000001</v>
      </c>
      <c r="CU17" s="13">
        <v>102024.406</v>
      </c>
      <c r="CV17" s="13">
        <v>48510.186999999998</v>
      </c>
      <c r="CW17" s="13">
        <v>31253.012999999999</v>
      </c>
      <c r="CX17" s="13">
        <v>17257.173999999999</v>
      </c>
      <c r="CY17" s="13">
        <v>119213.30399999999</v>
      </c>
      <c r="CZ17" s="13">
        <v>121474.11699999998</v>
      </c>
      <c r="DA17" s="13">
        <v>121474.117</v>
      </c>
      <c r="DB17" s="13">
        <v>24209.647999999979</v>
      </c>
      <c r="DC17" s="13">
        <v>9202.0499999999774</v>
      </c>
      <c r="DD17" s="13">
        <v>-7945.974000000022</v>
      </c>
    </row>
    <row r="18" spans="1:108" ht="15" customHeight="1">
      <c r="A18" s="64">
        <v>2000</v>
      </c>
      <c r="B18" s="13">
        <v>132636.24900000001</v>
      </c>
      <c r="C18" s="13">
        <f t="shared" si="0"/>
        <v>105642.863</v>
      </c>
      <c r="D18" s="13">
        <v>95554.732000000004</v>
      </c>
      <c r="E18" s="13">
        <v>10088.130999999999</v>
      </c>
      <c r="F18" s="13">
        <f t="shared" si="1"/>
        <v>36953.360999999997</v>
      </c>
      <c r="G18" s="13">
        <v>35959.962</v>
      </c>
      <c r="H18" s="13">
        <v>862.5680000000001</v>
      </c>
      <c r="I18" s="13">
        <v>130.83099999999999</v>
      </c>
      <c r="J18" s="13">
        <f t="shared" si="2"/>
        <v>61820.37</v>
      </c>
      <c r="K18" s="13">
        <v>49476.082000000002</v>
      </c>
      <c r="L18" s="13">
        <v>12344.287999999999</v>
      </c>
      <c r="M18" s="13">
        <f t="shared" si="3"/>
        <v>17435.246999999999</v>
      </c>
      <c r="N18" s="13">
        <v>16560.677</v>
      </c>
      <c r="O18" s="13">
        <v>874.57</v>
      </c>
      <c r="P18" s="13">
        <f t="shared" si="4"/>
        <v>1524.9490000000001</v>
      </c>
      <c r="Q18" s="13">
        <v>152.488</v>
      </c>
      <c r="R18" s="13">
        <v>1372.461</v>
      </c>
      <c r="S18" s="13">
        <f t="shared" si="5"/>
        <v>37045.217999999993</v>
      </c>
      <c r="T18" s="13">
        <v>22554.059999999998</v>
      </c>
      <c r="U18" s="13">
        <v>11244.191999999999</v>
      </c>
      <c r="V18" s="13">
        <v>646.74299999999994</v>
      </c>
      <c r="W18" s="13">
        <v>2450.2750000000001</v>
      </c>
      <c r="X18" s="13">
        <v>149.94800000000001</v>
      </c>
      <c r="Y18" s="13">
        <v>23764.095000000001</v>
      </c>
      <c r="Z18" s="13">
        <f t="shared" si="6"/>
        <v>11964.317000000001</v>
      </c>
      <c r="AA18" s="13">
        <v>11656.001</v>
      </c>
      <c r="AB18" s="13">
        <v>308.31599999999997</v>
      </c>
      <c r="AC18" s="13">
        <f t="shared" si="7"/>
        <v>51478.979999999996</v>
      </c>
      <c r="AD18" s="13">
        <f t="shared" si="8"/>
        <v>17461.29</v>
      </c>
      <c r="AE18" s="13">
        <v>7813.6350000000002</v>
      </c>
      <c r="AF18" s="13">
        <v>4538.2250000000004</v>
      </c>
      <c r="AG18" s="13">
        <v>4426.1279999999997</v>
      </c>
      <c r="AH18" s="13">
        <v>1056.768</v>
      </c>
      <c r="AI18" s="13">
        <v>373.46600000000001</v>
      </c>
      <c r="AJ18" s="13">
        <v>17840.920999999998</v>
      </c>
      <c r="AK18" s="13">
        <v>16176.769</v>
      </c>
      <c r="AL18" s="13">
        <f t="shared" si="9"/>
        <v>9171.393</v>
      </c>
      <c r="AM18" s="13">
        <v>1825.3909999999998</v>
      </c>
      <c r="AN18" s="13">
        <v>1794.6410000000001</v>
      </c>
      <c r="AO18" s="13">
        <v>186.066</v>
      </c>
      <c r="AP18" s="13">
        <v>4295.4690000000001</v>
      </c>
      <c r="AQ18" s="13">
        <v>1069.826</v>
      </c>
      <c r="AR18" s="13">
        <v>552.59699999999998</v>
      </c>
      <c r="AS18" s="13">
        <f t="shared" si="10"/>
        <v>1210.556</v>
      </c>
      <c r="AT18" s="13">
        <v>103.002</v>
      </c>
      <c r="AU18" s="13">
        <v>604.56399999999996</v>
      </c>
      <c r="AV18" s="13">
        <v>502.99</v>
      </c>
      <c r="AW18" s="13">
        <v>19398.597000000002</v>
      </c>
      <c r="AX18" s="13">
        <v>-17.63900000000001</v>
      </c>
      <c r="AY18" s="13">
        <f t="shared" si="11"/>
        <v>245157.91</v>
      </c>
      <c r="AZ18" s="13">
        <v>211102.283</v>
      </c>
      <c r="BA18" s="13">
        <v>8258.82</v>
      </c>
      <c r="BB18" s="13">
        <v>25796.807000000001</v>
      </c>
      <c r="BC18" s="13">
        <f t="shared" si="12"/>
        <v>61880.650999999998</v>
      </c>
      <c r="BD18" s="13">
        <v>49528.790999999997</v>
      </c>
      <c r="BE18" s="13">
        <v>12351.86</v>
      </c>
      <c r="BF18" s="13">
        <f t="shared" si="13"/>
        <v>17231.080999999998</v>
      </c>
      <c r="BG18" s="13">
        <f t="shared" si="14"/>
        <v>16356.509999999998</v>
      </c>
      <c r="BH18" s="13">
        <v>9733.4969999999994</v>
      </c>
      <c r="BI18" s="13">
        <v>226.59000000000003</v>
      </c>
      <c r="BJ18" s="13">
        <v>6396.4229999999998</v>
      </c>
      <c r="BK18" s="13">
        <v>874.57100000000003</v>
      </c>
      <c r="BL18" s="13">
        <f t="shared" si="15"/>
        <v>2392.0499999999997</v>
      </c>
      <c r="BM18" s="13">
        <v>667.89300000000003</v>
      </c>
      <c r="BN18" s="13">
        <v>1724.1569999999997</v>
      </c>
      <c r="BO18" s="13">
        <v>15892.784</v>
      </c>
      <c r="BP18" s="13">
        <f t="shared" si="16"/>
        <v>34240.625999999997</v>
      </c>
      <c r="BQ18" s="13">
        <v>21098.932999999997</v>
      </c>
      <c r="BR18" s="13">
        <v>10228.666999999999</v>
      </c>
      <c r="BS18" s="13">
        <v>221.345</v>
      </c>
      <c r="BT18" s="13">
        <v>2541.7330000000002</v>
      </c>
      <c r="BU18" s="13">
        <v>149.94800000000001</v>
      </c>
      <c r="BV18" s="13">
        <v>22647.506999999998</v>
      </c>
      <c r="BW18" s="13">
        <f t="shared" si="17"/>
        <v>11999.009</v>
      </c>
      <c r="BX18" s="13">
        <v>11690.692999999999</v>
      </c>
      <c r="BY18" s="13">
        <v>308.31599999999997</v>
      </c>
      <c r="BZ18" s="13">
        <f t="shared" si="18"/>
        <v>51483.286</v>
      </c>
      <c r="CA18" s="13">
        <f t="shared" si="19"/>
        <v>17381.987000000001</v>
      </c>
      <c r="CB18" s="13">
        <v>7764.4669999999996</v>
      </c>
      <c r="CC18" s="13">
        <v>4538.2250000000004</v>
      </c>
      <c r="CD18" s="13">
        <v>4395.9930000000013</v>
      </c>
      <c r="CE18" s="13">
        <v>1056.768</v>
      </c>
      <c r="CF18" s="13">
        <v>373.46600000000001</v>
      </c>
      <c r="CG18" s="13">
        <v>17924.53</v>
      </c>
      <c r="CH18" s="13">
        <v>16176.769</v>
      </c>
      <c r="CI18" s="13">
        <f t="shared" si="20"/>
        <v>11509.686</v>
      </c>
      <c r="CJ18" s="13">
        <v>1794.6410000000001</v>
      </c>
      <c r="CK18" s="13">
        <v>1827.673</v>
      </c>
      <c r="CL18" s="13">
        <v>335.52600000000001</v>
      </c>
      <c r="CM18" s="13">
        <v>7551.8459999999995</v>
      </c>
      <c r="CN18" s="13">
        <v>552.59699999999998</v>
      </c>
      <c r="CO18" s="13">
        <f t="shared" si="21"/>
        <v>2944.2279999999996</v>
      </c>
      <c r="CP18" s="13">
        <v>103.002</v>
      </c>
      <c r="CQ18" s="13">
        <v>2337.6639999999998</v>
      </c>
      <c r="CR18" s="13">
        <v>503.56200000000001</v>
      </c>
      <c r="CS18" s="13">
        <v>19398.597000000002</v>
      </c>
      <c r="CT18" s="13">
        <v>128414.44499999999</v>
      </c>
      <c r="CU18" s="13">
        <v>109015.848</v>
      </c>
      <c r="CV18" s="13">
        <v>51550.877999999997</v>
      </c>
      <c r="CW18" s="13">
        <v>33287.677999999993</v>
      </c>
      <c r="CX18" s="13">
        <v>18263.200000000004</v>
      </c>
      <c r="CY18" s="13">
        <v>126333.06899999999</v>
      </c>
      <c r="CZ18" s="13">
        <v>128710.35999999994</v>
      </c>
      <c r="DA18" s="13">
        <v>128710.35999999996</v>
      </c>
      <c r="DB18" s="13">
        <v>23067.496999999938</v>
      </c>
      <c r="DC18" s="13">
        <v>5402.5719999999346</v>
      </c>
      <c r="DD18" s="13">
        <v>-12134.553000000062</v>
      </c>
    </row>
    <row r="19" spans="1:108" ht="15" customHeight="1">
      <c r="A19" s="64">
        <v>2001</v>
      </c>
      <c r="B19" s="13">
        <v>139930.18000000002</v>
      </c>
      <c r="C19" s="13">
        <f t="shared" si="0"/>
        <v>111416.716</v>
      </c>
      <c r="D19" s="13">
        <v>100653.851</v>
      </c>
      <c r="E19" s="13">
        <v>10762.865</v>
      </c>
      <c r="F19" s="13">
        <f t="shared" si="1"/>
        <v>38230.837</v>
      </c>
      <c r="G19" s="13">
        <v>37177.356</v>
      </c>
      <c r="H19" s="13">
        <v>928.88800000000015</v>
      </c>
      <c r="I19" s="13">
        <v>124.59299999999999</v>
      </c>
      <c r="J19" s="13">
        <f t="shared" si="2"/>
        <v>65394.808000000005</v>
      </c>
      <c r="K19" s="13">
        <v>52505.148000000001</v>
      </c>
      <c r="L19" s="13">
        <v>12889.66</v>
      </c>
      <c r="M19" s="13">
        <f t="shared" si="3"/>
        <v>18374.856999999996</v>
      </c>
      <c r="N19" s="13">
        <v>17372.885999999995</v>
      </c>
      <c r="O19" s="13">
        <v>1001.971</v>
      </c>
      <c r="P19" s="13">
        <f t="shared" si="4"/>
        <v>1653.47</v>
      </c>
      <c r="Q19" s="13">
        <v>192.078</v>
      </c>
      <c r="R19" s="13">
        <v>1461.3920000000001</v>
      </c>
      <c r="S19" s="13">
        <f t="shared" si="5"/>
        <v>40065.783999999992</v>
      </c>
      <c r="T19" s="13">
        <v>26064.096999999998</v>
      </c>
      <c r="U19" s="13">
        <v>10942.804999999998</v>
      </c>
      <c r="V19" s="13">
        <v>313.86699999999996</v>
      </c>
      <c r="W19" s="13">
        <v>2582.1680000000001</v>
      </c>
      <c r="X19" s="13">
        <v>162.84699999999998</v>
      </c>
      <c r="Y19" s="13">
        <v>29231.216</v>
      </c>
      <c r="Z19" s="13">
        <f t="shared" si="6"/>
        <v>12047.706999999999</v>
      </c>
      <c r="AA19" s="13">
        <v>11677.073999999999</v>
      </c>
      <c r="AB19" s="13">
        <v>370.63300000000004</v>
      </c>
      <c r="AC19" s="13">
        <f t="shared" si="7"/>
        <v>55400.758000000002</v>
      </c>
      <c r="AD19" s="13">
        <f t="shared" si="8"/>
        <v>18530.560000000001</v>
      </c>
      <c r="AE19" s="13">
        <v>8387.8410000000003</v>
      </c>
      <c r="AF19" s="13">
        <v>4489.8509999999997</v>
      </c>
      <c r="AG19" s="13">
        <v>4869.1450000000004</v>
      </c>
      <c r="AH19" s="13">
        <v>1136.45</v>
      </c>
      <c r="AI19" s="13">
        <v>352.72699999999998</v>
      </c>
      <c r="AJ19" s="13">
        <v>19233.101000000002</v>
      </c>
      <c r="AK19" s="13">
        <v>17637.096999999998</v>
      </c>
      <c r="AL19" s="13">
        <f t="shared" si="9"/>
        <v>10427.005999999999</v>
      </c>
      <c r="AM19" s="13">
        <v>1982.5709999999999</v>
      </c>
      <c r="AN19" s="13">
        <v>1954.6010000000001</v>
      </c>
      <c r="AO19" s="13">
        <v>202.511</v>
      </c>
      <c r="AP19" s="13">
        <v>5235.8680000000004</v>
      </c>
      <c r="AQ19" s="13">
        <v>1051.4549999999999</v>
      </c>
      <c r="AR19" s="13">
        <v>499.36</v>
      </c>
      <c r="AS19" s="13">
        <f t="shared" si="10"/>
        <v>1924.442</v>
      </c>
      <c r="AT19" s="13">
        <v>90.971000000000004</v>
      </c>
      <c r="AU19" s="13">
        <v>957.89599999999996</v>
      </c>
      <c r="AV19" s="13">
        <v>875.57500000000005</v>
      </c>
      <c r="AW19" s="13">
        <v>20837.606</v>
      </c>
      <c r="AX19" s="13">
        <v>16.613999999999919</v>
      </c>
      <c r="AY19" s="13">
        <f t="shared" si="11"/>
        <v>259028.35499999998</v>
      </c>
      <c r="AZ19" s="13">
        <v>222403.49</v>
      </c>
      <c r="BA19" s="13">
        <v>8955.0839999999989</v>
      </c>
      <c r="BB19" s="13">
        <v>27669.780999999999</v>
      </c>
      <c r="BC19" s="13">
        <f t="shared" si="12"/>
        <v>65498.320999999996</v>
      </c>
      <c r="BD19" s="13">
        <v>52620.629000000001</v>
      </c>
      <c r="BE19" s="13">
        <v>12877.691999999999</v>
      </c>
      <c r="BF19" s="13">
        <f t="shared" si="13"/>
        <v>18193.917999999998</v>
      </c>
      <c r="BG19" s="13">
        <f t="shared" si="14"/>
        <v>17191.945999999996</v>
      </c>
      <c r="BH19" s="13">
        <v>10021.352999999999</v>
      </c>
      <c r="BI19" s="13">
        <v>264.23699999999997</v>
      </c>
      <c r="BJ19" s="13">
        <v>6906.3559999999998</v>
      </c>
      <c r="BK19" s="13">
        <v>1001.972</v>
      </c>
      <c r="BL19" s="13">
        <f t="shared" si="15"/>
        <v>2663.1150000000002</v>
      </c>
      <c r="BM19" s="13">
        <v>696.05200000000002</v>
      </c>
      <c r="BN19" s="13">
        <v>1967.0630000000001</v>
      </c>
      <c r="BO19" s="13">
        <v>16676.833999999995</v>
      </c>
      <c r="BP19" s="13">
        <f t="shared" si="16"/>
        <v>36805.076999999997</v>
      </c>
      <c r="BQ19" s="13">
        <v>23803.379000000001</v>
      </c>
      <c r="BR19" s="13">
        <v>9819.2209999999995</v>
      </c>
      <c r="BS19" s="13">
        <v>314.47200000000004</v>
      </c>
      <c r="BT19" s="13">
        <v>2705.1579999999994</v>
      </c>
      <c r="BU19" s="13">
        <v>162.84699999999998</v>
      </c>
      <c r="BV19" s="13">
        <v>27057.714</v>
      </c>
      <c r="BW19" s="13">
        <f t="shared" si="17"/>
        <v>12119.956</v>
      </c>
      <c r="BX19" s="13">
        <v>11749.323</v>
      </c>
      <c r="BY19" s="13">
        <v>370.63299999999998</v>
      </c>
      <c r="BZ19" s="13">
        <f t="shared" si="18"/>
        <v>55499.046999999999</v>
      </c>
      <c r="CA19" s="13">
        <f t="shared" si="19"/>
        <v>18520.960999999999</v>
      </c>
      <c r="CB19" s="13">
        <v>8381.8889999999992</v>
      </c>
      <c r="CC19" s="13">
        <v>4489.8509999999997</v>
      </c>
      <c r="CD19" s="13">
        <v>4865.4979999999996</v>
      </c>
      <c r="CE19" s="13">
        <v>1136.45</v>
      </c>
      <c r="CF19" s="13">
        <v>352.72699999999998</v>
      </c>
      <c r="CG19" s="13">
        <v>19340.989000000001</v>
      </c>
      <c r="CH19" s="13">
        <v>17637.097000000002</v>
      </c>
      <c r="CI19" s="13">
        <f t="shared" si="20"/>
        <v>12751.474</v>
      </c>
      <c r="CJ19" s="13">
        <v>1954.6010000000001</v>
      </c>
      <c r="CK19" s="13">
        <v>1931.0070000000001</v>
      </c>
      <c r="CL19" s="13">
        <v>257.05399999999997</v>
      </c>
      <c r="CM19" s="13">
        <v>8608.8119999999999</v>
      </c>
      <c r="CN19" s="13">
        <v>499.36</v>
      </c>
      <c r="CO19" s="13">
        <f t="shared" si="21"/>
        <v>4020.2240000000002</v>
      </c>
      <c r="CP19" s="13">
        <v>90.971000000000004</v>
      </c>
      <c r="CQ19" s="13">
        <v>3063.3130000000001</v>
      </c>
      <c r="CR19" s="13">
        <v>865.93999999999994</v>
      </c>
      <c r="CS19" s="13">
        <v>20837.606</v>
      </c>
      <c r="CT19" s="13">
        <v>135775.00899999996</v>
      </c>
      <c r="CU19" s="13">
        <v>114937.40299999996</v>
      </c>
      <c r="CV19" s="13">
        <v>54668.458999999988</v>
      </c>
      <c r="CW19" s="13">
        <v>34873.517999999989</v>
      </c>
      <c r="CX19" s="13">
        <v>19794.940999999995</v>
      </c>
      <c r="CY19" s="13">
        <v>133446.52099999998</v>
      </c>
      <c r="CZ19" s="13">
        <v>135941.527</v>
      </c>
      <c r="DA19" s="13">
        <v>135941.527</v>
      </c>
      <c r="DB19" s="13">
        <v>24524.810999999987</v>
      </c>
      <c r="DC19" s="13">
        <v>5782.9869999999873</v>
      </c>
      <c r="DD19" s="13">
        <v>-11626.858000000013</v>
      </c>
    </row>
    <row r="20" spans="1:108" ht="15" customHeight="1">
      <c r="A20" s="64">
        <v>2002</v>
      </c>
      <c r="B20" s="13">
        <v>140379.91099999999</v>
      </c>
      <c r="C20" s="13">
        <f t="shared" si="0"/>
        <v>117261.15300000002</v>
      </c>
      <c r="D20" s="13">
        <v>105828.39800000002</v>
      </c>
      <c r="E20" s="13">
        <v>11432.754999999999</v>
      </c>
      <c r="F20" s="13">
        <f t="shared" si="1"/>
        <v>36927.725999999995</v>
      </c>
      <c r="G20" s="13">
        <v>36860.404999999999</v>
      </c>
      <c r="H20" s="13">
        <v>-61.725999999999992</v>
      </c>
      <c r="I20" s="13">
        <v>129.047</v>
      </c>
      <c r="J20" s="13">
        <f t="shared" si="2"/>
        <v>68422.346999999994</v>
      </c>
      <c r="K20" s="13">
        <v>54817.519</v>
      </c>
      <c r="L20" s="13">
        <v>13604.828</v>
      </c>
      <c r="M20" s="13">
        <f t="shared" si="3"/>
        <v>19964.566999999999</v>
      </c>
      <c r="N20" s="13">
        <v>18553.429</v>
      </c>
      <c r="O20" s="13">
        <v>1411.1379999999999</v>
      </c>
      <c r="P20" s="13">
        <f t="shared" si="4"/>
        <v>1558.3</v>
      </c>
      <c r="Q20" s="13">
        <v>186.917</v>
      </c>
      <c r="R20" s="13">
        <v>1371.383</v>
      </c>
      <c r="S20" s="13">
        <f t="shared" si="5"/>
        <v>37976.010999999999</v>
      </c>
      <c r="T20" s="13">
        <v>24047.053</v>
      </c>
      <c r="U20" s="13">
        <v>11624.911</v>
      </c>
      <c r="V20" s="13">
        <v>-411.73099999999999</v>
      </c>
      <c r="W20" s="13">
        <v>2553.377</v>
      </c>
      <c r="X20" s="13">
        <v>162.40099999999998</v>
      </c>
      <c r="Y20" s="13">
        <v>27414.745000000003</v>
      </c>
      <c r="Z20" s="13">
        <f t="shared" si="6"/>
        <v>12497.280000000002</v>
      </c>
      <c r="AA20" s="13">
        <v>12019.579000000002</v>
      </c>
      <c r="AB20" s="13">
        <v>477.70100000000002</v>
      </c>
      <c r="AC20" s="13">
        <f t="shared" si="7"/>
        <v>58879.818000000007</v>
      </c>
      <c r="AD20" s="13">
        <f t="shared" si="8"/>
        <v>19499.685000000001</v>
      </c>
      <c r="AE20" s="13">
        <v>8953.5840000000007</v>
      </c>
      <c r="AF20" s="13">
        <v>4633.9920000000002</v>
      </c>
      <c r="AG20" s="13">
        <v>5094.5129999999999</v>
      </c>
      <c r="AH20" s="13">
        <v>1225.453</v>
      </c>
      <c r="AI20" s="13">
        <v>407.85700000000003</v>
      </c>
      <c r="AJ20" s="13">
        <v>20530.839000000004</v>
      </c>
      <c r="AK20" s="13">
        <v>18849.294000000002</v>
      </c>
      <c r="AL20" s="13">
        <f t="shared" si="9"/>
        <v>11338.29</v>
      </c>
      <c r="AM20" s="13">
        <v>2009.999</v>
      </c>
      <c r="AN20" s="13">
        <v>1937.481</v>
      </c>
      <c r="AO20" s="13">
        <v>207.708</v>
      </c>
      <c r="AP20" s="13">
        <v>6052.24</v>
      </c>
      <c r="AQ20" s="13">
        <v>1130.8620000000001</v>
      </c>
      <c r="AR20" s="13">
        <v>523.25300000000004</v>
      </c>
      <c r="AS20" s="13">
        <f t="shared" si="10"/>
        <v>1802.6109999999999</v>
      </c>
      <c r="AT20" s="13">
        <v>105.093</v>
      </c>
      <c r="AU20" s="13">
        <v>780.34799999999996</v>
      </c>
      <c r="AV20" s="13">
        <v>917.17</v>
      </c>
      <c r="AW20" s="13">
        <v>22207.135999999999</v>
      </c>
      <c r="AX20" s="13">
        <v>-1.8970000000000482</v>
      </c>
      <c r="AY20" s="13">
        <f t="shared" si="11"/>
        <v>265101.43099999998</v>
      </c>
      <c r="AZ20" s="13">
        <v>226166.473</v>
      </c>
      <c r="BA20" s="13">
        <v>9569.9369999999999</v>
      </c>
      <c r="BB20" s="13">
        <v>29365.021000000001</v>
      </c>
      <c r="BC20" s="13">
        <f t="shared" si="12"/>
        <v>68475.900999999998</v>
      </c>
      <c r="BD20" s="13">
        <v>54888.324999999997</v>
      </c>
      <c r="BE20" s="13">
        <v>13587.575999999999</v>
      </c>
      <c r="BF20" s="13">
        <f t="shared" si="13"/>
        <v>19823.900999999998</v>
      </c>
      <c r="BG20" s="13">
        <f t="shared" si="14"/>
        <v>18412.762999999999</v>
      </c>
      <c r="BH20" s="13">
        <v>10668.116</v>
      </c>
      <c r="BI20" s="13">
        <v>272.73</v>
      </c>
      <c r="BJ20" s="13">
        <v>7471.9169999999995</v>
      </c>
      <c r="BK20" s="13">
        <v>1411.1379999999999</v>
      </c>
      <c r="BL20" s="13">
        <f t="shared" si="15"/>
        <v>2818.6190000000001</v>
      </c>
      <c r="BM20" s="13">
        <v>720.68600000000004</v>
      </c>
      <c r="BN20" s="13">
        <v>2097.933</v>
      </c>
      <c r="BO20" s="13">
        <v>17832.742999999999</v>
      </c>
      <c r="BP20" s="13">
        <f t="shared" si="16"/>
        <v>34644.422999999995</v>
      </c>
      <c r="BQ20" s="13">
        <v>21929.076000000001</v>
      </c>
      <c r="BR20" s="13">
        <v>10226.321</v>
      </c>
      <c r="BS20" s="13">
        <v>-359.86300000000006</v>
      </c>
      <c r="BT20" s="13">
        <v>2686.4880000000003</v>
      </c>
      <c r="BU20" s="13">
        <v>162.40100000000001</v>
      </c>
      <c r="BV20" s="13">
        <v>25274.598999999998</v>
      </c>
      <c r="BW20" s="13">
        <f t="shared" si="17"/>
        <v>12577.521000000001</v>
      </c>
      <c r="BX20" s="13">
        <v>12099.82</v>
      </c>
      <c r="BY20" s="13">
        <v>477.70100000000002</v>
      </c>
      <c r="BZ20" s="13">
        <f t="shared" si="18"/>
        <v>59000.275000000001</v>
      </c>
      <c r="CA20" s="13">
        <f t="shared" si="19"/>
        <v>19495.079999999998</v>
      </c>
      <c r="CB20" s="13">
        <v>8950.7279999999992</v>
      </c>
      <c r="CC20" s="13">
        <v>4633.9920000000002</v>
      </c>
      <c r="CD20" s="13">
        <v>5092.7639999999992</v>
      </c>
      <c r="CE20" s="13">
        <v>1225.453</v>
      </c>
      <c r="CF20" s="13">
        <v>407.85700000000003</v>
      </c>
      <c r="CG20" s="13">
        <v>20655.901000000002</v>
      </c>
      <c r="CH20" s="13">
        <v>18849.294000000002</v>
      </c>
      <c r="CI20" s="13">
        <f t="shared" si="20"/>
        <v>12697.531999999999</v>
      </c>
      <c r="CJ20" s="13">
        <v>1937.481</v>
      </c>
      <c r="CK20" s="13">
        <v>1918.6979999999999</v>
      </c>
      <c r="CL20" s="13">
        <v>364.53100000000001</v>
      </c>
      <c r="CM20" s="13">
        <v>8476.8220000000001</v>
      </c>
      <c r="CN20" s="13">
        <v>523.25300000000004</v>
      </c>
      <c r="CO20" s="13">
        <f t="shared" si="21"/>
        <v>4482.4570000000003</v>
      </c>
      <c r="CP20" s="13">
        <v>105.093</v>
      </c>
      <c r="CQ20" s="13">
        <v>3321.2690000000002</v>
      </c>
      <c r="CR20" s="13">
        <v>1056.095</v>
      </c>
      <c r="CS20" s="13">
        <v>22207.135999999999</v>
      </c>
      <c r="CT20" s="13">
        <v>142554.26299999998</v>
      </c>
      <c r="CU20" s="13">
        <v>120347.12699999998</v>
      </c>
      <c r="CV20" s="13">
        <v>56985.967999999993</v>
      </c>
      <c r="CW20" s="13">
        <v>36546.319999999992</v>
      </c>
      <c r="CX20" s="13">
        <v>20439.648000000001</v>
      </c>
      <c r="CY20" s="13">
        <v>140395.88199999998</v>
      </c>
      <c r="CZ20" s="13">
        <v>141955.82199999999</v>
      </c>
      <c r="DA20" s="13">
        <v>141955.82199999999</v>
      </c>
      <c r="DB20" s="13">
        <v>24694.668999999962</v>
      </c>
      <c r="DC20" s="13">
        <v>5167.3789999999635</v>
      </c>
      <c r="DD20" s="13">
        <v>-9551.3140000000312</v>
      </c>
    </row>
    <row r="21" spans="1:108" ht="15" customHeight="1">
      <c r="A21" s="64">
        <v>2003</v>
      </c>
      <c r="B21" s="13">
        <v>140889.61499999999</v>
      </c>
      <c r="C21" s="13">
        <f t="shared" si="0"/>
        <v>121659.712</v>
      </c>
      <c r="D21" s="13">
        <v>109611.753</v>
      </c>
      <c r="E21" s="13">
        <v>12047.959000000001</v>
      </c>
      <c r="F21" s="13">
        <f t="shared" si="1"/>
        <v>33763.155000000006</v>
      </c>
      <c r="G21" s="13">
        <v>34706.370000000003</v>
      </c>
      <c r="H21" s="13">
        <v>-1046.0339999999999</v>
      </c>
      <c r="I21" s="13">
        <v>102.819</v>
      </c>
      <c r="J21" s="13">
        <f t="shared" si="2"/>
        <v>69832.135000000009</v>
      </c>
      <c r="K21" s="13">
        <v>55994.819000000003</v>
      </c>
      <c r="L21" s="13">
        <v>13837.316000000001</v>
      </c>
      <c r="M21" s="13">
        <f t="shared" si="3"/>
        <v>20395.63</v>
      </c>
      <c r="N21" s="13">
        <v>19121.772000000001</v>
      </c>
      <c r="O21" s="13">
        <v>1273.8580000000002</v>
      </c>
      <c r="P21" s="13">
        <f t="shared" si="4"/>
        <v>1742.8910000000001</v>
      </c>
      <c r="Q21" s="13">
        <v>209.595</v>
      </c>
      <c r="R21" s="13">
        <v>1533.296</v>
      </c>
      <c r="S21" s="13">
        <f t="shared" si="5"/>
        <v>37251.281999999999</v>
      </c>
      <c r="T21" s="13">
        <v>20465.031999999999</v>
      </c>
      <c r="U21" s="13">
        <v>13604.004000000001</v>
      </c>
      <c r="V21" s="13">
        <v>63.109000000000009</v>
      </c>
      <c r="W21" s="13">
        <v>2896.777</v>
      </c>
      <c r="X21" s="13">
        <v>222.36</v>
      </c>
      <c r="Y21" s="13">
        <v>24207.334000000003</v>
      </c>
      <c r="Z21" s="13">
        <f t="shared" si="6"/>
        <v>11384.472</v>
      </c>
      <c r="AA21" s="13">
        <v>11009.166999999999</v>
      </c>
      <c r="AB21" s="13">
        <v>375.30500000000001</v>
      </c>
      <c r="AC21" s="13">
        <f t="shared" si="7"/>
        <v>63165.673000000003</v>
      </c>
      <c r="AD21" s="13">
        <f t="shared" si="8"/>
        <v>20572.423000000003</v>
      </c>
      <c r="AE21" s="13">
        <v>8646.7129999999997</v>
      </c>
      <c r="AF21" s="13">
        <v>5184.5050000000001</v>
      </c>
      <c r="AG21" s="13">
        <v>5829.2510000000002</v>
      </c>
      <c r="AH21" s="13">
        <v>1350.126</v>
      </c>
      <c r="AI21" s="13">
        <v>438.17200000000003</v>
      </c>
      <c r="AJ21" s="13">
        <v>22791.452000000001</v>
      </c>
      <c r="AK21" s="13">
        <v>19801.798000000003</v>
      </c>
      <c r="AL21" s="13">
        <f t="shared" si="9"/>
        <v>10460.037</v>
      </c>
      <c r="AM21" s="13">
        <v>2114.0219999999999</v>
      </c>
      <c r="AN21" s="13">
        <v>2028.6369999999999</v>
      </c>
      <c r="AO21" s="13">
        <v>154.95500000000001</v>
      </c>
      <c r="AP21" s="13">
        <v>5006.3140000000003</v>
      </c>
      <c r="AQ21" s="13">
        <v>1156.1089999999999</v>
      </c>
      <c r="AR21" s="13">
        <v>663.04100000000005</v>
      </c>
      <c r="AS21" s="13">
        <f t="shared" si="10"/>
        <v>2244.886</v>
      </c>
      <c r="AT21" s="13">
        <v>104.976</v>
      </c>
      <c r="AU21" s="13">
        <v>786.22699999999998</v>
      </c>
      <c r="AV21" s="13">
        <v>1353.683</v>
      </c>
      <c r="AW21" s="13">
        <v>23138.696</v>
      </c>
      <c r="AX21" s="13">
        <v>-13.127999999999929</v>
      </c>
      <c r="AY21" s="13">
        <f t="shared" si="11"/>
        <v>268623.86499999999</v>
      </c>
      <c r="AZ21" s="13">
        <v>227737.65400000001</v>
      </c>
      <c r="BA21" s="13">
        <v>10100.178</v>
      </c>
      <c r="BB21" s="13">
        <v>30786.033000000003</v>
      </c>
      <c r="BC21" s="13">
        <f t="shared" si="12"/>
        <v>69942.368000000002</v>
      </c>
      <c r="BD21" s="13">
        <v>56111.15</v>
      </c>
      <c r="BE21" s="13">
        <v>13831.218000000001</v>
      </c>
      <c r="BF21" s="13">
        <f t="shared" si="13"/>
        <v>20259.448</v>
      </c>
      <c r="BG21" s="13">
        <f t="shared" si="14"/>
        <v>18985.59</v>
      </c>
      <c r="BH21" s="13">
        <v>11075.871999999999</v>
      </c>
      <c r="BI21" s="13">
        <v>264.084</v>
      </c>
      <c r="BJ21" s="13">
        <v>7645.6339999999991</v>
      </c>
      <c r="BK21" s="13">
        <v>1273.8579999999999</v>
      </c>
      <c r="BL21" s="13">
        <f t="shared" si="15"/>
        <v>3000.7740000000003</v>
      </c>
      <c r="BM21" s="13">
        <v>788.16399999999999</v>
      </c>
      <c r="BN21" s="13">
        <v>2212.61</v>
      </c>
      <c r="BO21" s="13">
        <v>18333.608</v>
      </c>
      <c r="BP21" s="13">
        <f t="shared" si="16"/>
        <v>34554.648999999998</v>
      </c>
      <c r="BQ21" s="13">
        <v>18924.406999999999</v>
      </c>
      <c r="BR21" s="13">
        <v>12224.886999999999</v>
      </c>
      <c r="BS21" s="13">
        <v>159.482</v>
      </c>
      <c r="BT21" s="13">
        <v>3023.5129999999999</v>
      </c>
      <c r="BU21" s="13">
        <v>222.35999999999999</v>
      </c>
      <c r="BV21" s="13">
        <v>22568.296000000002</v>
      </c>
      <c r="BW21" s="13">
        <f t="shared" si="17"/>
        <v>11419.228000000001</v>
      </c>
      <c r="BX21" s="13">
        <v>11043.923000000001</v>
      </c>
      <c r="BY21" s="13">
        <v>375.30500000000001</v>
      </c>
      <c r="BZ21" s="13">
        <f t="shared" si="18"/>
        <v>63292.096999999994</v>
      </c>
      <c r="CA21" s="13">
        <f t="shared" si="19"/>
        <v>20544.761999999999</v>
      </c>
      <c r="CB21" s="13">
        <v>8629.5629999999983</v>
      </c>
      <c r="CC21" s="13">
        <v>5184.5049999999992</v>
      </c>
      <c r="CD21" s="13">
        <v>5818.74</v>
      </c>
      <c r="CE21" s="13">
        <v>1350.126</v>
      </c>
      <c r="CF21" s="13">
        <v>438.17200000000003</v>
      </c>
      <c r="CG21" s="13">
        <v>22945.537</v>
      </c>
      <c r="CH21" s="13">
        <v>19801.797999999999</v>
      </c>
      <c r="CI21" s="13">
        <f t="shared" si="20"/>
        <v>11411.534</v>
      </c>
      <c r="CJ21" s="13">
        <v>2028.6369999999999</v>
      </c>
      <c r="CK21" s="13">
        <v>2008.4429999999998</v>
      </c>
      <c r="CL21" s="13">
        <v>331.57799999999997</v>
      </c>
      <c r="CM21" s="13">
        <v>7042.8760000000002</v>
      </c>
      <c r="CN21" s="13">
        <v>663.04100000000005</v>
      </c>
      <c r="CO21" s="13">
        <f t="shared" si="21"/>
        <v>5437.3789999999999</v>
      </c>
      <c r="CP21" s="13">
        <v>104.976</v>
      </c>
      <c r="CQ21" s="13">
        <v>3990.2629999999999</v>
      </c>
      <c r="CR21" s="13">
        <v>1342.1399999999999</v>
      </c>
      <c r="CS21" s="13">
        <v>23138.696</v>
      </c>
      <c r="CT21" s="13">
        <v>146067.85800000001</v>
      </c>
      <c r="CU21" s="13">
        <v>122929.16200000001</v>
      </c>
      <c r="CV21" s="13">
        <v>58840.866999999998</v>
      </c>
      <c r="CW21" s="13">
        <v>38799.976000000002</v>
      </c>
      <c r="CX21" s="13">
        <v>20040.890999999992</v>
      </c>
      <c r="CY21" s="13">
        <v>144603.15899999999</v>
      </c>
      <c r="CZ21" s="13">
        <v>145715.83599999995</v>
      </c>
      <c r="DA21" s="13">
        <v>145715.83599999995</v>
      </c>
      <c r="DB21" s="13">
        <v>24056.123999999949</v>
      </c>
      <c r="DC21" s="13">
        <v>4109.9209999999493</v>
      </c>
      <c r="DD21" s="13">
        <v>-6501.4100000000553</v>
      </c>
    </row>
    <row r="22" spans="1:108" ht="15" customHeight="1">
      <c r="A22" s="64">
        <v>2004</v>
      </c>
      <c r="B22" s="13">
        <v>149247.85499999998</v>
      </c>
      <c r="C22" s="13">
        <f t="shared" si="0"/>
        <v>127958.93400000001</v>
      </c>
      <c r="D22" s="13">
        <v>115106.60400000001</v>
      </c>
      <c r="E22" s="13">
        <v>12852.33</v>
      </c>
      <c r="F22" s="13">
        <f t="shared" si="1"/>
        <v>36272.148999999998</v>
      </c>
      <c r="G22" s="13">
        <v>35662.764999999999</v>
      </c>
      <c r="H22" s="13">
        <v>502.3830000000001</v>
      </c>
      <c r="I22" s="13">
        <v>107.001</v>
      </c>
      <c r="J22" s="13">
        <f t="shared" si="2"/>
        <v>72361.739000000001</v>
      </c>
      <c r="K22" s="13">
        <v>57600.897000000004</v>
      </c>
      <c r="L22" s="13">
        <v>14760.842000000002</v>
      </c>
      <c r="M22" s="13">
        <f t="shared" si="3"/>
        <v>21214.721999999998</v>
      </c>
      <c r="N22" s="13">
        <v>19934.485999999997</v>
      </c>
      <c r="O22" s="13">
        <v>1280.2359999999999</v>
      </c>
      <c r="P22" s="13">
        <f t="shared" si="4"/>
        <v>1360.384</v>
      </c>
      <c r="Q22" s="13">
        <v>189.13</v>
      </c>
      <c r="R22" s="13">
        <v>1171.2539999999999</v>
      </c>
      <c r="S22" s="13">
        <f t="shared" si="5"/>
        <v>38886.771999999997</v>
      </c>
      <c r="T22" s="13">
        <v>19473.898999999998</v>
      </c>
      <c r="U22" s="13">
        <v>15807.853000000001</v>
      </c>
      <c r="V22" s="13">
        <v>350.96600000000001</v>
      </c>
      <c r="W22" s="13">
        <v>2944.0050000000001</v>
      </c>
      <c r="X22" s="13">
        <v>310.04900000000004</v>
      </c>
      <c r="Y22" s="13">
        <v>23173.774000000001</v>
      </c>
      <c r="Z22" s="13">
        <f t="shared" si="6"/>
        <v>12324.025</v>
      </c>
      <c r="AA22" s="13">
        <v>11931.413</v>
      </c>
      <c r="AB22" s="13">
        <v>392.61199999999997</v>
      </c>
      <c r="AC22" s="13">
        <f t="shared" si="7"/>
        <v>66085.840000000011</v>
      </c>
      <c r="AD22" s="13">
        <f t="shared" si="8"/>
        <v>21125.636000000002</v>
      </c>
      <c r="AE22" s="13">
        <v>9163.7389999999996</v>
      </c>
      <c r="AF22" s="13">
        <v>5550.69</v>
      </c>
      <c r="AG22" s="13">
        <v>5557.4920000000002</v>
      </c>
      <c r="AH22" s="13">
        <v>1341.0719999999999</v>
      </c>
      <c r="AI22" s="13">
        <v>487.35700000000003</v>
      </c>
      <c r="AJ22" s="13">
        <v>24118.249000000003</v>
      </c>
      <c r="AK22" s="13">
        <v>20841.954999999998</v>
      </c>
      <c r="AL22" s="13">
        <f t="shared" si="9"/>
        <v>11481.135999999999</v>
      </c>
      <c r="AM22" s="13">
        <v>2179.9519999999998</v>
      </c>
      <c r="AN22" s="13">
        <v>2055.895</v>
      </c>
      <c r="AO22" s="13">
        <v>165.834</v>
      </c>
      <c r="AP22" s="13">
        <v>5934.9589999999998</v>
      </c>
      <c r="AQ22" s="13">
        <v>1144.4960000000001</v>
      </c>
      <c r="AR22" s="13">
        <v>574.39200000000005</v>
      </c>
      <c r="AS22" s="13">
        <f t="shared" si="10"/>
        <v>2394.6349999999998</v>
      </c>
      <c r="AT22" s="13">
        <v>26.876999999999999</v>
      </c>
      <c r="AU22" s="13">
        <v>871.428</v>
      </c>
      <c r="AV22" s="13">
        <v>1496.33</v>
      </c>
      <c r="AW22" s="13">
        <v>24250.792000000001</v>
      </c>
      <c r="AX22" s="13">
        <v>-38.328999999999951</v>
      </c>
      <c r="AY22" s="13">
        <f t="shared" si="11"/>
        <v>282392.64900000003</v>
      </c>
      <c r="AZ22" s="13">
        <v>239340.45100000003</v>
      </c>
      <c r="BA22" s="13">
        <v>10613.383</v>
      </c>
      <c r="BB22" s="13">
        <v>32438.815000000002</v>
      </c>
      <c r="BC22" s="13">
        <f t="shared" si="12"/>
        <v>72368.11</v>
      </c>
      <c r="BD22" s="13">
        <v>57653.680999999997</v>
      </c>
      <c r="BE22" s="13">
        <v>14714.429</v>
      </c>
      <c r="BF22" s="13">
        <f t="shared" si="13"/>
        <v>21055.491999999998</v>
      </c>
      <c r="BG22" s="13">
        <f t="shared" si="14"/>
        <v>19775.254999999997</v>
      </c>
      <c r="BH22" s="13">
        <v>11568.706</v>
      </c>
      <c r="BI22" s="13">
        <v>318.30899999999997</v>
      </c>
      <c r="BJ22" s="13">
        <v>7888.24</v>
      </c>
      <c r="BK22" s="13">
        <v>1280.2370000000001</v>
      </c>
      <c r="BL22" s="13">
        <f t="shared" si="15"/>
        <v>2820.1779999999999</v>
      </c>
      <c r="BM22" s="13">
        <v>830.89199999999994</v>
      </c>
      <c r="BN22" s="13">
        <v>1989.2860000000001</v>
      </c>
      <c r="BO22" s="13">
        <v>19103.593999999997</v>
      </c>
      <c r="BP22" s="13">
        <f t="shared" si="16"/>
        <v>35666.900999999998</v>
      </c>
      <c r="BQ22" s="13">
        <v>17933.11</v>
      </c>
      <c r="BR22" s="13">
        <v>13944.779</v>
      </c>
      <c r="BS22" s="13">
        <v>393.15499999999997</v>
      </c>
      <c r="BT22" s="13">
        <v>3085.808</v>
      </c>
      <c r="BU22" s="13">
        <v>310.04899999999998</v>
      </c>
      <c r="BV22" s="13">
        <v>21466.657999999999</v>
      </c>
      <c r="BW22" s="13">
        <f t="shared" si="17"/>
        <v>12400.019999999999</v>
      </c>
      <c r="BX22" s="13">
        <v>12007.407999999999</v>
      </c>
      <c r="BY22" s="13">
        <v>392.61200000000002</v>
      </c>
      <c r="BZ22" s="13">
        <f t="shared" si="18"/>
        <v>66329.710000000006</v>
      </c>
      <c r="CA22" s="13">
        <f t="shared" si="19"/>
        <v>21177.97</v>
      </c>
      <c r="CB22" s="13">
        <v>9196.1859999999997</v>
      </c>
      <c r="CC22" s="13">
        <v>5550.6900000000005</v>
      </c>
      <c r="CD22" s="13">
        <v>5577.3790000000008</v>
      </c>
      <c r="CE22" s="13">
        <v>1341.0719999999999</v>
      </c>
      <c r="CF22" s="13">
        <v>487.35700000000003</v>
      </c>
      <c r="CG22" s="13">
        <v>24309.785</v>
      </c>
      <c r="CH22" s="13">
        <v>20841.954999999998</v>
      </c>
      <c r="CI22" s="13">
        <f t="shared" si="20"/>
        <v>12563.970000000001</v>
      </c>
      <c r="CJ22" s="13">
        <v>2055.895</v>
      </c>
      <c r="CK22" s="13">
        <v>2042.2740000000003</v>
      </c>
      <c r="CL22" s="13">
        <v>516.42600000000004</v>
      </c>
      <c r="CM22" s="13">
        <v>7949.375</v>
      </c>
      <c r="CN22" s="13">
        <v>574.39200000000005</v>
      </c>
      <c r="CO22" s="13">
        <f t="shared" si="21"/>
        <v>4969.6710000000003</v>
      </c>
      <c r="CP22" s="13">
        <v>26.876999999999999</v>
      </c>
      <c r="CQ22" s="13">
        <v>3464.4630000000002</v>
      </c>
      <c r="CR22" s="13">
        <v>1478.3309999999999</v>
      </c>
      <c r="CS22" s="13">
        <v>24250.792000000001</v>
      </c>
      <c r="CT22" s="13">
        <v>152248.38800000004</v>
      </c>
      <c r="CU22" s="13">
        <v>127997.59600000003</v>
      </c>
      <c r="CV22" s="13">
        <v>61492.104999999996</v>
      </c>
      <c r="CW22" s="13">
        <v>40011.322999999997</v>
      </c>
      <c r="CX22" s="13">
        <v>21480.781999999999</v>
      </c>
      <c r="CY22" s="13">
        <v>150335.45200000002</v>
      </c>
      <c r="CZ22" s="13">
        <v>151738.15100000001</v>
      </c>
      <c r="DA22" s="13">
        <v>151738.15100000001</v>
      </c>
      <c r="DB22" s="13">
        <v>23779.216999999997</v>
      </c>
      <c r="DC22" s="13">
        <v>2103.4609999999961</v>
      </c>
      <c r="DD22" s="13">
        <v>-9879.5670000000009</v>
      </c>
    </row>
    <row r="23" spans="1:108" ht="15" customHeight="1">
      <c r="A23" s="64">
        <v>2005</v>
      </c>
      <c r="B23" s="13">
        <v>156196.20699999999</v>
      </c>
      <c r="C23" s="13">
        <f t="shared" si="0"/>
        <v>135431.84400000001</v>
      </c>
      <c r="D23" s="13">
        <v>121470.035</v>
      </c>
      <c r="E23" s="13">
        <v>13961.808999999999</v>
      </c>
      <c r="F23" s="13">
        <f t="shared" si="1"/>
        <v>37035.714</v>
      </c>
      <c r="G23" s="13">
        <v>36667.811000000002</v>
      </c>
      <c r="H23" s="13">
        <v>227.74000000000004</v>
      </c>
      <c r="I23" s="13">
        <v>140.16300000000001</v>
      </c>
      <c r="J23" s="13">
        <f t="shared" si="2"/>
        <v>75781.483000000007</v>
      </c>
      <c r="K23" s="13">
        <v>59506.084000000003</v>
      </c>
      <c r="L23" s="13">
        <v>16275.398999999999</v>
      </c>
      <c r="M23" s="13">
        <f t="shared" si="3"/>
        <v>23245.629000000001</v>
      </c>
      <c r="N23" s="13">
        <v>21843.002</v>
      </c>
      <c r="O23" s="13">
        <v>1402.627</v>
      </c>
      <c r="P23" s="13">
        <f t="shared" si="4"/>
        <v>1437.693</v>
      </c>
      <c r="Q23" s="13">
        <v>230.184</v>
      </c>
      <c r="R23" s="13">
        <v>1207.509</v>
      </c>
      <c r="S23" s="13">
        <f t="shared" si="5"/>
        <v>42349.032999999996</v>
      </c>
      <c r="T23" s="13">
        <v>20705.909</v>
      </c>
      <c r="U23" s="13">
        <v>17737.297999999999</v>
      </c>
      <c r="V23" s="13">
        <v>586.84899999999993</v>
      </c>
      <c r="W23" s="13">
        <v>3003.8989999999999</v>
      </c>
      <c r="X23" s="13">
        <v>315.07800000000003</v>
      </c>
      <c r="Y23" s="13">
        <v>24224.601999999999</v>
      </c>
      <c r="Z23" s="13">
        <f t="shared" si="6"/>
        <v>12603.24</v>
      </c>
      <c r="AA23" s="13">
        <v>12185.326999999999</v>
      </c>
      <c r="AB23" s="13">
        <v>417.91300000000001</v>
      </c>
      <c r="AC23" s="13">
        <f t="shared" si="7"/>
        <v>70988.280999999988</v>
      </c>
      <c r="AD23" s="13">
        <f t="shared" si="8"/>
        <v>22714.35</v>
      </c>
      <c r="AE23" s="13">
        <v>9773.9590000000007</v>
      </c>
      <c r="AF23" s="13">
        <v>6452.1540000000005</v>
      </c>
      <c r="AG23" s="13">
        <v>5825.067</v>
      </c>
      <c r="AH23" s="13">
        <v>1260.9269999999999</v>
      </c>
      <c r="AI23" s="13">
        <v>597.75699999999995</v>
      </c>
      <c r="AJ23" s="13">
        <v>26265.973999999998</v>
      </c>
      <c r="AK23" s="13">
        <v>22007.957000000002</v>
      </c>
      <c r="AL23" s="13">
        <f t="shared" si="9"/>
        <v>11956.408000000001</v>
      </c>
      <c r="AM23" s="13">
        <v>2218.3040000000001</v>
      </c>
      <c r="AN23" s="13">
        <v>2075.027</v>
      </c>
      <c r="AO23" s="13">
        <v>173.03700000000001</v>
      </c>
      <c r="AP23" s="13">
        <v>6008.7449999999999</v>
      </c>
      <c r="AQ23" s="13">
        <v>1481.2950000000001</v>
      </c>
      <c r="AR23" s="13">
        <v>543.01099999999997</v>
      </c>
      <c r="AS23" s="13">
        <f t="shared" si="10"/>
        <v>1938.3319999999999</v>
      </c>
      <c r="AT23" s="13">
        <v>68.831000000000003</v>
      </c>
      <c r="AU23" s="13">
        <v>1113.7929999999999</v>
      </c>
      <c r="AV23" s="13">
        <v>755.70800000000008</v>
      </c>
      <c r="AW23" s="13">
        <v>25451.758000000002</v>
      </c>
      <c r="AX23" s="13">
        <v>-48.492000000000075</v>
      </c>
      <c r="AY23" s="13">
        <f t="shared" si="11"/>
        <v>293681.92200000002</v>
      </c>
      <c r="AZ23" s="13">
        <v>247612.03</v>
      </c>
      <c r="BA23" s="13">
        <v>11416.539000000001</v>
      </c>
      <c r="BB23" s="13">
        <v>34653.353000000003</v>
      </c>
      <c r="BC23" s="13">
        <f t="shared" si="12"/>
        <v>75743.929000000004</v>
      </c>
      <c r="BD23" s="13">
        <v>59517.815999999999</v>
      </c>
      <c r="BE23" s="13">
        <v>16226.112999999999</v>
      </c>
      <c r="BF23" s="13">
        <f t="shared" si="13"/>
        <v>23100.771000000001</v>
      </c>
      <c r="BG23" s="13">
        <f t="shared" si="14"/>
        <v>21698.142</v>
      </c>
      <c r="BH23" s="13">
        <v>13000.958000000001</v>
      </c>
      <c r="BI23" s="13">
        <v>455.35299999999995</v>
      </c>
      <c r="BJ23" s="13">
        <v>8241.8310000000001</v>
      </c>
      <c r="BK23" s="13">
        <v>1402.6289999999999</v>
      </c>
      <c r="BL23" s="13">
        <f t="shared" si="15"/>
        <v>2970.9789999999998</v>
      </c>
      <c r="BM23" s="13">
        <v>776.01299999999992</v>
      </c>
      <c r="BN23" s="13">
        <v>2194.9659999999999</v>
      </c>
      <c r="BO23" s="13">
        <v>21066.989000000001</v>
      </c>
      <c r="BP23" s="13">
        <f t="shared" si="16"/>
        <v>38892.212000000007</v>
      </c>
      <c r="BQ23" s="13">
        <v>19079.600000000002</v>
      </c>
      <c r="BR23" s="13">
        <v>15721.954000000002</v>
      </c>
      <c r="BS23" s="13">
        <v>477.25399999999996</v>
      </c>
      <c r="BT23" s="13">
        <v>3298.326</v>
      </c>
      <c r="BU23" s="13">
        <v>315.07800000000003</v>
      </c>
      <c r="BV23" s="13">
        <v>22382.769</v>
      </c>
      <c r="BW23" s="13">
        <f t="shared" si="17"/>
        <v>12719.331</v>
      </c>
      <c r="BX23" s="13">
        <v>12301.418</v>
      </c>
      <c r="BY23" s="13">
        <v>417.91300000000001</v>
      </c>
      <c r="BZ23" s="13">
        <f t="shared" si="18"/>
        <v>71251.462999999989</v>
      </c>
      <c r="CA23" s="13">
        <f t="shared" si="19"/>
        <v>22772.080999999998</v>
      </c>
      <c r="CB23" s="13">
        <v>9809.7520000000004</v>
      </c>
      <c r="CC23" s="13">
        <v>6452.1539999999995</v>
      </c>
      <c r="CD23" s="13">
        <v>5847.0050000000001</v>
      </c>
      <c r="CE23" s="13">
        <v>1260.9269999999999</v>
      </c>
      <c r="CF23" s="13">
        <v>597.75699999999995</v>
      </c>
      <c r="CG23" s="13">
        <v>26471.424999999999</v>
      </c>
      <c r="CH23" s="13">
        <v>22007.957000000002</v>
      </c>
      <c r="CI23" s="13">
        <f t="shared" si="20"/>
        <v>12081.48</v>
      </c>
      <c r="CJ23" s="13">
        <v>2075.027</v>
      </c>
      <c r="CK23" s="13">
        <v>2010.7620000000002</v>
      </c>
      <c r="CL23" s="13">
        <v>329.02300000000002</v>
      </c>
      <c r="CM23" s="13">
        <v>7666.6679999999997</v>
      </c>
      <c r="CN23" s="13">
        <v>543.01099999999997</v>
      </c>
      <c r="CO23" s="13">
        <f t="shared" si="21"/>
        <v>4140.2890000000007</v>
      </c>
      <c r="CP23" s="13">
        <v>68.831000000000003</v>
      </c>
      <c r="CQ23" s="13">
        <v>3351.1840000000002</v>
      </c>
      <c r="CR23" s="13">
        <v>720.274</v>
      </c>
      <c r="CS23" s="13">
        <v>25451.758000000002</v>
      </c>
      <c r="CT23" s="13">
        <v>158552.70400000003</v>
      </c>
      <c r="CU23" s="13">
        <v>133100.94600000003</v>
      </c>
      <c r="CV23" s="13">
        <v>62496.570999999989</v>
      </c>
      <c r="CW23" s="13">
        <v>40672.26999999999</v>
      </c>
      <c r="CX23" s="13">
        <v>21824.300999999999</v>
      </c>
      <c r="CY23" s="13">
        <v>156446.75700000001</v>
      </c>
      <c r="CZ23" s="13">
        <v>156951.10200000004</v>
      </c>
      <c r="DA23" s="13">
        <v>156951.10200000004</v>
      </c>
      <c r="DB23" s="13">
        <v>21519.258000000031</v>
      </c>
      <c r="DC23" s="13">
        <v>-1730.5429999999701</v>
      </c>
      <c r="DD23" s="13">
        <v>-13266.006999999967</v>
      </c>
    </row>
    <row r="24" spans="1:108" ht="15" customHeight="1">
      <c r="A24" s="64">
        <v>2006</v>
      </c>
      <c r="B24" s="13">
        <v>162268.30900000001</v>
      </c>
      <c r="C24" s="13">
        <f t="shared" si="0"/>
        <v>141166.06299999999</v>
      </c>
      <c r="D24" s="13">
        <v>126740.618</v>
      </c>
      <c r="E24" s="13">
        <v>14425.445</v>
      </c>
      <c r="F24" s="13">
        <f t="shared" si="1"/>
        <v>38116.330999999998</v>
      </c>
      <c r="G24" s="13">
        <v>37463.226999999999</v>
      </c>
      <c r="H24" s="13">
        <v>509.38</v>
      </c>
      <c r="I24" s="13">
        <v>143.72399999999999</v>
      </c>
      <c r="J24" s="13">
        <f t="shared" si="2"/>
        <v>77895.368000000002</v>
      </c>
      <c r="K24" s="13">
        <v>60978.582999999999</v>
      </c>
      <c r="L24" s="13">
        <v>16916.785</v>
      </c>
      <c r="M24" s="13">
        <f t="shared" si="3"/>
        <v>24848.603999999999</v>
      </c>
      <c r="N24" s="13">
        <v>23325.279999999999</v>
      </c>
      <c r="O24" s="13">
        <v>1523.3240000000001</v>
      </c>
      <c r="P24" s="13">
        <f t="shared" si="4"/>
        <v>1435.4290000000001</v>
      </c>
      <c r="Q24" s="13">
        <v>248.035</v>
      </c>
      <c r="R24" s="13">
        <v>1187.394</v>
      </c>
      <c r="S24" s="13">
        <f t="shared" si="5"/>
        <v>54325.535000000003</v>
      </c>
      <c r="T24" s="13">
        <v>26391.787</v>
      </c>
      <c r="U24" s="13">
        <v>22475.846000000001</v>
      </c>
      <c r="V24" s="13">
        <v>1814.451</v>
      </c>
      <c r="W24" s="13">
        <v>3276.3090000000002</v>
      </c>
      <c r="X24" s="13">
        <v>367.142</v>
      </c>
      <c r="Y24" s="13">
        <v>29635.170000000002</v>
      </c>
      <c r="Z24" s="13">
        <f t="shared" si="6"/>
        <v>13717.035999999998</v>
      </c>
      <c r="AA24" s="13">
        <v>13230.135999999999</v>
      </c>
      <c r="AB24" s="13">
        <v>486.9</v>
      </c>
      <c r="AC24" s="13">
        <f t="shared" si="7"/>
        <v>74403.313999999998</v>
      </c>
      <c r="AD24" s="13">
        <f t="shared" si="8"/>
        <v>24126.331000000002</v>
      </c>
      <c r="AE24" s="13">
        <v>9691.1569999999992</v>
      </c>
      <c r="AF24" s="13">
        <v>7165.9740000000002</v>
      </c>
      <c r="AG24" s="13">
        <v>6432.857</v>
      </c>
      <c r="AH24" s="13">
        <v>1338.597</v>
      </c>
      <c r="AI24" s="13">
        <v>502.25400000000002</v>
      </c>
      <c r="AJ24" s="13">
        <v>28109.147999999997</v>
      </c>
      <c r="AK24" s="13">
        <v>22167.834999999999</v>
      </c>
      <c r="AL24" s="13">
        <f t="shared" si="9"/>
        <v>12979.017000000002</v>
      </c>
      <c r="AM24" s="13">
        <v>2327.8980000000001</v>
      </c>
      <c r="AN24" s="13">
        <v>2181.616</v>
      </c>
      <c r="AO24" s="13">
        <v>204.768</v>
      </c>
      <c r="AP24" s="13">
        <v>6876.3670000000002</v>
      </c>
      <c r="AQ24" s="13">
        <v>1388.3679999999999</v>
      </c>
      <c r="AR24" s="13">
        <v>551.17399999999998</v>
      </c>
      <c r="AS24" s="13">
        <f t="shared" si="10"/>
        <v>1300.9169999999999</v>
      </c>
      <c r="AT24" s="13">
        <v>23.027999999999999</v>
      </c>
      <c r="AU24" s="13">
        <v>368.22399999999999</v>
      </c>
      <c r="AV24" s="13">
        <v>909.66499999999996</v>
      </c>
      <c r="AW24" s="13">
        <v>26631.410000000003</v>
      </c>
      <c r="AX24" s="13">
        <v>-7.2420000000001892</v>
      </c>
      <c r="AY24" s="13">
        <f t="shared" si="11"/>
        <v>305830.40399999998</v>
      </c>
      <c r="AZ24" s="13">
        <v>258419.802</v>
      </c>
      <c r="BA24" s="13">
        <v>12234.649000000001</v>
      </c>
      <c r="BB24" s="13">
        <v>35175.953000000001</v>
      </c>
      <c r="BC24" s="13">
        <f t="shared" si="12"/>
        <v>77891.29800000001</v>
      </c>
      <c r="BD24" s="13">
        <v>61034.167000000001</v>
      </c>
      <c r="BE24" s="13">
        <v>16857.131000000001</v>
      </c>
      <c r="BF24" s="13">
        <f t="shared" si="13"/>
        <v>24689.539000000001</v>
      </c>
      <c r="BG24" s="13">
        <f t="shared" si="14"/>
        <v>23166.214</v>
      </c>
      <c r="BH24" s="13">
        <v>13763.609</v>
      </c>
      <c r="BI24" s="13">
        <v>713.7170000000001</v>
      </c>
      <c r="BJ24" s="13">
        <v>8688.887999999999</v>
      </c>
      <c r="BK24" s="13">
        <v>1523.325</v>
      </c>
      <c r="BL24" s="13">
        <f t="shared" si="15"/>
        <v>2734.0520000000001</v>
      </c>
      <c r="BM24" s="13">
        <v>626.90599999999995</v>
      </c>
      <c r="BN24" s="13">
        <v>2107.1460000000002</v>
      </c>
      <c r="BO24" s="13">
        <v>22698.374</v>
      </c>
      <c r="BP24" s="13">
        <f t="shared" si="16"/>
        <v>48467.703000000001</v>
      </c>
      <c r="BQ24" s="13">
        <v>23476.024000000001</v>
      </c>
      <c r="BR24" s="13">
        <v>19998.138999999999</v>
      </c>
      <c r="BS24" s="13">
        <v>938.404</v>
      </c>
      <c r="BT24" s="13">
        <v>3687.9939999999997</v>
      </c>
      <c r="BU24" s="13">
        <v>367.142</v>
      </c>
      <c r="BV24" s="13">
        <v>26509.907999999999</v>
      </c>
      <c r="BW24" s="13">
        <f t="shared" si="17"/>
        <v>13866.663999999999</v>
      </c>
      <c r="BX24" s="13">
        <v>13379.763999999999</v>
      </c>
      <c r="BY24" s="13">
        <v>486.9</v>
      </c>
      <c r="BZ24" s="13">
        <f t="shared" si="18"/>
        <v>74711.953000000009</v>
      </c>
      <c r="CA24" s="13">
        <f t="shared" si="19"/>
        <v>24183.248000000003</v>
      </c>
      <c r="CB24" s="13">
        <v>9726.4450000000015</v>
      </c>
      <c r="CC24" s="13">
        <v>7165.9740000000002</v>
      </c>
      <c r="CD24" s="13">
        <v>6454.4859999999999</v>
      </c>
      <c r="CE24" s="13">
        <v>1338.597</v>
      </c>
      <c r="CF24" s="13">
        <v>502.25400000000002</v>
      </c>
      <c r="CG24" s="13">
        <v>28360.87</v>
      </c>
      <c r="CH24" s="13">
        <v>22167.834999999999</v>
      </c>
      <c r="CI24" s="13">
        <f t="shared" si="20"/>
        <v>13565.984</v>
      </c>
      <c r="CJ24" s="13">
        <v>2181.616</v>
      </c>
      <c r="CK24" s="13">
        <v>2152.0240000000003</v>
      </c>
      <c r="CL24" s="13">
        <v>437.42500000000001</v>
      </c>
      <c r="CM24" s="13">
        <v>8794.9189999999999</v>
      </c>
      <c r="CN24" s="13">
        <v>551.17399999999998</v>
      </c>
      <c r="CO24" s="13">
        <f t="shared" si="21"/>
        <v>3248.2469999999994</v>
      </c>
      <c r="CP24" s="13">
        <v>23.027999999999999</v>
      </c>
      <c r="CQ24" s="13">
        <v>2424.0079999999998</v>
      </c>
      <c r="CR24" s="13">
        <v>801.21100000000001</v>
      </c>
      <c r="CS24" s="13">
        <v>26631.410000000003</v>
      </c>
      <c r="CT24" s="13">
        <v>166260.46899999998</v>
      </c>
      <c r="CU24" s="13">
        <v>139629.05899999998</v>
      </c>
      <c r="CV24" s="13">
        <v>66250.548999999999</v>
      </c>
      <c r="CW24" s="13">
        <v>43906.351999999999</v>
      </c>
      <c r="CX24" s="13">
        <v>22344.197</v>
      </c>
      <c r="CY24" s="13">
        <v>161538.125</v>
      </c>
      <c r="CZ24" s="13">
        <v>162583.359</v>
      </c>
      <c r="DA24" s="13">
        <v>162583.359</v>
      </c>
      <c r="DB24" s="13">
        <v>21417.296000000002</v>
      </c>
      <c r="DC24" s="13">
        <v>-3266.7840000000019</v>
      </c>
      <c r="DD24" s="13">
        <v>-14744.462999999994</v>
      </c>
    </row>
    <row r="25" spans="1:108" ht="15" customHeight="1">
      <c r="A25" s="64">
        <v>2007</v>
      </c>
      <c r="B25" s="13">
        <v>172284.54399999999</v>
      </c>
      <c r="C25" s="13">
        <f t="shared" si="0"/>
        <v>148209.52900000001</v>
      </c>
      <c r="D25" s="13">
        <v>133021.736</v>
      </c>
      <c r="E25" s="13">
        <v>15187.793</v>
      </c>
      <c r="F25" s="13">
        <f t="shared" si="1"/>
        <v>40536.466</v>
      </c>
      <c r="G25" s="13">
        <v>39500.650999999998</v>
      </c>
      <c r="H25" s="13">
        <v>913.78600000000006</v>
      </c>
      <c r="I25" s="13">
        <v>122.029</v>
      </c>
      <c r="J25" s="13">
        <f t="shared" si="2"/>
        <v>81065.225000000006</v>
      </c>
      <c r="K25" s="13">
        <v>63581.658000000003</v>
      </c>
      <c r="L25" s="13">
        <v>17483.566999999999</v>
      </c>
      <c r="M25" s="13">
        <f t="shared" si="3"/>
        <v>25507.823999999997</v>
      </c>
      <c r="N25" s="13">
        <v>23867.498999999996</v>
      </c>
      <c r="O25" s="13">
        <v>1640.3249999999998</v>
      </c>
      <c r="P25" s="13">
        <f t="shared" si="4"/>
        <v>1337.0450000000001</v>
      </c>
      <c r="Q25" s="13">
        <v>248.256</v>
      </c>
      <c r="R25" s="13">
        <v>1088.789</v>
      </c>
      <c r="S25" s="13">
        <f t="shared" si="5"/>
        <v>66299.726999999999</v>
      </c>
      <c r="T25" s="13">
        <v>37814.851999999999</v>
      </c>
      <c r="U25" s="13">
        <v>23601.591999999997</v>
      </c>
      <c r="V25" s="13">
        <v>1033.355</v>
      </c>
      <c r="W25" s="13">
        <v>3456.5260000000003</v>
      </c>
      <c r="X25" s="13">
        <v>393.40199999999999</v>
      </c>
      <c r="Y25" s="13">
        <v>38861.263000000006</v>
      </c>
      <c r="Z25" s="13">
        <f t="shared" si="6"/>
        <v>15844.524000000001</v>
      </c>
      <c r="AA25" s="13">
        <v>15327.289000000001</v>
      </c>
      <c r="AB25" s="13">
        <v>517.23500000000001</v>
      </c>
      <c r="AC25" s="13">
        <f t="shared" si="7"/>
        <v>76767.576000000001</v>
      </c>
      <c r="AD25" s="13">
        <f t="shared" si="8"/>
        <v>24911.762000000002</v>
      </c>
      <c r="AE25" s="13">
        <v>10237.272999999999</v>
      </c>
      <c r="AF25" s="13">
        <v>7217.3580000000002</v>
      </c>
      <c r="AG25" s="13">
        <v>6487.1809999999996</v>
      </c>
      <c r="AH25" s="13">
        <v>1393.1780000000001</v>
      </c>
      <c r="AI25" s="13">
        <v>423.22800000000001</v>
      </c>
      <c r="AJ25" s="13">
        <v>29530.034</v>
      </c>
      <c r="AK25" s="13">
        <v>22325.78</v>
      </c>
      <c r="AL25" s="13">
        <f t="shared" si="9"/>
        <v>13822.233</v>
      </c>
      <c r="AM25" s="13">
        <v>2344.701</v>
      </c>
      <c r="AN25" s="13">
        <v>2209.2060000000001</v>
      </c>
      <c r="AO25" s="13">
        <v>286.03100000000001</v>
      </c>
      <c r="AP25" s="13">
        <v>7581.8710000000001</v>
      </c>
      <c r="AQ25" s="13">
        <v>1400.424</v>
      </c>
      <c r="AR25" s="13">
        <v>475.15100000000001</v>
      </c>
      <c r="AS25" s="13">
        <f t="shared" si="10"/>
        <v>1360.482</v>
      </c>
      <c r="AT25" s="13">
        <v>9.6259999999999994</v>
      </c>
      <c r="AU25" s="13">
        <v>314.21800000000002</v>
      </c>
      <c r="AV25" s="13">
        <v>1036.6379999999999</v>
      </c>
      <c r="AW25" s="13">
        <v>27797.38</v>
      </c>
      <c r="AX25" s="13">
        <v>-113.92299999999977</v>
      </c>
      <c r="AY25" s="13">
        <f t="shared" si="11"/>
        <v>324450.50699999998</v>
      </c>
      <c r="AZ25" s="13">
        <v>274580.22000000003</v>
      </c>
      <c r="BA25" s="13">
        <v>13383.436999999998</v>
      </c>
      <c r="BB25" s="13">
        <v>36486.85</v>
      </c>
      <c r="BC25" s="13">
        <f t="shared" si="12"/>
        <v>81256.967999999993</v>
      </c>
      <c r="BD25" s="13">
        <v>63802.337</v>
      </c>
      <c r="BE25" s="13">
        <v>17454.631000000001</v>
      </c>
      <c r="BF25" s="13">
        <f t="shared" si="13"/>
        <v>25317.697999999997</v>
      </c>
      <c r="BG25" s="13">
        <f t="shared" si="14"/>
        <v>23682.483999999997</v>
      </c>
      <c r="BH25" s="13">
        <v>14333.375</v>
      </c>
      <c r="BI25" s="13">
        <v>603.63499999999999</v>
      </c>
      <c r="BJ25" s="13">
        <v>8745.4739999999983</v>
      </c>
      <c r="BK25" s="13">
        <v>1635.2139999999999</v>
      </c>
      <c r="BL25" s="13">
        <f t="shared" si="15"/>
        <v>2724.9209999999998</v>
      </c>
      <c r="BM25" s="13">
        <v>550.06100000000004</v>
      </c>
      <c r="BN25" s="13">
        <v>2174.8599999999997</v>
      </c>
      <c r="BO25" s="13">
        <v>23317.437999999995</v>
      </c>
      <c r="BP25" s="13">
        <f t="shared" si="16"/>
        <v>59868.898999999998</v>
      </c>
      <c r="BQ25" s="13">
        <v>33696.682999999997</v>
      </c>
      <c r="BR25" s="13">
        <v>21109.327000000001</v>
      </c>
      <c r="BS25" s="13">
        <v>691.71999999999991</v>
      </c>
      <c r="BT25" s="13">
        <v>3977.7669999999998</v>
      </c>
      <c r="BU25" s="13">
        <v>393.40199999999999</v>
      </c>
      <c r="BV25" s="13">
        <v>34464.409</v>
      </c>
      <c r="BW25" s="13">
        <f t="shared" si="17"/>
        <v>16062.779</v>
      </c>
      <c r="BX25" s="13">
        <v>15545.544</v>
      </c>
      <c r="BY25" s="13">
        <v>517.23500000000001</v>
      </c>
      <c r="BZ25" s="13">
        <f t="shared" si="18"/>
        <v>77031.395000000004</v>
      </c>
      <c r="CA25" s="13">
        <f t="shared" si="19"/>
        <v>24908.388000000003</v>
      </c>
      <c r="CB25" s="13">
        <v>10235.181</v>
      </c>
      <c r="CC25" s="13">
        <v>7217.3579999999993</v>
      </c>
      <c r="CD25" s="13">
        <v>6485.8989999999994</v>
      </c>
      <c r="CE25" s="13">
        <v>1393.1780000000001</v>
      </c>
      <c r="CF25" s="13">
        <v>423.22800000000001</v>
      </c>
      <c r="CG25" s="13">
        <v>29797.226999999999</v>
      </c>
      <c r="CH25" s="13">
        <v>22325.78</v>
      </c>
      <c r="CI25" s="13">
        <f t="shared" si="20"/>
        <v>14604.652</v>
      </c>
      <c r="CJ25" s="13">
        <v>2209.2060000000001</v>
      </c>
      <c r="CK25" s="13">
        <v>2200.7539999999999</v>
      </c>
      <c r="CL25" s="13">
        <v>428.45100000000002</v>
      </c>
      <c r="CM25" s="13">
        <v>9766.241</v>
      </c>
      <c r="CN25" s="13">
        <v>475.15100000000001</v>
      </c>
      <c r="CO25" s="13">
        <f t="shared" si="21"/>
        <v>3221.4230000000002</v>
      </c>
      <c r="CP25" s="13">
        <v>9.6259999999999994</v>
      </c>
      <c r="CQ25" s="13">
        <v>2278.7350000000001</v>
      </c>
      <c r="CR25" s="13">
        <v>933.0619999999999</v>
      </c>
      <c r="CS25" s="13">
        <v>27797.38</v>
      </c>
      <c r="CT25" s="13">
        <v>175483.40099999998</v>
      </c>
      <c r="CU25" s="13">
        <v>147686.02099999998</v>
      </c>
      <c r="CV25" s="13">
        <v>71635.273000000016</v>
      </c>
      <c r="CW25" s="13">
        <v>49512.439000000006</v>
      </c>
      <c r="CX25" s="13">
        <v>22122.834000000003</v>
      </c>
      <c r="CY25" s="13">
        <v>170442.06599999999</v>
      </c>
      <c r="CZ25" s="13">
        <v>171706.55900000001</v>
      </c>
      <c r="DA25" s="13">
        <v>171706.55900000001</v>
      </c>
      <c r="DB25" s="13">
        <v>23497.03000000001</v>
      </c>
      <c r="DC25" s="13">
        <v>-2439.408999999991</v>
      </c>
      <c r="DD25" s="13">
        <v>-15064.571999999993</v>
      </c>
    </row>
    <row r="26" spans="1:108" ht="15" customHeight="1">
      <c r="A26" s="64">
        <v>2008</v>
      </c>
      <c r="B26" s="13">
        <v>181566.16900000002</v>
      </c>
      <c r="C26" s="13">
        <f t="shared" si="0"/>
        <v>153981.989</v>
      </c>
      <c r="D26" s="13">
        <v>138352.58199999999</v>
      </c>
      <c r="E26" s="13">
        <v>15629.406999999999</v>
      </c>
      <c r="F26" s="13">
        <f t="shared" si="1"/>
        <v>42231.528000000006</v>
      </c>
      <c r="G26" s="13">
        <v>40928.990000000005</v>
      </c>
      <c r="H26" s="13">
        <v>1156.3240000000001</v>
      </c>
      <c r="I26" s="13">
        <v>146.214</v>
      </c>
      <c r="J26" s="13">
        <f t="shared" si="2"/>
        <v>83676.910999999993</v>
      </c>
      <c r="K26" s="13">
        <v>65454.104999999996</v>
      </c>
      <c r="L26" s="13">
        <v>18222.806</v>
      </c>
      <c r="M26" s="13">
        <f t="shared" si="3"/>
        <v>25207.289000000001</v>
      </c>
      <c r="N26" s="13">
        <v>23479.063000000002</v>
      </c>
      <c r="O26" s="13">
        <v>1728.2260000000001</v>
      </c>
      <c r="P26" s="13">
        <f t="shared" si="4"/>
        <v>1154.136</v>
      </c>
      <c r="Q26" s="13">
        <v>250.06899999999999</v>
      </c>
      <c r="R26" s="13">
        <v>904.06700000000001</v>
      </c>
      <c r="S26" s="13">
        <f t="shared" si="5"/>
        <v>74485.476999999984</v>
      </c>
      <c r="T26" s="13">
        <v>46023.283000000003</v>
      </c>
      <c r="U26" s="13">
        <v>23986.308000000001</v>
      </c>
      <c r="V26" s="13">
        <v>319.476</v>
      </c>
      <c r="W26" s="13">
        <v>3772.328</v>
      </c>
      <c r="X26" s="13">
        <v>384.08199999999999</v>
      </c>
      <c r="Y26" s="13">
        <v>48007.826999999997</v>
      </c>
      <c r="Z26" s="13">
        <f t="shared" si="6"/>
        <v>16322.126999999999</v>
      </c>
      <c r="AA26" s="13">
        <v>15764.958999999999</v>
      </c>
      <c r="AB26" s="13">
        <v>557.16800000000001</v>
      </c>
      <c r="AC26" s="13">
        <f t="shared" si="7"/>
        <v>80569.86</v>
      </c>
      <c r="AD26" s="13">
        <f t="shared" si="8"/>
        <v>26109.724999999999</v>
      </c>
      <c r="AE26" s="13">
        <v>10667.406999999999</v>
      </c>
      <c r="AF26" s="13">
        <v>7542.3779999999997</v>
      </c>
      <c r="AG26" s="13">
        <v>6854.4210000000003</v>
      </c>
      <c r="AH26" s="13">
        <v>1559.8820000000001</v>
      </c>
      <c r="AI26" s="13">
        <v>514.36300000000006</v>
      </c>
      <c r="AJ26" s="13">
        <v>31412.904000000002</v>
      </c>
      <c r="AK26" s="13">
        <v>23047.231</v>
      </c>
      <c r="AL26" s="13">
        <f t="shared" si="9"/>
        <v>13694.339</v>
      </c>
      <c r="AM26" s="13">
        <v>2468.6210000000001</v>
      </c>
      <c r="AN26" s="13">
        <v>2340.52</v>
      </c>
      <c r="AO26" s="13">
        <v>183.01599999999999</v>
      </c>
      <c r="AP26" s="13">
        <v>7282.1200000000008</v>
      </c>
      <c r="AQ26" s="13">
        <v>1420.0619999999999</v>
      </c>
      <c r="AR26" s="13">
        <v>312.69200000000001</v>
      </c>
      <c r="AS26" s="13">
        <f t="shared" si="10"/>
        <v>2289.6999999999998</v>
      </c>
      <c r="AT26" s="13">
        <v>8.2460000000000004</v>
      </c>
      <c r="AU26" s="13">
        <v>572.45399999999995</v>
      </c>
      <c r="AV26" s="13">
        <v>1709</v>
      </c>
      <c r="AW26" s="13">
        <v>29522.699000000001</v>
      </c>
      <c r="AX26" s="13">
        <v>-436.48799999999994</v>
      </c>
      <c r="AY26" s="13">
        <f t="shared" si="11"/>
        <v>337724.39799999999</v>
      </c>
      <c r="AZ26" s="13">
        <v>285335.43900000001</v>
      </c>
      <c r="BA26" s="13">
        <v>14771.896999999997</v>
      </c>
      <c r="BB26" s="13">
        <v>37617.061999999998</v>
      </c>
      <c r="BC26" s="13">
        <f t="shared" si="12"/>
        <v>83848.862000000008</v>
      </c>
      <c r="BD26" s="13">
        <v>65639.077000000005</v>
      </c>
      <c r="BE26" s="13">
        <v>18209.785</v>
      </c>
      <c r="BF26" s="13">
        <f t="shared" si="13"/>
        <v>25026.677000000003</v>
      </c>
      <c r="BG26" s="13">
        <f t="shared" si="14"/>
        <v>23302.257000000001</v>
      </c>
      <c r="BH26" s="13">
        <v>14423.970000000001</v>
      </c>
      <c r="BI26" s="13">
        <v>434.32600000000002</v>
      </c>
      <c r="BJ26" s="13">
        <v>8443.9609999999993</v>
      </c>
      <c r="BK26" s="13">
        <v>1724.42</v>
      </c>
      <c r="BL26" s="13">
        <f t="shared" si="15"/>
        <v>2538.1610000000001</v>
      </c>
      <c r="BM26" s="13">
        <v>534.51099999999997</v>
      </c>
      <c r="BN26" s="13">
        <v>2003.65</v>
      </c>
      <c r="BO26" s="13">
        <v>22944.552000000003</v>
      </c>
      <c r="BP26" s="13">
        <f t="shared" si="16"/>
        <v>67101.98</v>
      </c>
      <c r="BQ26" s="13">
        <v>40928.878000000004</v>
      </c>
      <c r="BR26" s="13">
        <v>20715.207999999999</v>
      </c>
      <c r="BS26" s="13">
        <v>793.72900000000004</v>
      </c>
      <c r="BT26" s="13">
        <v>4280.0830000000005</v>
      </c>
      <c r="BU26" s="13">
        <v>384.08199999999999</v>
      </c>
      <c r="BV26" s="13">
        <v>42665.231</v>
      </c>
      <c r="BW26" s="13">
        <f t="shared" si="17"/>
        <v>16633.403000000002</v>
      </c>
      <c r="BX26" s="13">
        <v>16076.235000000001</v>
      </c>
      <c r="BY26" s="13">
        <v>557.16800000000001</v>
      </c>
      <c r="BZ26" s="13">
        <f t="shared" si="18"/>
        <v>80853.959999999992</v>
      </c>
      <c r="CA26" s="13">
        <f t="shared" si="19"/>
        <v>26079.383999999998</v>
      </c>
      <c r="CB26" s="13">
        <v>10648.594999999999</v>
      </c>
      <c r="CC26" s="13">
        <v>7542.3779999999997</v>
      </c>
      <c r="CD26" s="13">
        <v>6842.8919999999998</v>
      </c>
      <c r="CE26" s="13">
        <v>1559.8820000000001</v>
      </c>
      <c r="CF26" s="13">
        <v>514.36300000000006</v>
      </c>
      <c r="CG26" s="13">
        <v>31727.345000000001</v>
      </c>
      <c r="CH26" s="13">
        <v>23047.231</v>
      </c>
      <c r="CI26" s="13">
        <f t="shared" si="20"/>
        <v>14418.000000000002</v>
      </c>
      <c r="CJ26" s="13">
        <v>2340.52</v>
      </c>
      <c r="CK26" s="13">
        <v>2350.0370000000003</v>
      </c>
      <c r="CL26" s="13">
        <v>333.56400000000002</v>
      </c>
      <c r="CM26" s="13">
        <v>9393.8790000000008</v>
      </c>
      <c r="CN26" s="13">
        <v>312.69200000000001</v>
      </c>
      <c r="CO26" s="13">
        <f t="shared" si="21"/>
        <v>3955.6400000000003</v>
      </c>
      <c r="CP26" s="13">
        <v>8.2460000000000004</v>
      </c>
      <c r="CQ26" s="13">
        <v>2360.25</v>
      </c>
      <c r="CR26" s="13">
        <v>1587.144</v>
      </c>
      <c r="CS26" s="13">
        <v>29522.699000000001</v>
      </c>
      <c r="CT26" s="13">
        <v>179102.78099999996</v>
      </c>
      <c r="CU26" s="13">
        <v>149580.08199999997</v>
      </c>
      <c r="CV26" s="13">
        <v>72756.741999999998</v>
      </c>
      <c r="CW26" s="13">
        <v>50105.89499999999</v>
      </c>
      <c r="CX26" s="13">
        <v>22650.847000000002</v>
      </c>
      <c r="CY26" s="13">
        <v>173094.64800000002</v>
      </c>
      <c r="CZ26" s="13">
        <v>174413.68499999997</v>
      </c>
      <c r="DA26" s="13">
        <v>174413.68499999997</v>
      </c>
      <c r="DB26" s="13">
        <v>20431.695999999978</v>
      </c>
      <c r="DC26" s="13">
        <v>-7425.0630000000219</v>
      </c>
      <c r="DD26" s="13">
        <v>-19697.404000000028</v>
      </c>
    </row>
    <row r="27" spans="1:108" customFormat="1" ht="15" customHeight="1">
      <c r="A27" s="77">
        <v>2009</v>
      </c>
      <c r="B27" s="13">
        <v>162729.51400000002</v>
      </c>
      <c r="C27" s="13">
        <f t="shared" si="0"/>
        <v>150968.12399999998</v>
      </c>
      <c r="D27" s="13">
        <v>134487.91099999999</v>
      </c>
      <c r="E27" s="13">
        <v>16480.213</v>
      </c>
      <c r="F27" s="13">
        <f t="shared" si="1"/>
        <v>36561.184000000001</v>
      </c>
      <c r="G27" s="13">
        <v>37191.082999999999</v>
      </c>
      <c r="H27" s="13">
        <v>-761.91100000000006</v>
      </c>
      <c r="I27" s="13">
        <v>132.012</v>
      </c>
      <c r="J27" s="13">
        <f t="shared" si="2"/>
        <v>83655.138000000006</v>
      </c>
      <c r="K27" s="13">
        <v>65573.17</v>
      </c>
      <c r="L27" s="13">
        <v>18081.968000000001</v>
      </c>
      <c r="M27" s="13">
        <f t="shared" si="3"/>
        <v>22112.129999999997</v>
      </c>
      <c r="N27" s="13">
        <v>20425.072999999997</v>
      </c>
      <c r="O27" s="13">
        <v>1687.057</v>
      </c>
      <c r="P27" s="13">
        <f t="shared" si="4"/>
        <v>1258.3509999999999</v>
      </c>
      <c r="Q27" s="13">
        <v>243.38399999999999</v>
      </c>
      <c r="R27" s="13">
        <v>1014.967</v>
      </c>
      <c r="S27" s="13">
        <f t="shared" si="5"/>
        <v>55547.770000000004</v>
      </c>
      <c r="T27" s="13">
        <v>29214.733</v>
      </c>
      <c r="U27" s="13">
        <v>22187.945</v>
      </c>
      <c r="V27" s="13">
        <v>267.99099999999999</v>
      </c>
      <c r="W27" s="13">
        <v>3449.3770000000004</v>
      </c>
      <c r="X27" s="13">
        <v>427.72399999999999</v>
      </c>
      <c r="Y27" s="13">
        <v>34147.677000000003</v>
      </c>
      <c r="Z27" s="13">
        <f t="shared" si="6"/>
        <v>14635.517</v>
      </c>
      <c r="AA27" s="13">
        <v>14071.337</v>
      </c>
      <c r="AB27" s="13">
        <v>564.18000000000006</v>
      </c>
      <c r="AC27" s="13">
        <f t="shared" si="7"/>
        <v>83239.619000000006</v>
      </c>
      <c r="AD27" s="13">
        <f t="shared" si="8"/>
        <v>25908.780000000002</v>
      </c>
      <c r="AE27" s="13">
        <v>10614.361999999999</v>
      </c>
      <c r="AF27" s="13">
        <v>7446.5510000000004</v>
      </c>
      <c r="AG27" s="13">
        <v>6862.33</v>
      </c>
      <c r="AH27" s="13">
        <v>1508.3219999999999</v>
      </c>
      <c r="AI27" s="13">
        <v>522.78499999999997</v>
      </c>
      <c r="AJ27" s="13">
        <v>33189.980000000003</v>
      </c>
      <c r="AK27" s="13">
        <v>24140.858999999997</v>
      </c>
      <c r="AL27" s="13">
        <f t="shared" si="9"/>
        <v>13881.699000000001</v>
      </c>
      <c r="AM27" s="13">
        <v>2447.4139999999998</v>
      </c>
      <c r="AN27" s="13">
        <v>2315.5279999999998</v>
      </c>
      <c r="AO27" s="13">
        <v>191.852</v>
      </c>
      <c r="AP27" s="13">
        <v>7305.6869999999999</v>
      </c>
      <c r="AQ27" s="13">
        <v>1621.2180000000001</v>
      </c>
      <c r="AR27" s="13">
        <v>461.80700000000002</v>
      </c>
      <c r="AS27" s="13">
        <f t="shared" si="10"/>
        <v>1429.127</v>
      </c>
      <c r="AT27" s="13">
        <v>0.27300000000000002</v>
      </c>
      <c r="AU27" s="13">
        <v>734.64400000000001</v>
      </c>
      <c r="AV27" s="13">
        <v>694.21</v>
      </c>
      <c r="AW27" s="13">
        <v>29720.042000000001</v>
      </c>
      <c r="AX27" s="13">
        <v>17.16800000000012</v>
      </c>
      <c r="AY27" s="13">
        <f t="shared" si="11"/>
        <v>318276.02</v>
      </c>
      <c r="AZ27" s="13">
        <v>262882.359</v>
      </c>
      <c r="BA27" s="13">
        <v>15890.751</v>
      </c>
      <c r="BB27" s="13">
        <v>39502.910000000003</v>
      </c>
      <c r="BC27" s="13">
        <f t="shared" si="12"/>
        <v>83714.726999999999</v>
      </c>
      <c r="BD27" s="13">
        <v>65653.813999999998</v>
      </c>
      <c r="BE27" s="13">
        <v>18060.913</v>
      </c>
      <c r="BF27" s="13">
        <f t="shared" si="13"/>
        <v>21957.537999999997</v>
      </c>
      <c r="BG27" s="13">
        <f t="shared" si="14"/>
        <v>20271.187999999998</v>
      </c>
      <c r="BH27" s="13">
        <v>11971.201999999999</v>
      </c>
      <c r="BI27" s="13">
        <v>316.66000000000003</v>
      </c>
      <c r="BJ27" s="13">
        <v>7983.326</v>
      </c>
      <c r="BK27" s="13">
        <v>1686.35</v>
      </c>
      <c r="BL27" s="13">
        <f t="shared" si="15"/>
        <v>2771.9369999999999</v>
      </c>
      <c r="BM27" s="13">
        <v>555.14199999999994</v>
      </c>
      <c r="BN27" s="13">
        <v>2216.7950000000001</v>
      </c>
      <c r="BO27" s="13">
        <v>19869.930999999997</v>
      </c>
      <c r="BP27" s="13">
        <f t="shared" si="16"/>
        <v>48269.633000000002</v>
      </c>
      <c r="BQ27" s="13">
        <v>25684.482</v>
      </c>
      <c r="BR27" s="13">
        <v>17947.777999999998</v>
      </c>
      <c r="BS27" s="13">
        <v>391.53100000000001</v>
      </c>
      <c r="BT27" s="13">
        <v>3818.1179999999999</v>
      </c>
      <c r="BU27" s="13">
        <v>427.72400000000005</v>
      </c>
      <c r="BV27" s="13">
        <v>30313.464999999997</v>
      </c>
      <c r="BW27" s="13">
        <f t="shared" si="17"/>
        <v>15143.216</v>
      </c>
      <c r="BX27" s="13">
        <v>14579.036</v>
      </c>
      <c r="BY27" s="13">
        <v>564.17999999999995</v>
      </c>
      <c r="BZ27" s="13">
        <f t="shared" si="18"/>
        <v>83559.067999999999</v>
      </c>
      <c r="CA27" s="13">
        <f t="shared" si="19"/>
        <v>25883.902000000002</v>
      </c>
      <c r="CB27" s="13">
        <v>10598.938</v>
      </c>
      <c r="CC27" s="13">
        <v>7446.5509999999995</v>
      </c>
      <c r="CD27" s="13">
        <v>6852.8760000000002</v>
      </c>
      <c r="CE27" s="13">
        <v>1508.3219999999999</v>
      </c>
      <c r="CF27" s="13">
        <v>522.78499999999997</v>
      </c>
      <c r="CG27" s="13">
        <v>33534.307000000001</v>
      </c>
      <c r="CH27" s="13">
        <v>24140.859</v>
      </c>
      <c r="CI27" s="13">
        <f t="shared" si="20"/>
        <v>13895.561999999998</v>
      </c>
      <c r="CJ27" s="13">
        <v>2315.5279999999998</v>
      </c>
      <c r="CK27" s="13">
        <v>2319.0559999999996</v>
      </c>
      <c r="CL27" s="13">
        <v>475.28199999999998</v>
      </c>
      <c r="CM27" s="13">
        <v>8785.6959999999999</v>
      </c>
      <c r="CN27" s="13">
        <v>461.80700000000002</v>
      </c>
      <c r="CO27" s="13">
        <f t="shared" si="21"/>
        <v>3439.9949999999999</v>
      </c>
      <c r="CP27" s="13">
        <v>0.27300000000000002</v>
      </c>
      <c r="CQ27" s="13">
        <v>2786.6569999999997</v>
      </c>
      <c r="CR27" s="13">
        <v>653.06500000000005</v>
      </c>
      <c r="CS27" s="13">
        <v>29720.042000000001</v>
      </c>
      <c r="CT27" s="13">
        <v>175416.43699999998</v>
      </c>
      <c r="CU27" s="13">
        <v>145696.39499999996</v>
      </c>
      <c r="CV27" s="13">
        <v>72421.105999999971</v>
      </c>
      <c r="CW27" s="13">
        <v>50781.661999999982</v>
      </c>
      <c r="CX27" s="13">
        <v>21639.443999999996</v>
      </c>
      <c r="CY27" s="13">
        <v>169556.88299999997</v>
      </c>
      <c r="CZ27" s="13">
        <v>170397.894</v>
      </c>
      <c r="DA27" s="13">
        <v>170397.894</v>
      </c>
      <c r="DB27" s="13">
        <v>19429.770000000019</v>
      </c>
      <c r="DC27" s="13">
        <v>-8279.4039999999823</v>
      </c>
      <c r="DD27" s="13">
        <v>-15137.71399999998</v>
      </c>
    </row>
    <row r="28" spans="1:108" ht="15" customHeight="1">
      <c r="A28" s="91">
        <v>2010</v>
      </c>
      <c r="B28" s="13">
        <v>170325.40300000002</v>
      </c>
      <c r="C28" s="13">
        <f t="shared" si="0"/>
        <v>155396.86900000001</v>
      </c>
      <c r="D28" s="13">
        <v>138880.24900000001</v>
      </c>
      <c r="E28" s="13">
        <v>16516.62</v>
      </c>
      <c r="F28" s="13">
        <f t="shared" si="1"/>
        <v>37944.574999999997</v>
      </c>
      <c r="G28" s="13">
        <v>36952.800999999999</v>
      </c>
      <c r="H28" s="13">
        <v>862.62999999999988</v>
      </c>
      <c r="I28" s="13">
        <v>129.14400000000001</v>
      </c>
      <c r="J28" s="13">
        <f t="shared" si="2"/>
        <v>84836.733000000007</v>
      </c>
      <c r="K28" s="13">
        <v>66244.692999999999</v>
      </c>
      <c r="L28" s="13">
        <v>18592.04</v>
      </c>
      <c r="M28" s="13">
        <f t="shared" si="3"/>
        <v>23895.313999999998</v>
      </c>
      <c r="N28" s="13">
        <v>22190.242999999999</v>
      </c>
      <c r="O28" s="13">
        <v>1705.0709999999999</v>
      </c>
      <c r="P28" s="13">
        <f t="shared" si="4"/>
        <v>1295.421</v>
      </c>
      <c r="Q28" s="13">
        <v>248.179</v>
      </c>
      <c r="R28" s="13">
        <v>1047.242</v>
      </c>
      <c r="S28" s="13">
        <f t="shared" si="5"/>
        <v>59435.505999999994</v>
      </c>
      <c r="T28" s="13">
        <v>26124.134999999998</v>
      </c>
      <c r="U28" s="13">
        <v>28188.738000000001</v>
      </c>
      <c r="V28" s="13">
        <v>1509.7549999999999</v>
      </c>
      <c r="W28" s="13">
        <v>3202.2060000000001</v>
      </c>
      <c r="X28" s="13">
        <v>410.67200000000003</v>
      </c>
      <c r="Y28" s="13">
        <v>29979.48</v>
      </c>
      <c r="Z28" s="13">
        <f t="shared" si="6"/>
        <v>14715.5</v>
      </c>
      <c r="AA28" s="13">
        <v>14202.264999999999</v>
      </c>
      <c r="AB28" s="13">
        <v>513.23500000000001</v>
      </c>
      <c r="AC28" s="13">
        <f t="shared" si="7"/>
        <v>83902.493999999992</v>
      </c>
      <c r="AD28" s="13">
        <f t="shared" si="8"/>
        <v>26184.996999999999</v>
      </c>
      <c r="AE28" s="13">
        <v>10889.62</v>
      </c>
      <c r="AF28" s="13">
        <v>7668.4110000000001</v>
      </c>
      <c r="AG28" s="13">
        <v>6771.92</v>
      </c>
      <c r="AH28" s="13">
        <v>1300.068</v>
      </c>
      <c r="AI28" s="13">
        <v>445.02199999999999</v>
      </c>
      <c r="AJ28" s="13">
        <v>33985.455999999998</v>
      </c>
      <c r="AK28" s="13">
        <v>23732.040999999997</v>
      </c>
      <c r="AL28" s="13">
        <f t="shared" si="9"/>
        <v>14045.384000000002</v>
      </c>
      <c r="AM28" s="13">
        <v>2680.9540000000002</v>
      </c>
      <c r="AN28" s="13">
        <v>2494.0680000000002</v>
      </c>
      <c r="AO28" s="13">
        <v>175.74</v>
      </c>
      <c r="AP28" s="13">
        <v>6980.6189999999997</v>
      </c>
      <c r="AQ28" s="13">
        <v>1714.0029999999999</v>
      </c>
      <c r="AR28" s="13">
        <v>651.755</v>
      </c>
      <c r="AS28" s="13">
        <f t="shared" si="10"/>
        <v>3797.4829999999997</v>
      </c>
      <c r="AT28" s="13">
        <v>84.882999999999996</v>
      </c>
      <c r="AU28" s="13">
        <v>736.17899999999997</v>
      </c>
      <c r="AV28" s="13">
        <v>2976.4209999999998</v>
      </c>
      <c r="AW28" s="13">
        <v>30495.981</v>
      </c>
      <c r="AX28" s="13">
        <v>13.729999999999791</v>
      </c>
      <c r="AY28" s="13">
        <f t="shared" si="11"/>
        <v>328296.19900000002</v>
      </c>
      <c r="AZ28" s="13">
        <v>273094.99900000001</v>
      </c>
      <c r="BA28" s="13">
        <v>16206.298999999999</v>
      </c>
      <c r="BB28" s="13">
        <v>38994.900999999998</v>
      </c>
      <c r="BC28" s="13">
        <f t="shared" si="12"/>
        <v>84849.5</v>
      </c>
      <c r="BD28" s="13">
        <v>66291.468999999997</v>
      </c>
      <c r="BE28" s="13">
        <v>18558.030999999999</v>
      </c>
      <c r="BF28" s="13">
        <f t="shared" si="13"/>
        <v>23717.967000000001</v>
      </c>
      <c r="BG28" s="13">
        <f t="shared" si="14"/>
        <v>22012.894</v>
      </c>
      <c r="BH28" s="13">
        <v>13527.134</v>
      </c>
      <c r="BI28" s="13">
        <v>1077.2710000000002</v>
      </c>
      <c r="BJ28" s="13">
        <v>7408.4889999999996</v>
      </c>
      <c r="BK28" s="13">
        <v>1705.0730000000001</v>
      </c>
      <c r="BL28" s="13">
        <f t="shared" si="15"/>
        <v>3126.4939999999997</v>
      </c>
      <c r="BM28" s="13">
        <v>550.26</v>
      </c>
      <c r="BN28" s="13">
        <v>2576.2339999999999</v>
      </c>
      <c r="BO28" s="13">
        <v>21639.983</v>
      </c>
      <c r="BP28" s="13">
        <f t="shared" si="16"/>
        <v>52054.292999999998</v>
      </c>
      <c r="BQ28" s="13">
        <v>22670.684000000001</v>
      </c>
      <c r="BR28" s="13">
        <v>23612.423999999999</v>
      </c>
      <c r="BS28" s="13">
        <v>1719.4549999999997</v>
      </c>
      <c r="BT28" s="13">
        <v>3641.058</v>
      </c>
      <c r="BU28" s="13">
        <v>410.67200000000003</v>
      </c>
      <c r="BV28" s="13">
        <v>26132.355000000003</v>
      </c>
      <c r="BW28" s="13">
        <f t="shared" si="17"/>
        <v>15097.955</v>
      </c>
      <c r="BX28" s="13">
        <v>14584.72</v>
      </c>
      <c r="BY28" s="13">
        <v>513.23500000000001</v>
      </c>
      <c r="BZ28" s="13">
        <f t="shared" si="18"/>
        <v>84321.304000000004</v>
      </c>
      <c r="CA28" s="13">
        <f t="shared" si="19"/>
        <v>26187.234</v>
      </c>
      <c r="CB28" s="13">
        <v>10891.007000000001</v>
      </c>
      <c r="CC28" s="13">
        <v>7668.4109999999991</v>
      </c>
      <c r="CD28" s="13">
        <v>6772.7699999999995</v>
      </c>
      <c r="CE28" s="13">
        <v>1300.068</v>
      </c>
      <c r="CF28" s="13">
        <v>445.02199999999999</v>
      </c>
      <c r="CG28" s="13">
        <v>34402.029000000002</v>
      </c>
      <c r="CH28" s="13">
        <v>23732.041000000001</v>
      </c>
      <c r="CI28" s="13">
        <f t="shared" si="20"/>
        <v>14119.903000000002</v>
      </c>
      <c r="CJ28" s="13">
        <v>2494.0680000000002</v>
      </c>
      <c r="CK28" s="13">
        <v>2528.1909999999998</v>
      </c>
      <c r="CL28" s="13">
        <v>414.14</v>
      </c>
      <c r="CM28" s="13">
        <v>8683.5040000000008</v>
      </c>
      <c r="CN28" s="13">
        <v>651.755</v>
      </c>
      <c r="CO28" s="13">
        <f t="shared" si="21"/>
        <v>6250.1010000000006</v>
      </c>
      <c r="CP28" s="13">
        <v>84.882999999999996</v>
      </c>
      <c r="CQ28" s="13">
        <v>3282.7049999999999</v>
      </c>
      <c r="CR28" s="13">
        <v>2882.5130000000004</v>
      </c>
      <c r="CS28" s="13">
        <v>30495.981</v>
      </c>
      <c r="CT28" s="13">
        <v>179610.77900000001</v>
      </c>
      <c r="CU28" s="13">
        <v>149114.79800000001</v>
      </c>
      <c r="CV28" s="13">
        <v>74005.225999999981</v>
      </c>
      <c r="CW28" s="13">
        <v>53010.154999999984</v>
      </c>
      <c r="CX28" s="13">
        <v>20995.070999999996</v>
      </c>
      <c r="CY28" s="13">
        <v>173896.05899999998</v>
      </c>
      <c r="CZ28" s="13">
        <v>174771.84299999999</v>
      </c>
      <c r="DA28" s="13">
        <v>174771.84299999999</v>
      </c>
      <c r="DB28" s="13">
        <v>19374.973999999991</v>
      </c>
      <c r="DC28" s="13">
        <v>-8668.3890000000083</v>
      </c>
      <c r="DD28" s="13">
        <v>-16130.713000000007</v>
      </c>
    </row>
    <row r="29" spans="1:108" ht="15" customHeight="1">
      <c r="A29" s="91">
        <v>2011</v>
      </c>
      <c r="B29" s="13">
        <v>172582.53199999998</v>
      </c>
      <c r="C29" s="13">
        <f t="shared" si="0"/>
        <v>150724.372</v>
      </c>
      <c r="D29" s="13">
        <v>134575.019</v>
      </c>
      <c r="E29" s="13">
        <v>16149.352999999999</v>
      </c>
      <c r="F29" s="13">
        <f t="shared" si="1"/>
        <v>32749.913</v>
      </c>
      <c r="G29" s="13">
        <v>32437.360000000001</v>
      </c>
      <c r="H29" s="13">
        <v>207.10000000000002</v>
      </c>
      <c r="I29" s="13">
        <v>105.453</v>
      </c>
      <c r="J29" s="13">
        <f t="shared" si="2"/>
        <v>81593.805999999997</v>
      </c>
      <c r="K29" s="13">
        <v>63626.910999999993</v>
      </c>
      <c r="L29" s="13">
        <v>17966.895</v>
      </c>
      <c r="M29" s="13">
        <f t="shared" si="3"/>
        <v>24487.678000000004</v>
      </c>
      <c r="N29" s="13">
        <v>22538.788000000004</v>
      </c>
      <c r="O29" s="13">
        <v>1948.89</v>
      </c>
      <c r="P29" s="13">
        <f t="shared" si="4"/>
        <v>1164.088</v>
      </c>
      <c r="Q29" s="13">
        <v>240.30699999999999</v>
      </c>
      <c r="R29" s="13">
        <v>923.78099999999995</v>
      </c>
      <c r="S29" s="13">
        <f t="shared" si="5"/>
        <v>58240.310999999994</v>
      </c>
      <c r="T29" s="13">
        <v>34043.229999999996</v>
      </c>
      <c r="U29" s="13">
        <v>22742.300000000003</v>
      </c>
      <c r="V29" s="13">
        <v>-2152.4259999999999</v>
      </c>
      <c r="W29" s="13">
        <v>3164.6680000000001</v>
      </c>
      <c r="X29" s="13">
        <v>442.53899999999999</v>
      </c>
      <c r="Y29" s="13">
        <v>40294.362999999998</v>
      </c>
      <c r="Z29" s="13">
        <f t="shared" si="6"/>
        <v>16173.735999999999</v>
      </c>
      <c r="AA29" s="13">
        <v>15617.307999999999</v>
      </c>
      <c r="AB29" s="13">
        <v>556.42799999999988</v>
      </c>
      <c r="AC29" s="13">
        <f t="shared" si="7"/>
        <v>82150.665999999997</v>
      </c>
      <c r="AD29" s="13">
        <f t="shared" si="8"/>
        <v>25546.355</v>
      </c>
      <c r="AE29" s="13">
        <v>11029.834999999999</v>
      </c>
      <c r="AF29" s="13">
        <v>6890.893</v>
      </c>
      <c r="AG29" s="13">
        <v>6763.9179999999997</v>
      </c>
      <c r="AH29" s="13">
        <v>1331.18</v>
      </c>
      <c r="AI29" s="13">
        <v>469.471</v>
      </c>
      <c r="AJ29" s="13">
        <v>34707.411</v>
      </c>
      <c r="AK29" s="13">
        <v>21896.899999999998</v>
      </c>
      <c r="AL29" s="13">
        <f t="shared" si="9"/>
        <v>13752.780999999999</v>
      </c>
      <c r="AM29" s="13">
        <v>2381.1859999999997</v>
      </c>
      <c r="AN29" s="13">
        <v>2226.6669999999999</v>
      </c>
      <c r="AO29" s="13">
        <v>162.81700000000001</v>
      </c>
      <c r="AP29" s="13">
        <v>7361.3859999999995</v>
      </c>
      <c r="AQ29" s="13">
        <v>1620.7249999999999</v>
      </c>
      <c r="AR29" s="13">
        <v>-166.40100000000001</v>
      </c>
      <c r="AS29" s="13">
        <f t="shared" si="10"/>
        <v>1866.8959999999997</v>
      </c>
      <c r="AT29" s="13">
        <v>2.7E-2</v>
      </c>
      <c r="AU29" s="13">
        <v>700.13199999999995</v>
      </c>
      <c r="AV29" s="13">
        <v>1166.7369999999999</v>
      </c>
      <c r="AW29" s="13">
        <v>30986.375</v>
      </c>
      <c r="AX29" s="13">
        <v>-135.88400000000001</v>
      </c>
      <c r="AY29" s="13">
        <f t="shared" si="11"/>
        <v>326710.755</v>
      </c>
      <c r="AZ29" s="13">
        <v>272983.91399999999</v>
      </c>
      <c r="BA29" s="13">
        <v>16456.771000000001</v>
      </c>
      <c r="BB29" s="13">
        <v>37270.07</v>
      </c>
      <c r="BC29" s="13">
        <f t="shared" si="12"/>
        <v>81550.922000000006</v>
      </c>
      <c r="BD29" s="13">
        <v>63630.194000000003</v>
      </c>
      <c r="BE29" s="13">
        <v>17920.727999999999</v>
      </c>
      <c r="BF29" s="13">
        <f t="shared" si="13"/>
        <v>24320.028000000002</v>
      </c>
      <c r="BG29" s="13">
        <f t="shared" si="14"/>
        <v>22371.139000000003</v>
      </c>
      <c r="BH29" s="13">
        <v>14264.881000000001</v>
      </c>
      <c r="BI29" s="13">
        <v>1128.9289999999999</v>
      </c>
      <c r="BJ29" s="13">
        <v>6977.3289999999997</v>
      </c>
      <c r="BK29" s="13">
        <v>1948.8889999999999</v>
      </c>
      <c r="BL29" s="13">
        <f t="shared" si="15"/>
        <v>3256.0929999999998</v>
      </c>
      <c r="BM29" s="13">
        <v>570.84</v>
      </c>
      <c r="BN29" s="13">
        <v>2685.2529999999997</v>
      </c>
      <c r="BO29" s="13">
        <v>21967.948000000004</v>
      </c>
      <c r="BP29" s="13">
        <f t="shared" si="16"/>
        <v>53505.498</v>
      </c>
      <c r="BQ29" s="13">
        <v>29856.559000000001</v>
      </c>
      <c r="BR29" s="13">
        <v>18985.937999999998</v>
      </c>
      <c r="BS29" s="13">
        <v>589.43999999999994</v>
      </c>
      <c r="BT29" s="13">
        <v>3631.0219999999999</v>
      </c>
      <c r="BU29" s="13">
        <v>442.53899999999993</v>
      </c>
      <c r="BV29" s="13">
        <v>35975.825000000004</v>
      </c>
      <c r="BW29" s="13">
        <f t="shared" si="17"/>
        <v>16592.659</v>
      </c>
      <c r="BX29" s="13">
        <v>16036.231</v>
      </c>
      <c r="BY29" s="13">
        <v>556.428</v>
      </c>
      <c r="BZ29" s="13">
        <f t="shared" si="18"/>
        <v>82469.507000000012</v>
      </c>
      <c r="CA29" s="13">
        <f t="shared" si="19"/>
        <v>25562.939000000002</v>
      </c>
      <c r="CB29" s="13">
        <v>11040.115</v>
      </c>
      <c r="CC29" s="13">
        <v>6890.893</v>
      </c>
      <c r="CD29" s="13">
        <v>6770.2220000000007</v>
      </c>
      <c r="CE29" s="13">
        <v>1331.18</v>
      </c>
      <c r="CF29" s="13">
        <v>469.471</v>
      </c>
      <c r="CG29" s="13">
        <v>35009.667999999998</v>
      </c>
      <c r="CH29" s="13">
        <v>21896.9</v>
      </c>
      <c r="CI29" s="13">
        <f t="shared" si="20"/>
        <v>14331.488000000001</v>
      </c>
      <c r="CJ29" s="13">
        <v>2226.6669999999999</v>
      </c>
      <c r="CK29" s="13">
        <v>2266.0659999999998</v>
      </c>
      <c r="CL29" s="13">
        <v>323.16199999999998</v>
      </c>
      <c r="CM29" s="13">
        <v>9515.5930000000008</v>
      </c>
      <c r="CN29" s="13">
        <v>-166.40100000000001</v>
      </c>
      <c r="CO29" s="13">
        <f t="shared" si="21"/>
        <v>4305.3339999999998</v>
      </c>
      <c r="CP29" s="13">
        <v>2.7E-2</v>
      </c>
      <c r="CQ29" s="13">
        <v>3180.0839999999998</v>
      </c>
      <c r="CR29" s="13">
        <v>1125.223</v>
      </c>
      <c r="CS29" s="13">
        <v>30986.375</v>
      </c>
      <c r="CT29" s="13">
        <v>176096.17100000003</v>
      </c>
      <c r="CU29" s="13">
        <v>145109.79600000003</v>
      </c>
      <c r="CV29" s="13">
        <v>73270.78</v>
      </c>
      <c r="CW29" s="13">
        <v>53137.292999999998</v>
      </c>
      <c r="CX29" s="13">
        <v>20133.487000000005</v>
      </c>
      <c r="CY29" s="13">
        <v>173242.829</v>
      </c>
      <c r="CZ29" s="13">
        <v>174559.30000000005</v>
      </c>
      <c r="DA29" s="13">
        <v>174559.30000000005</v>
      </c>
      <c r="DB29" s="13">
        <v>23834.928000000033</v>
      </c>
      <c r="DC29" s="13">
        <v>-4713.0089999999673</v>
      </c>
      <c r="DD29" s="13">
        <v>-6340.6629999999695</v>
      </c>
    </row>
    <row r="30" spans="1:108" ht="15" customHeight="1">
      <c r="A30" s="91">
        <v>2012</v>
      </c>
      <c r="B30" s="13">
        <v>162102.78400000001</v>
      </c>
      <c r="C30" s="13">
        <f t="shared" si="0"/>
        <v>142702.62899999999</v>
      </c>
      <c r="D30" s="13">
        <v>128494.389</v>
      </c>
      <c r="E30" s="13">
        <v>14208.24</v>
      </c>
      <c r="F30" s="13">
        <f t="shared" si="1"/>
        <v>26425.682000000001</v>
      </c>
      <c r="G30" s="13">
        <v>26631.460999999999</v>
      </c>
      <c r="H30" s="13">
        <v>-274.07100000000003</v>
      </c>
      <c r="I30" s="13">
        <v>68.292000000000016</v>
      </c>
      <c r="J30" s="13">
        <f t="shared" si="2"/>
        <v>75313.415999999997</v>
      </c>
      <c r="K30" s="13">
        <v>58772.129000000001</v>
      </c>
      <c r="L30" s="13">
        <v>16541.287</v>
      </c>
      <c r="M30" s="13">
        <f t="shared" si="3"/>
        <v>23413.487000000001</v>
      </c>
      <c r="N30" s="13">
        <v>21491.817999999999</v>
      </c>
      <c r="O30" s="13">
        <v>1921.6690000000003</v>
      </c>
      <c r="P30" s="13">
        <f t="shared" si="4"/>
        <v>1018.3729999999999</v>
      </c>
      <c r="Q30" s="13">
        <v>139.02500000000001</v>
      </c>
      <c r="R30" s="13">
        <v>879.34799999999996</v>
      </c>
      <c r="S30" s="13">
        <f t="shared" si="5"/>
        <v>59093.438000000002</v>
      </c>
      <c r="T30" s="13">
        <v>35966.253000000004</v>
      </c>
      <c r="U30" s="13">
        <v>20122.149000000001</v>
      </c>
      <c r="V30" s="13">
        <v>-216.52300000000002</v>
      </c>
      <c r="W30" s="13">
        <v>2673.2310000000002</v>
      </c>
      <c r="X30" s="13">
        <v>548.32799999999997</v>
      </c>
      <c r="Y30" s="13">
        <v>41004.512999999999</v>
      </c>
      <c r="Z30" s="13">
        <f t="shared" si="6"/>
        <v>14816.303</v>
      </c>
      <c r="AA30" s="13">
        <v>14234.444</v>
      </c>
      <c r="AB30" s="13">
        <v>581.85899999999992</v>
      </c>
      <c r="AC30" s="13">
        <f t="shared" ref="AC30:AC34" si="22">+AD30+AJ30+AK30</f>
        <v>77400.514999999999</v>
      </c>
      <c r="AD30" s="13">
        <f t="shared" si="8"/>
        <v>23404.792000000001</v>
      </c>
      <c r="AE30" s="13">
        <v>10014.86</v>
      </c>
      <c r="AF30" s="13">
        <v>6508.8649999999998</v>
      </c>
      <c r="AG30" s="13">
        <v>6310.0290000000005</v>
      </c>
      <c r="AH30" s="13">
        <v>937.16399999999999</v>
      </c>
      <c r="AI30" s="13">
        <v>366.12599999999998</v>
      </c>
      <c r="AJ30" s="13">
        <v>33965.112999999998</v>
      </c>
      <c r="AK30" s="13">
        <v>20030.609999999997</v>
      </c>
      <c r="AL30" s="13">
        <f t="shared" si="9"/>
        <v>14153.775</v>
      </c>
      <c r="AM30" s="13">
        <v>2396.4300000000003</v>
      </c>
      <c r="AN30" s="13">
        <v>2219.5329999999999</v>
      </c>
      <c r="AO30" s="13">
        <v>148.52199999999999</v>
      </c>
      <c r="AP30" s="13">
        <v>7783.9380000000001</v>
      </c>
      <c r="AQ30" s="13">
        <v>1605.3520000000001</v>
      </c>
      <c r="AR30" s="13">
        <v>160.24700000000001</v>
      </c>
      <c r="AS30" s="13">
        <f t="shared" si="10"/>
        <v>2417.636</v>
      </c>
      <c r="AT30" s="13">
        <v>258.45999999999998</v>
      </c>
      <c r="AU30" s="13">
        <v>518.50599999999997</v>
      </c>
      <c r="AV30" s="13">
        <v>1640.67</v>
      </c>
      <c r="AW30" s="13">
        <v>30168.413</v>
      </c>
      <c r="AX30" s="13">
        <v>-72.128999999999905</v>
      </c>
      <c r="AY30" s="13">
        <f t="shared" si="11"/>
        <v>309317.609</v>
      </c>
      <c r="AZ30" s="13">
        <v>259370.976</v>
      </c>
      <c r="BA30" s="13">
        <v>16376.073</v>
      </c>
      <c r="BB30" s="13">
        <v>33570.559999999998</v>
      </c>
      <c r="BC30" s="13">
        <f t="shared" si="12"/>
        <v>75303.78</v>
      </c>
      <c r="BD30" s="13">
        <v>58780.014999999999</v>
      </c>
      <c r="BE30" s="13">
        <v>16523.764999999999</v>
      </c>
      <c r="BF30" s="13">
        <f t="shared" si="13"/>
        <v>23257.979999999996</v>
      </c>
      <c r="BG30" s="13">
        <f t="shared" si="14"/>
        <v>21336.309999999998</v>
      </c>
      <c r="BH30" s="13">
        <v>13994.912</v>
      </c>
      <c r="BI30" s="13">
        <v>966.83699999999999</v>
      </c>
      <c r="BJ30" s="13">
        <v>6374.5609999999997</v>
      </c>
      <c r="BK30" s="13">
        <v>1921.67</v>
      </c>
      <c r="BL30" s="13">
        <f t="shared" si="15"/>
        <v>3036.1909999999998</v>
      </c>
      <c r="BM30" s="13">
        <v>411.07500000000005</v>
      </c>
      <c r="BN30" s="13">
        <v>2625.116</v>
      </c>
      <c r="BO30" s="13">
        <v>21080.742999999999</v>
      </c>
      <c r="BP30" s="13">
        <f t="shared" si="16"/>
        <v>53256.888000000006</v>
      </c>
      <c r="BQ30" s="13">
        <v>31779.909</v>
      </c>
      <c r="BR30" s="13">
        <v>18023.846000000001</v>
      </c>
      <c r="BS30" s="13">
        <v>-86.402000000000058</v>
      </c>
      <c r="BT30" s="13">
        <v>2991.2069999999999</v>
      </c>
      <c r="BU30" s="13">
        <v>548.32799999999997</v>
      </c>
      <c r="BV30" s="13">
        <v>36819.220999999998</v>
      </c>
      <c r="BW30" s="13">
        <f t="shared" si="17"/>
        <v>15001.127</v>
      </c>
      <c r="BX30" s="13">
        <v>14419.268</v>
      </c>
      <c r="BY30" s="13">
        <v>581.85900000000004</v>
      </c>
      <c r="BZ30" s="13">
        <f t="shared" si="18"/>
        <v>78139.168999999994</v>
      </c>
      <c r="CA30" s="13">
        <v>23369.631000000001</v>
      </c>
      <c r="CB30" s="13">
        <v>9993.06</v>
      </c>
      <c r="CC30" s="13">
        <v>6508.8649999999998</v>
      </c>
      <c r="CD30" s="13">
        <v>6296.6679999999997</v>
      </c>
      <c r="CE30" s="13">
        <v>937.16399999999999</v>
      </c>
      <c r="CF30" s="13">
        <v>366.12599999999998</v>
      </c>
      <c r="CG30" s="13">
        <v>34738.928</v>
      </c>
      <c r="CH30" s="13">
        <v>20030.61</v>
      </c>
      <c r="CI30" s="13">
        <f t="shared" si="20"/>
        <v>15069.672999999999</v>
      </c>
      <c r="CJ30" s="13">
        <v>2219.5320000000002</v>
      </c>
      <c r="CK30" s="13">
        <v>2215.1529999999998</v>
      </c>
      <c r="CL30" s="13">
        <v>290.08199999999999</v>
      </c>
      <c r="CM30" s="13">
        <v>10344.905999999999</v>
      </c>
      <c r="CN30" s="13">
        <v>160.24700000000001</v>
      </c>
      <c r="CO30" s="13">
        <f t="shared" si="21"/>
        <v>5781.1589999999997</v>
      </c>
      <c r="CP30" s="13">
        <v>258.45999999999998</v>
      </c>
      <c r="CQ30" s="13">
        <v>3935.799</v>
      </c>
      <c r="CR30" s="13">
        <v>1586.9</v>
      </c>
      <c r="CS30" s="13">
        <v>30168.413</v>
      </c>
      <c r="CT30" s="13">
        <v>168295.56800000003</v>
      </c>
      <c r="CU30" s="13">
        <v>138127.15500000003</v>
      </c>
      <c r="CV30" s="13">
        <v>72604.855999999985</v>
      </c>
      <c r="CW30" s="13">
        <v>53078.301999999989</v>
      </c>
      <c r="CX30" s="13">
        <v>19526.553999999996</v>
      </c>
      <c r="CY30" s="13">
        <v>164311.693</v>
      </c>
      <c r="CZ30" s="13">
        <v>166151.06899999999</v>
      </c>
      <c r="DA30" s="13">
        <v>166151.06900000002</v>
      </c>
      <c r="DB30" s="13">
        <v>23448.440000000006</v>
      </c>
      <c r="DC30" s="13">
        <v>-3356.4499999999948</v>
      </c>
      <c r="DD30" s="13">
        <v>458.41000000000622</v>
      </c>
    </row>
    <row r="31" spans="1:108" ht="15" customHeight="1">
      <c r="A31" s="91">
        <v>2013</v>
      </c>
      <c r="B31" s="13">
        <v>157740.41500000001</v>
      </c>
      <c r="C31" s="13">
        <f t="shared" ref="C31:C35" si="23">+D31+E31</f>
        <v>143672.65100000001</v>
      </c>
      <c r="D31" s="13">
        <v>128633.326</v>
      </c>
      <c r="E31" s="13">
        <v>15039.325000000001</v>
      </c>
      <c r="F31" s="13">
        <f t="shared" ref="F31:F35" si="24">+G31+H31+I31</f>
        <v>24946.631999999998</v>
      </c>
      <c r="G31" s="13">
        <v>25150.309999999998</v>
      </c>
      <c r="H31" s="13">
        <v>-284.83999999999997</v>
      </c>
      <c r="I31" s="13">
        <v>81.162000000000006</v>
      </c>
      <c r="J31" s="13">
        <f t="shared" ref="J31:J36" si="25">+K31+L31</f>
        <v>76207.142000000007</v>
      </c>
      <c r="K31" s="13">
        <v>59013.985000000008</v>
      </c>
      <c r="L31" s="13">
        <v>17193.156999999999</v>
      </c>
      <c r="M31" s="13">
        <f t="shared" ref="M31:M35" si="26">+N31+O31</f>
        <v>23509.112000000001</v>
      </c>
      <c r="N31" s="13">
        <v>21071.88</v>
      </c>
      <c r="O31" s="13">
        <v>2437.232</v>
      </c>
      <c r="P31" s="13">
        <f t="shared" ref="P31:P35" si="27">+Q31+R31</f>
        <v>975.89499999999998</v>
      </c>
      <c r="Q31" s="13">
        <v>132.578</v>
      </c>
      <c r="R31" s="13">
        <v>843.31700000000001</v>
      </c>
      <c r="S31" s="13">
        <f t="shared" ref="S31:S35" si="28">+T31+U31+V31+W31+X31</f>
        <v>53209.350999999995</v>
      </c>
      <c r="T31" s="13">
        <v>31618.218000000001</v>
      </c>
      <c r="U31" s="13">
        <v>18723.591</v>
      </c>
      <c r="V31" s="13">
        <v>-187.72999999999996</v>
      </c>
      <c r="W31" s="13">
        <v>2510.5390000000002</v>
      </c>
      <c r="X31" s="13">
        <v>544.73300000000006</v>
      </c>
      <c r="Y31" s="13">
        <v>35561.728999999999</v>
      </c>
      <c r="Z31" s="13">
        <v>19157.900000000001</v>
      </c>
      <c r="AA31" s="13">
        <v>18558.796000000002</v>
      </c>
      <c r="AB31" s="13">
        <v>599.10400000000004</v>
      </c>
      <c r="AC31" s="13">
        <f t="shared" si="22"/>
        <v>79813.668999999994</v>
      </c>
      <c r="AD31" s="13">
        <v>24199.381000000001</v>
      </c>
      <c r="AE31" s="13">
        <v>10203.995999999999</v>
      </c>
      <c r="AF31" s="13">
        <v>6978.7160000000003</v>
      </c>
      <c r="AG31" s="13">
        <v>6526.451</v>
      </c>
      <c r="AH31" s="13">
        <v>780.75800000000004</v>
      </c>
      <c r="AI31" s="13">
        <v>290.54000000000002</v>
      </c>
      <c r="AJ31" s="13">
        <v>35102.11</v>
      </c>
      <c r="AK31" s="13">
        <v>20512.178</v>
      </c>
      <c r="AL31" s="13">
        <f t="shared" ref="AL31:AL35" si="29">+AM31+AN31+AO31+AP31+AQ31</f>
        <v>14145.850999999999</v>
      </c>
      <c r="AM31" s="13">
        <v>2430.1959999999999</v>
      </c>
      <c r="AN31" s="13">
        <v>2223.1770000000001</v>
      </c>
      <c r="AO31" s="13">
        <v>263.92099999999999</v>
      </c>
      <c r="AP31" s="13">
        <v>7499.3369999999995</v>
      </c>
      <c r="AQ31" s="13">
        <v>1729.22</v>
      </c>
      <c r="AR31" s="13">
        <v>321.66699999999997</v>
      </c>
      <c r="AS31" s="13">
        <f t="shared" ref="AS31:AS35" si="30">+AT31+AU31+AV31</f>
        <v>1903.9349999999999</v>
      </c>
      <c r="AT31" s="13">
        <v>1.746</v>
      </c>
      <c r="AU31" s="13">
        <v>379.81799999999998</v>
      </c>
      <c r="AV31" s="13">
        <v>1522.3710000000001</v>
      </c>
      <c r="AW31" s="13">
        <v>29629.85</v>
      </c>
      <c r="AX31" s="13">
        <v>-59.785000000000082</v>
      </c>
      <c r="AY31" s="13">
        <v>307542.76199999999</v>
      </c>
      <c r="AZ31" s="13">
        <v>256001.046</v>
      </c>
      <c r="BA31" s="13">
        <v>16540.275999999998</v>
      </c>
      <c r="BB31" s="13">
        <v>35001.440000000002</v>
      </c>
      <c r="BC31" s="13">
        <f t="shared" ref="BC31:BC36" si="31">+BD31+BE31</f>
        <v>76193.491000000009</v>
      </c>
      <c r="BD31" s="13">
        <v>59010.779000000002</v>
      </c>
      <c r="BE31" s="13">
        <v>17182.712</v>
      </c>
      <c r="BF31" s="13">
        <f t="shared" ref="BF31:BF35" si="32">+BG31+BK31</f>
        <v>23365.333000000002</v>
      </c>
      <c r="BG31" s="13">
        <f t="shared" ref="BG31:BG35" si="33">+BH31+BI31+BJ31</f>
        <v>20928.101000000002</v>
      </c>
      <c r="BH31" s="13">
        <v>13709.657000000001</v>
      </c>
      <c r="BI31" s="13">
        <v>815.779</v>
      </c>
      <c r="BJ31" s="13">
        <v>6402.665</v>
      </c>
      <c r="BK31" s="13">
        <v>2437.232</v>
      </c>
      <c r="BL31" s="13">
        <f t="shared" ref="BL31:BL35" si="34">+BM31+BN31</f>
        <v>2872.0329999999999</v>
      </c>
      <c r="BM31" s="13">
        <v>381.95799999999997</v>
      </c>
      <c r="BN31" s="13">
        <v>2490.0749999999998</v>
      </c>
      <c r="BO31" s="13">
        <v>20689.922000000002</v>
      </c>
      <c r="BP31" s="13">
        <f t="shared" ref="BP31:BP35" si="35">+BQ31+BR31+BS31+BT31+BU31</f>
        <v>49191.487000000001</v>
      </c>
      <c r="BQ31" s="13">
        <v>27441.684999999998</v>
      </c>
      <c r="BR31" s="13">
        <v>17434.894</v>
      </c>
      <c r="BS31" s="13">
        <v>917.46</v>
      </c>
      <c r="BT31" s="13">
        <v>2852.7150000000001</v>
      </c>
      <c r="BU31" s="13">
        <v>544.73299999999995</v>
      </c>
      <c r="BV31" s="13">
        <v>31341.194999999996</v>
      </c>
      <c r="BW31" s="13">
        <f t="shared" ref="BW31:BW35" si="36">+BX31+BY31</f>
        <v>19263.291999999998</v>
      </c>
      <c r="BX31" s="13">
        <v>18664.187999999998</v>
      </c>
      <c r="BY31" s="13">
        <v>599.10400000000004</v>
      </c>
      <c r="BZ31" s="13">
        <f t="shared" ref="BZ31:BZ35" si="37">+CA31+CG31+CH31</f>
        <v>80562.673999999999</v>
      </c>
      <c r="CA31" s="13">
        <v>24152.362000000001</v>
      </c>
      <c r="CB31" s="13">
        <v>10174.842999999999</v>
      </c>
      <c r="CC31" s="13">
        <v>6978.7160000000003</v>
      </c>
      <c r="CD31" s="13">
        <v>6508.5850000000009</v>
      </c>
      <c r="CE31" s="13">
        <v>780.75800000000004</v>
      </c>
      <c r="CF31" s="13">
        <v>290.54000000000002</v>
      </c>
      <c r="CG31" s="13">
        <v>35898.133999999998</v>
      </c>
      <c r="CH31" s="13">
        <v>20512.178</v>
      </c>
      <c r="CI31" s="13">
        <f t="shared" ref="CI31:CI35" si="38">+CJ31+CK31+CL31+CM31</f>
        <v>15459.853000000001</v>
      </c>
      <c r="CJ31" s="13">
        <v>2223.1770000000001</v>
      </c>
      <c r="CK31" s="13">
        <v>2197.4790000000003</v>
      </c>
      <c r="CL31" s="13">
        <v>598.73900000000003</v>
      </c>
      <c r="CM31" s="13">
        <v>10440.458000000001</v>
      </c>
      <c r="CN31" s="13">
        <v>321.66699999999997</v>
      </c>
      <c r="CO31" s="13">
        <f t="shared" ref="CO31:CO35" si="39">+CP31+CQ31+CR31</f>
        <v>4592.7939999999999</v>
      </c>
      <c r="CP31" s="13">
        <v>1.746</v>
      </c>
      <c r="CQ31" s="13">
        <v>3140.2719999999995</v>
      </c>
      <c r="CR31" s="13">
        <v>1450.7760000000003</v>
      </c>
      <c r="CS31" s="13">
        <v>29629.85</v>
      </c>
      <c r="CT31" s="13">
        <v>170492.26899999997</v>
      </c>
      <c r="CU31" s="13">
        <v>140862.41899999997</v>
      </c>
      <c r="CV31" s="13">
        <v>73648.047999999981</v>
      </c>
      <c r="CW31" s="13">
        <v>54628.715999999986</v>
      </c>
      <c r="CX31" s="13">
        <v>19019.332000000002</v>
      </c>
      <c r="CY31" s="13">
        <v>168213.11300000001</v>
      </c>
      <c r="CZ31" s="13">
        <v>170381.51199999996</v>
      </c>
      <c r="DA31" s="13">
        <v>170381.51199999993</v>
      </c>
      <c r="DB31" s="13">
        <v>26708.860999999932</v>
      </c>
      <c r="DC31" s="13">
        <v>-232.13000000006696</v>
      </c>
      <c r="DD31" s="13">
        <v>4510.8729999999341</v>
      </c>
    </row>
    <row r="32" spans="1:108" ht="15" customHeight="1">
      <c r="A32" s="91">
        <v>2014</v>
      </c>
      <c r="B32" s="13">
        <v>158694.84400000001</v>
      </c>
      <c r="C32" s="13">
        <f t="shared" si="23"/>
        <v>146288.78100000002</v>
      </c>
      <c r="D32" s="13">
        <v>131194.49300000002</v>
      </c>
      <c r="E32" s="13">
        <v>15094.288</v>
      </c>
      <c r="F32" s="13">
        <f t="shared" si="24"/>
        <v>26505.972999999998</v>
      </c>
      <c r="G32" s="13">
        <v>26012.731</v>
      </c>
      <c r="H32" s="13">
        <v>418.12099999999998</v>
      </c>
      <c r="I32" s="13">
        <v>75.120999999999995</v>
      </c>
      <c r="J32" s="13">
        <f t="shared" si="25"/>
        <v>76351.13</v>
      </c>
      <c r="K32" s="13">
        <v>59456.333999999995</v>
      </c>
      <c r="L32" s="13">
        <v>16894.796000000002</v>
      </c>
      <c r="M32" s="13">
        <f t="shared" si="26"/>
        <v>24781.703999999998</v>
      </c>
      <c r="N32" s="13">
        <v>22270.173999999999</v>
      </c>
      <c r="O32" s="13">
        <v>2511.5299999999997</v>
      </c>
      <c r="P32" s="13">
        <f t="shared" si="27"/>
        <v>1180.6210000000001</v>
      </c>
      <c r="Q32" s="13">
        <v>111.08499999999999</v>
      </c>
      <c r="R32" s="13">
        <v>1069.5360000000001</v>
      </c>
      <c r="S32" s="13">
        <f t="shared" si="28"/>
        <v>48523.19</v>
      </c>
      <c r="T32" s="13">
        <v>26108.484</v>
      </c>
      <c r="U32" s="13">
        <v>19465.278000000002</v>
      </c>
      <c r="V32" s="13">
        <v>171.946</v>
      </c>
      <c r="W32" s="13">
        <v>2243.0219999999999</v>
      </c>
      <c r="X32" s="13">
        <v>534.46</v>
      </c>
      <c r="Y32" s="13">
        <v>30458.288999999997</v>
      </c>
      <c r="Z32" s="13">
        <v>18587.18</v>
      </c>
      <c r="AA32" s="13">
        <v>18044.457000000002</v>
      </c>
      <c r="AB32" s="13">
        <v>542.72299999999996</v>
      </c>
      <c r="AC32" s="13">
        <f t="shared" si="22"/>
        <v>79045.540000000008</v>
      </c>
      <c r="AD32" s="13">
        <v>24326.317999999999</v>
      </c>
      <c r="AE32" s="13">
        <v>10343.967000000001</v>
      </c>
      <c r="AF32" s="13">
        <v>6570.3950000000004</v>
      </c>
      <c r="AG32" s="13">
        <v>6937.7550000000001</v>
      </c>
      <c r="AH32" s="13">
        <v>687.56500000000005</v>
      </c>
      <c r="AI32" s="13">
        <v>213.364</v>
      </c>
      <c r="AJ32" s="13">
        <v>34472.242000000006</v>
      </c>
      <c r="AK32" s="13">
        <v>20246.98</v>
      </c>
      <c r="AL32" s="13">
        <f t="shared" si="29"/>
        <v>14287.567000000001</v>
      </c>
      <c r="AM32" s="13">
        <v>2323.2449999999999</v>
      </c>
      <c r="AN32" s="13">
        <v>2153.7220000000002</v>
      </c>
      <c r="AO32" s="13">
        <v>250.84200000000001</v>
      </c>
      <c r="AP32" s="13">
        <v>8024.3580000000002</v>
      </c>
      <c r="AQ32" s="13">
        <v>1535.4</v>
      </c>
      <c r="AR32" s="13">
        <v>373.73899999999998</v>
      </c>
      <c r="AS32" s="13">
        <f t="shared" si="30"/>
        <v>7445.6519999999991</v>
      </c>
      <c r="AT32" s="13">
        <v>1E-3</v>
      </c>
      <c r="AU32" s="13">
        <v>425.12</v>
      </c>
      <c r="AV32" s="13">
        <v>7020.530999999999</v>
      </c>
      <c r="AW32" s="13">
        <v>30214.559999999998</v>
      </c>
      <c r="AX32" s="13">
        <v>-111.26199999999994</v>
      </c>
      <c r="AY32" s="13">
        <v>309830.67600000004</v>
      </c>
      <c r="AZ32" s="13">
        <v>257800.46500000003</v>
      </c>
      <c r="BA32" s="13">
        <v>17075.129999999997</v>
      </c>
      <c r="BB32" s="13">
        <v>34955.080999999998</v>
      </c>
      <c r="BC32" s="13">
        <f t="shared" si="31"/>
        <v>76435.535999999993</v>
      </c>
      <c r="BD32" s="13">
        <v>59521.173999999999</v>
      </c>
      <c r="BE32" s="13">
        <v>16914.362000000001</v>
      </c>
      <c r="BF32" s="13">
        <f t="shared" si="32"/>
        <v>24633.065999999999</v>
      </c>
      <c r="BG32" s="13">
        <f t="shared" si="33"/>
        <v>22121.537</v>
      </c>
      <c r="BH32" s="13">
        <v>14681.602999999999</v>
      </c>
      <c r="BI32" s="13">
        <v>923.62</v>
      </c>
      <c r="BJ32" s="13">
        <v>6516.3140000000003</v>
      </c>
      <c r="BK32" s="13">
        <v>2511.529</v>
      </c>
      <c r="BL32" s="13">
        <f t="shared" si="34"/>
        <v>2806.7959999999998</v>
      </c>
      <c r="BM32" s="13">
        <v>352.31400000000002</v>
      </c>
      <c r="BN32" s="13">
        <v>2454.482</v>
      </c>
      <c r="BO32" s="13">
        <v>21917.86</v>
      </c>
      <c r="BP32" s="13">
        <f t="shared" si="35"/>
        <v>43420.737000000001</v>
      </c>
      <c r="BQ32" s="13">
        <v>22799.805</v>
      </c>
      <c r="BR32" s="13">
        <v>17180.129999999997</v>
      </c>
      <c r="BS32" s="13">
        <v>386.46999999999997</v>
      </c>
      <c r="BT32" s="13">
        <v>2519.8719999999998</v>
      </c>
      <c r="BU32" s="13">
        <v>534.46</v>
      </c>
      <c r="BV32" s="13">
        <v>26986.554</v>
      </c>
      <c r="BW32" s="13">
        <f t="shared" si="36"/>
        <v>18795.652999999998</v>
      </c>
      <c r="BX32" s="13">
        <v>18252.93</v>
      </c>
      <c r="BY32" s="13">
        <v>542.72299999999996</v>
      </c>
      <c r="BZ32" s="13">
        <f t="shared" si="37"/>
        <v>79870.335999999996</v>
      </c>
      <c r="CA32" s="13">
        <v>24274.411999999997</v>
      </c>
      <c r="CB32" s="13">
        <v>10311.785000000002</v>
      </c>
      <c r="CC32" s="13">
        <v>6570.3949999999995</v>
      </c>
      <c r="CD32" s="13">
        <v>6918.030999999999</v>
      </c>
      <c r="CE32" s="13">
        <v>687.56500000000005</v>
      </c>
      <c r="CF32" s="13">
        <v>213.364</v>
      </c>
      <c r="CG32" s="13">
        <v>35348.944000000003</v>
      </c>
      <c r="CH32" s="13">
        <v>20246.98</v>
      </c>
      <c r="CI32" s="13">
        <f t="shared" si="38"/>
        <v>16291.188</v>
      </c>
      <c r="CJ32" s="13">
        <v>2153.721</v>
      </c>
      <c r="CK32" s="13">
        <v>2029.9769999999999</v>
      </c>
      <c r="CL32" s="13">
        <v>602.83100000000002</v>
      </c>
      <c r="CM32" s="13">
        <v>11504.659</v>
      </c>
      <c r="CN32" s="13">
        <v>373.73899999999998</v>
      </c>
      <c r="CO32" s="13">
        <f t="shared" si="39"/>
        <v>9608.6779999999999</v>
      </c>
      <c r="CP32" s="13">
        <v>1E-3</v>
      </c>
      <c r="CQ32" s="13">
        <v>2771.5709999999999</v>
      </c>
      <c r="CR32" s="13">
        <v>6837.1060000000007</v>
      </c>
      <c r="CS32" s="13">
        <v>30214.559999999998</v>
      </c>
      <c r="CT32" s="13">
        <v>173053.69200000004</v>
      </c>
      <c r="CU32" s="13">
        <v>142839.13200000004</v>
      </c>
      <c r="CV32" s="13">
        <v>74727.654000000024</v>
      </c>
      <c r="CW32" s="13">
        <v>55771.232000000018</v>
      </c>
      <c r="CX32" s="13">
        <v>18956.422000000006</v>
      </c>
      <c r="CY32" s="13">
        <v>169513.18199999997</v>
      </c>
      <c r="CZ32" s="13">
        <v>172550.07200000001</v>
      </c>
      <c r="DA32" s="13">
        <v>172550.07200000001</v>
      </c>
      <c r="DB32" s="13">
        <v>26261.290999999997</v>
      </c>
      <c r="DC32" s="13">
        <v>-1790.2429999999995</v>
      </c>
      <c r="DD32" s="13">
        <v>2029.6060000000009</v>
      </c>
    </row>
    <row r="33" spans="1:108" ht="15" customHeight="1">
      <c r="A33" s="91">
        <v>2015</v>
      </c>
      <c r="B33" s="13">
        <v>161315.505</v>
      </c>
      <c r="C33" s="13">
        <f t="shared" si="23"/>
        <v>149890.37299999999</v>
      </c>
      <c r="D33" s="13">
        <v>134971.08499999999</v>
      </c>
      <c r="E33" s="13">
        <v>14919.288</v>
      </c>
      <c r="F33" s="13">
        <f t="shared" si="24"/>
        <v>28494.100000000002</v>
      </c>
      <c r="G33" s="13">
        <v>27886.485000000001</v>
      </c>
      <c r="H33" s="13">
        <v>504.79299999999995</v>
      </c>
      <c r="I33" s="13">
        <v>102.822</v>
      </c>
      <c r="J33" s="13">
        <f t="shared" si="25"/>
        <v>78406.281000000003</v>
      </c>
      <c r="K33" s="13">
        <v>61179.78</v>
      </c>
      <c r="L33" s="13">
        <v>17226.501</v>
      </c>
      <c r="M33" s="13">
        <f t="shared" si="26"/>
        <v>26331.457000000002</v>
      </c>
      <c r="N33" s="13">
        <v>23566.33</v>
      </c>
      <c r="O33" s="13">
        <v>2765.127</v>
      </c>
      <c r="P33" s="13">
        <f t="shared" si="27"/>
        <v>1037.4490000000001</v>
      </c>
      <c r="Q33" s="13">
        <v>104.46299999999999</v>
      </c>
      <c r="R33" s="13">
        <v>932.98599999999999</v>
      </c>
      <c r="S33" s="13">
        <f t="shared" si="28"/>
        <v>45170.080999999998</v>
      </c>
      <c r="T33" s="13">
        <v>21413.539000000001</v>
      </c>
      <c r="U33" s="13">
        <v>20531.669000000002</v>
      </c>
      <c r="V33" s="13">
        <v>745.24299999999994</v>
      </c>
      <c r="W33" s="13">
        <v>1990.865</v>
      </c>
      <c r="X33" s="13">
        <v>488.76500000000004</v>
      </c>
      <c r="Y33" s="13">
        <v>25687.911</v>
      </c>
      <c r="Z33" s="13">
        <v>19110.996999999996</v>
      </c>
      <c r="AA33" s="13">
        <v>18598.824999999997</v>
      </c>
      <c r="AB33" s="13">
        <v>512.17200000000003</v>
      </c>
      <c r="AC33" s="13">
        <f t="shared" si="22"/>
        <v>80875.070999999996</v>
      </c>
      <c r="AD33" s="13">
        <v>24678.377999999997</v>
      </c>
      <c r="AE33" s="13">
        <v>10905.496999999999</v>
      </c>
      <c r="AF33" s="13">
        <v>6349.6139999999996</v>
      </c>
      <c r="AG33" s="13">
        <v>7111.8040000000001</v>
      </c>
      <c r="AH33" s="13">
        <v>597.26099999999997</v>
      </c>
      <c r="AI33" s="13">
        <v>285.798</v>
      </c>
      <c r="AJ33" s="13">
        <v>35379.421000000002</v>
      </c>
      <c r="AK33" s="13">
        <v>20817.272000000001</v>
      </c>
      <c r="AL33" s="13">
        <f t="shared" si="29"/>
        <v>14308.725999999999</v>
      </c>
      <c r="AM33" s="13">
        <v>2289.3230000000003</v>
      </c>
      <c r="AN33" s="13">
        <v>2192.7759999999998</v>
      </c>
      <c r="AO33" s="13">
        <v>204.80699999999999</v>
      </c>
      <c r="AP33" s="13">
        <v>7987.9989999999998</v>
      </c>
      <c r="AQ33" s="13">
        <v>1633.8209999999999</v>
      </c>
      <c r="AR33" s="13">
        <v>19.965</v>
      </c>
      <c r="AS33" s="13">
        <f t="shared" si="30"/>
        <v>3828.05</v>
      </c>
      <c r="AT33" s="13">
        <v>0</v>
      </c>
      <c r="AU33" s="13">
        <v>440.69</v>
      </c>
      <c r="AV33" s="13">
        <v>3387.36</v>
      </c>
      <c r="AW33" s="13">
        <v>30985.531999999999</v>
      </c>
      <c r="AX33" s="13">
        <v>-30.259999999999991</v>
      </c>
      <c r="AY33" s="13">
        <v>317832.81900000002</v>
      </c>
      <c r="AZ33" s="13">
        <v>264843.40899999999</v>
      </c>
      <c r="BA33" s="13">
        <v>17713.389000000003</v>
      </c>
      <c r="BB33" s="13">
        <v>35276.021000000001</v>
      </c>
      <c r="BC33" s="13">
        <f t="shared" si="31"/>
        <v>78551.364000000001</v>
      </c>
      <c r="BD33" s="13">
        <v>61296.252999999997</v>
      </c>
      <c r="BE33" s="13">
        <v>17255.111000000001</v>
      </c>
      <c r="BF33" s="13">
        <f t="shared" si="32"/>
        <v>26173.344000000001</v>
      </c>
      <c r="BG33" s="13">
        <f t="shared" si="33"/>
        <v>23408.217000000001</v>
      </c>
      <c r="BH33" s="13">
        <v>15367.866</v>
      </c>
      <c r="BI33" s="13">
        <v>1012.614</v>
      </c>
      <c r="BJ33" s="13">
        <v>7027.7370000000001</v>
      </c>
      <c r="BK33" s="13">
        <v>2765.127</v>
      </c>
      <c r="BL33" s="13">
        <f t="shared" si="34"/>
        <v>2413.1770000000001</v>
      </c>
      <c r="BM33" s="13">
        <v>370.48599999999999</v>
      </c>
      <c r="BN33" s="13">
        <v>2042.691</v>
      </c>
      <c r="BO33" s="13">
        <v>23195.844000000001</v>
      </c>
      <c r="BP33" s="13">
        <f t="shared" si="35"/>
        <v>38986.712000000007</v>
      </c>
      <c r="BQ33" s="13">
        <v>17668.392</v>
      </c>
      <c r="BR33" s="13">
        <v>18031.015000000003</v>
      </c>
      <c r="BS33" s="13">
        <v>478.892</v>
      </c>
      <c r="BT33" s="13">
        <v>2319.6480000000001</v>
      </c>
      <c r="BU33" s="13">
        <v>488.76499999999999</v>
      </c>
      <c r="BV33" s="13">
        <v>21800.987000000001</v>
      </c>
      <c r="BW33" s="13">
        <f t="shared" si="36"/>
        <v>19274.483</v>
      </c>
      <c r="BX33" s="13">
        <v>18762.311000000002</v>
      </c>
      <c r="BY33" s="13">
        <v>512.17200000000003</v>
      </c>
      <c r="BZ33" s="13">
        <f t="shared" si="37"/>
        <v>81738.303</v>
      </c>
      <c r="CA33" s="13">
        <v>24609.173000000003</v>
      </c>
      <c r="CB33" s="13">
        <v>10862.591</v>
      </c>
      <c r="CC33" s="13">
        <v>6349.6140000000005</v>
      </c>
      <c r="CD33" s="13">
        <v>7085.5050000000001</v>
      </c>
      <c r="CE33" s="13">
        <v>597.26099999999997</v>
      </c>
      <c r="CF33" s="13">
        <v>285.798</v>
      </c>
      <c r="CG33" s="13">
        <v>36311.858</v>
      </c>
      <c r="CH33" s="13">
        <v>20817.271999999997</v>
      </c>
      <c r="CI33" s="13">
        <f t="shared" si="38"/>
        <v>16755.196</v>
      </c>
      <c r="CJ33" s="13">
        <v>2192.7739999999999</v>
      </c>
      <c r="CK33" s="13">
        <v>2002.3340000000003</v>
      </c>
      <c r="CL33" s="13">
        <v>638.97500000000002</v>
      </c>
      <c r="CM33" s="13">
        <v>11921.112999999999</v>
      </c>
      <c r="CN33" s="13">
        <v>19.965</v>
      </c>
      <c r="CO33" s="13">
        <f t="shared" si="39"/>
        <v>6033.6490000000003</v>
      </c>
      <c r="CP33" s="13">
        <v>0</v>
      </c>
      <c r="CQ33" s="13">
        <v>2836.029</v>
      </c>
      <c r="CR33" s="13">
        <v>3197.6200000000003</v>
      </c>
      <c r="CS33" s="13">
        <v>30985.531999999999</v>
      </c>
      <c r="CT33" s="13">
        <v>179713.15800000002</v>
      </c>
      <c r="CU33" s="13">
        <v>148727.62600000002</v>
      </c>
      <c r="CV33" s="13">
        <v>77388.597000000009</v>
      </c>
      <c r="CW33" s="13">
        <v>58280.451999999997</v>
      </c>
      <c r="CX33" s="13">
        <v>19108.145000000004</v>
      </c>
      <c r="CY33" s="13">
        <v>174892.48700000002</v>
      </c>
      <c r="CZ33" s="13">
        <v>178365.67500000005</v>
      </c>
      <c r="DA33" s="13">
        <v>178365.67500000005</v>
      </c>
      <c r="DB33" s="13">
        <v>28475.302000000051</v>
      </c>
      <c r="DC33" s="13">
        <v>-304.63099999994847</v>
      </c>
      <c r="DD33" s="13">
        <v>2217.0610000000506</v>
      </c>
    </row>
    <row r="34" spans="1:108" ht="15" customHeight="1">
      <c r="A34" s="91">
        <v>2016</v>
      </c>
      <c r="B34" s="13">
        <v>162830.05100000001</v>
      </c>
      <c r="C34" s="13">
        <f t="shared" si="23"/>
        <v>154823.94899999999</v>
      </c>
      <c r="D34" s="13">
        <v>139676.41699999999</v>
      </c>
      <c r="E34" s="13">
        <v>15147.531999999999</v>
      </c>
      <c r="F34" s="13">
        <f t="shared" si="24"/>
        <v>29526.045000000002</v>
      </c>
      <c r="G34" s="13">
        <v>28893.362000000001</v>
      </c>
      <c r="H34" s="13">
        <v>518.42700000000002</v>
      </c>
      <c r="I34" s="13">
        <v>114.256</v>
      </c>
      <c r="J34" s="13">
        <f t="shared" si="25"/>
        <v>81213.455999999991</v>
      </c>
      <c r="K34" s="13">
        <v>63489.884999999995</v>
      </c>
      <c r="L34" s="13">
        <v>17723.571</v>
      </c>
      <c r="M34" s="13">
        <f t="shared" si="26"/>
        <v>27790.527000000002</v>
      </c>
      <c r="N34" s="13">
        <v>24843.519</v>
      </c>
      <c r="O34" s="13">
        <v>2947.0079999999998</v>
      </c>
      <c r="P34" s="13">
        <f t="shared" si="27"/>
        <v>926.36400000000003</v>
      </c>
      <c r="Q34" s="13">
        <v>98.275000000000006</v>
      </c>
      <c r="R34" s="13">
        <v>828.08900000000006</v>
      </c>
      <c r="S34" s="13">
        <f t="shared" si="28"/>
        <v>42358.931626069963</v>
      </c>
      <c r="T34" s="13">
        <v>18496.898637399856</v>
      </c>
      <c r="U34" s="13">
        <v>20468.411988670108</v>
      </c>
      <c r="V34" s="13">
        <v>1050.4759999999999</v>
      </c>
      <c r="W34" s="13">
        <v>1850.181</v>
      </c>
      <c r="X34" s="13">
        <v>492.96400000000006</v>
      </c>
      <c r="Y34" s="13">
        <v>22402.536637399855</v>
      </c>
      <c r="Z34" s="13">
        <v>18576.556</v>
      </c>
      <c r="AA34" s="13">
        <v>18066.309000000001</v>
      </c>
      <c r="AB34" s="13">
        <v>510.24700000000001</v>
      </c>
      <c r="AC34" s="13">
        <f t="shared" si="22"/>
        <v>82514.662000000011</v>
      </c>
      <c r="AD34" s="13">
        <v>25342.043000000001</v>
      </c>
      <c r="AE34" s="13">
        <v>11505.768</v>
      </c>
      <c r="AF34" s="13">
        <v>6239.5149999999994</v>
      </c>
      <c r="AG34" s="13">
        <v>7374.6850000000004</v>
      </c>
      <c r="AH34" s="13">
        <v>551.9</v>
      </c>
      <c r="AI34" s="13">
        <v>329.82499999999999</v>
      </c>
      <c r="AJ34" s="13">
        <v>35769.703999999998</v>
      </c>
      <c r="AK34" s="13">
        <v>21402.915000000001</v>
      </c>
      <c r="AL34" s="13">
        <f t="shared" si="29"/>
        <v>15332.351189497995</v>
      </c>
      <c r="AM34" s="13">
        <v>2570.7659999999996</v>
      </c>
      <c r="AN34" s="13">
        <v>2442.2775284579966</v>
      </c>
      <c r="AO34" s="13">
        <v>200.55799999999999</v>
      </c>
      <c r="AP34" s="13">
        <v>8448.7416610399996</v>
      </c>
      <c r="AQ34" s="13">
        <v>1670.008</v>
      </c>
      <c r="AR34" s="13">
        <v>-122.33499999999999</v>
      </c>
      <c r="AS34" s="13">
        <f t="shared" si="30"/>
        <v>1056.0819999999999</v>
      </c>
      <c r="AT34" s="13">
        <v>0.312</v>
      </c>
      <c r="AU34" s="13">
        <v>390.27</v>
      </c>
      <c r="AV34" s="13">
        <v>665.5</v>
      </c>
      <c r="AW34" s="13">
        <v>32136.931</v>
      </c>
      <c r="AX34" s="13">
        <v>22.258999999999901</v>
      </c>
      <c r="AY34" s="13">
        <v>324823.37800000003</v>
      </c>
      <c r="AZ34" s="13">
        <v>270580.03600000002</v>
      </c>
      <c r="BA34" s="13">
        <v>18099.865000000002</v>
      </c>
      <c r="BB34" s="13">
        <v>36143.476999999999</v>
      </c>
      <c r="BC34" s="13">
        <f t="shared" si="31"/>
        <v>81422.493000000002</v>
      </c>
      <c r="BD34" s="13">
        <v>63677.21</v>
      </c>
      <c r="BE34" s="13">
        <v>17745.282999999999</v>
      </c>
      <c r="BF34" s="13">
        <f t="shared" si="32"/>
        <v>27471.96</v>
      </c>
      <c r="BG34" s="13">
        <f t="shared" si="33"/>
        <v>24669.486000000001</v>
      </c>
      <c r="BH34" s="13">
        <v>15767.123</v>
      </c>
      <c r="BI34" s="13">
        <v>942.65100000000007</v>
      </c>
      <c r="BJ34" s="13">
        <v>7959.7120000000004</v>
      </c>
      <c r="BK34" s="13">
        <v>2802.4740000000002</v>
      </c>
      <c r="BL34" s="13">
        <f t="shared" si="34"/>
        <v>2749.2130000000002</v>
      </c>
      <c r="BM34" s="13">
        <v>347.03399999999999</v>
      </c>
      <c r="BN34" s="13">
        <v>2402.1790000000001</v>
      </c>
      <c r="BO34" s="13">
        <v>24496.485000000001</v>
      </c>
      <c r="BP34" s="13">
        <f t="shared" si="35"/>
        <v>36115.389996582526</v>
      </c>
      <c r="BQ34" s="13">
        <v>15007.113823136904</v>
      </c>
      <c r="BR34" s="13">
        <v>17735.35717344562</v>
      </c>
      <c r="BS34" s="13">
        <v>723.43899999999996</v>
      </c>
      <c r="BT34" s="13">
        <v>2156.5160000000001</v>
      </c>
      <c r="BU34" s="13">
        <v>492.964</v>
      </c>
      <c r="BV34" s="13">
        <v>18748.035823136903</v>
      </c>
      <c r="BW34" s="13">
        <f t="shared" si="36"/>
        <v>18797.491999999998</v>
      </c>
      <c r="BX34" s="13">
        <v>18287.244999999999</v>
      </c>
      <c r="BY34" s="13">
        <v>510.24700000000001</v>
      </c>
      <c r="BZ34" s="13">
        <f t="shared" si="37"/>
        <v>83601.542000000016</v>
      </c>
      <c r="CA34" s="13">
        <v>25264.276999999998</v>
      </c>
      <c r="CB34" s="13">
        <v>11457.553</v>
      </c>
      <c r="CC34" s="13">
        <v>6239.5150000000003</v>
      </c>
      <c r="CD34" s="13">
        <v>7345.1339999999991</v>
      </c>
      <c r="CE34" s="13">
        <v>551.9</v>
      </c>
      <c r="CF34" s="13">
        <v>329.82499999999999</v>
      </c>
      <c r="CG34" s="13">
        <v>36934.350000000006</v>
      </c>
      <c r="CH34" s="13">
        <v>21402.915000000001</v>
      </c>
      <c r="CI34" s="13">
        <f t="shared" si="38"/>
        <v>17613.477189497997</v>
      </c>
      <c r="CJ34" s="13">
        <v>2442.2780000000002</v>
      </c>
      <c r="CK34" s="13">
        <v>2326.3045284579966</v>
      </c>
      <c r="CL34" s="13">
        <v>577.12900000000002</v>
      </c>
      <c r="CM34" s="13">
        <v>12267.765661039999</v>
      </c>
      <c r="CN34" s="13">
        <v>-122.33499999999999</v>
      </c>
      <c r="CO34" s="13">
        <f t="shared" si="39"/>
        <v>2765.6679999999997</v>
      </c>
      <c r="CP34" s="13">
        <v>0.312</v>
      </c>
      <c r="CQ34" s="13">
        <v>1857.58</v>
      </c>
      <c r="CR34" s="13">
        <v>907.77600000000007</v>
      </c>
      <c r="CS34" s="13">
        <v>32136.931</v>
      </c>
      <c r="CT34" s="13">
        <v>186489.81200000003</v>
      </c>
      <c r="CU34" s="13">
        <v>154352.88100000002</v>
      </c>
      <c r="CV34" s="13">
        <v>80235.041999999987</v>
      </c>
      <c r="CW34" s="13">
        <v>60654.886999999995</v>
      </c>
      <c r="CX34" s="13">
        <v>19580.154999999999</v>
      </c>
      <c r="CY34" s="13">
        <v>181959.58937051252</v>
      </c>
      <c r="CZ34" s="13">
        <v>185548.53137051253</v>
      </c>
      <c r="DA34" s="13">
        <v>185548.53137051253</v>
      </c>
      <c r="DB34" s="13">
        <v>30724.582370512544</v>
      </c>
      <c r="DC34" s="13">
        <v>297.23737051254329</v>
      </c>
      <c r="DD34" s="13">
        <v>2885.8643705125414</v>
      </c>
    </row>
    <row r="35" spans="1:108" ht="15" customHeight="1">
      <c r="A35" s="91">
        <v>2017</v>
      </c>
      <c r="B35" s="13">
        <v>178151.00700000001</v>
      </c>
      <c r="C35" s="13">
        <f t="shared" si="23"/>
        <v>160214.04699999999</v>
      </c>
      <c r="D35" s="13">
        <v>144805.68599999999</v>
      </c>
      <c r="E35" s="13">
        <v>15408.361000000001</v>
      </c>
      <c r="F35" s="13">
        <f t="shared" si="24"/>
        <v>33755.287000000004</v>
      </c>
      <c r="G35" s="13">
        <v>32887.733</v>
      </c>
      <c r="H35" s="13">
        <v>732.64100000000008</v>
      </c>
      <c r="I35" s="13">
        <v>134.91299999999998</v>
      </c>
      <c r="J35" s="13">
        <f t="shared" si="25"/>
        <v>86097.312999999995</v>
      </c>
      <c r="K35" s="13">
        <v>67199.853000000003</v>
      </c>
      <c r="L35" s="13">
        <v>18897.46</v>
      </c>
      <c r="M35" s="13">
        <f t="shared" si="26"/>
        <v>29471.737000000001</v>
      </c>
      <c r="N35" s="13">
        <v>26635.918000000001</v>
      </c>
      <c r="O35" s="13">
        <v>2835.819</v>
      </c>
      <c r="P35" s="13">
        <f t="shared" si="27"/>
        <v>823.096</v>
      </c>
      <c r="Q35" s="13">
        <v>104.96899999999999</v>
      </c>
      <c r="R35" s="13">
        <v>718.12699999999995</v>
      </c>
      <c r="S35" s="13">
        <f t="shared" si="28"/>
        <v>39821.446297382216</v>
      </c>
      <c r="T35" s="13">
        <v>16532.578037997955</v>
      </c>
      <c r="U35" s="13">
        <v>20973.418259384263</v>
      </c>
      <c r="V35" s="13">
        <v>165.10199999999998</v>
      </c>
      <c r="W35" s="13">
        <v>1647.797</v>
      </c>
      <c r="X35" s="13">
        <v>502.55099999999993</v>
      </c>
      <c r="Y35" s="13">
        <v>20226.014037997957</v>
      </c>
      <c r="Z35" s="13">
        <v>19259.346999999998</v>
      </c>
      <c r="AA35" s="13">
        <v>18719.974999999999</v>
      </c>
      <c r="AB35" s="13">
        <v>539.37200000000007</v>
      </c>
      <c r="AC35" s="13">
        <f t="shared" ref="AC35" si="40">+AD35+AJ35+AK35</f>
        <v>85465.776953829991</v>
      </c>
      <c r="AD35" s="13">
        <v>26768.581109459996</v>
      </c>
      <c r="AE35" s="13">
        <v>12609.682000000001</v>
      </c>
      <c r="AF35" s="13">
        <v>6302.7759999999998</v>
      </c>
      <c r="AG35" s="13">
        <v>7748.1551094599999</v>
      </c>
      <c r="AH35" s="13">
        <v>519.74199999999996</v>
      </c>
      <c r="AI35" s="13">
        <v>411.774</v>
      </c>
      <c r="AJ35" s="13">
        <v>36447.75684437</v>
      </c>
      <c r="AK35" s="13">
        <v>22249.438999999998</v>
      </c>
      <c r="AL35" s="13">
        <f t="shared" si="29"/>
        <v>15879.215590142714</v>
      </c>
      <c r="AM35" s="13">
        <v>2836.5970000000002</v>
      </c>
      <c r="AN35" s="13">
        <v>2731.9207919611686</v>
      </c>
      <c r="AO35" s="13">
        <v>173.053</v>
      </c>
      <c r="AP35" s="13">
        <v>8762.1147981815448</v>
      </c>
      <c r="AQ35" s="13">
        <v>1375.53</v>
      </c>
      <c r="AR35" s="13">
        <v>-65.426000000000002</v>
      </c>
      <c r="AS35" s="13">
        <f t="shared" si="30"/>
        <v>5338.4620000000004</v>
      </c>
      <c r="AT35" s="13">
        <v>0</v>
      </c>
      <c r="AU35" s="13">
        <v>459.41399999999999</v>
      </c>
      <c r="AV35" s="13">
        <v>4879.0480000000007</v>
      </c>
      <c r="AW35" s="13">
        <v>33853.366999999998</v>
      </c>
      <c r="AX35" s="13">
        <v>-91.185000000000173</v>
      </c>
      <c r="AY35" s="13">
        <v>347793.25699999998</v>
      </c>
      <c r="AZ35" s="13">
        <v>291939.55799999996</v>
      </c>
      <c r="BA35" s="13">
        <v>18644.280999999999</v>
      </c>
      <c r="BB35" s="13">
        <v>37209.417999999998</v>
      </c>
      <c r="BC35" s="13">
        <f t="shared" si="31"/>
        <v>86340.635999999999</v>
      </c>
      <c r="BD35" s="13">
        <v>67428.178</v>
      </c>
      <c r="BE35" s="13">
        <v>18912.457999999999</v>
      </c>
      <c r="BF35" s="13">
        <f t="shared" si="32"/>
        <v>29154.667000000001</v>
      </c>
      <c r="BG35" s="13">
        <f t="shared" si="33"/>
        <v>26448.607</v>
      </c>
      <c r="BH35" s="13">
        <v>16809.453999999998</v>
      </c>
      <c r="BI35" s="13">
        <v>739.81100000000004</v>
      </c>
      <c r="BJ35" s="13">
        <v>8899.3420000000006</v>
      </c>
      <c r="BK35" s="13">
        <v>2706.06</v>
      </c>
      <c r="BL35" s="13">
        <f t="shared" si="34"/>
        <v>2280.2539999999995</v>
      </c>
      <c r="BM35" s="13">
        <v>330.959</v>
      </c>
      <c r="BN35" s="13">
        <v>1949.2949999999996</v>
      </c>
      <c r="BO35" s="13">
        <v>26304.959000000003</v>
      </c>
      <c r="BP35" s="13">
        <f t="shared" si="35"/>
        <v>33838.469008861874</v>
      </c>
      <c r="BQ35" s="13">
        <v>13031.637419487926</v>
      </c>
      <c r="BR35" s="13">
        <v>17181.72758937395</v>
      </c>
      <c r="BS35" s="13">
        <v>1281.662</v>
      </c>
      <c r="BT35" s="13">
        <v>1840.8909999999998</v>
      </c>
      <c r="BU35" s="13">
        <v>502.55099999999999</v>
      </c>
      <c r="BV35" s="13">
        <v>16541.081419487928</v>
      </c>
      <c r="BW35" s="13">
        <f t="shared" si="36"/>
        <v>19413.624</v>
      </c>
      <c r="BX35" s="13">
        <v>18874.252</v>
      </c>
      <c r="BY35" s="13">
        <v>539.37199999999996</v>
      </c>
      <c r="BZ35" s="13">
        <f t="shared" si="37"/>
        <v>86767.277953829995</v>
      </c>
      <c r="CA35" s="13">
        <v>26679.597109459995</v>
      </c>
      <c r="CB35" s="13">
        <v>12554.511</v>
      </c>
      <c r="CC35" s="13">
        <v>6302.7760000000007</v>
      </c>
      <c r="CD35" s="13">
        <v>7714.3421094599989</v>
      </c>
      <c r="CE35" s="13">
        <v>519.74199999999996</v>
      </c>
      <c r="CF35" s="13">
        <v>411.774</v>
      </c>
      <c r="CG35" s="13">
        <v>37838.241844370001</v>
      </c>
      <c r="CH35" s="13">
        <v>22249.438999999998</v>
      </c>
      <c r="CI35" s="13">
        <f t="shared" si="38"/>
        <v>19007.142590142714</v>
      </c>
      <c r="CJ35" s="13">
        <v>2731.9209999999998</v>
      </c>
      <c r="CK35" s="13">
        <v>2632.2617919611685</v>
      </c>
      <c r="CL35" s="13">
        <v>434.63400000000001</v>
      </c>
      <c r="CM35" s="13">
        <v>13208.325798181546</v>
      </c>
      <c r="CN35" s="13">
        <v>-65.426000000000002</v>
      </c>
      <c r="CO35" s="13">
        <f t="shared" si="39"/>
        <v>6886.3389999999999</v>
      </c>
      <c r="CP35" s="13">
        <v>0</v>
      </c>
      <c r="CQ35" s="13">
        <v>2079.2959999999998</v>
      </c>
      <c r="CR35" s="13">
        <v>4807.0429999999997</v>
      </c>
      <c r="CS35" s="13">
        <v>33853.366999999998</v>
      </c>
      <c r="CT35" s="13">
        <v>195947.20899999997</v>
      </c>
      <c r="CU35" s="13">
        <v>162093.84199999998</v>
      </c>
      <c r="CV35" s="13">
        <v>82658.413</v>
      </c>
      <c r="CW35" s="13">
        <v>62315.560000000005</v>
      </c>
      <c r="CX35" s="13">
        <v>20342.852999999988</v>
      </c>
      <c r="CY35" s="13">
        <v>191347.64271147968</v>
      </c>
      <c r="CZ35" s="13">
        <v>195931.3477114797</v>
      </c>
      <c r="DA35" s="13">
        <v>195931.3477114797</v>
      </c>
      <c r="DB35" s="13">
        <v>35717.3007114797</v>
      </c>
      <c r="DC35" s="13">
        <v>3411.8107114797012</v>
      </c>
      <c r="DD35" s="13">
        <v>3601.075711479697</v>
      </c>
    </row>
    <row r="36" spans="1:108" ht="15" customHeight="1">
      <c r="A36" s="91">
        <v>2018</v>
      </c>
      <c r="B36" s="13">
        <v>189268.52299999999</v>
      </c>
      <c r="C36" s="13">
        <f t="shared" ref="C36" si="41">+D36+E36</f>
        <v>166705.63999999998</v>
      </c>
      <c r="D36" s="13">
        <v>151053.571</v>
      </c>
      <c r="E36" s="13">
        <v>15652.069</v>
      </c>
      <c r="F36" s="13">
        <f t="shared" ref="F36" si="42">+G36+H36+I36</f>
        <v>37529.144000000008</v>
      </c>
      <c r="G36" s="13">
        <v>35953.444000000003</v>
      </c>
      <c r="H36" s="13">
        <v>1431.7640000000001</v>
      </c>
      <c r="I36" s="13">
        <v>143.93600000000001</v>
      </c>
      <c r="J36" s="13">
        <f t="shared" si="25"/>
        <v>91633.116999999998</v>
      </c>
      <c r="K36" s="13">
        <v>71223.02</v>
      </c>
      <c r="L36" s="13">
        <v>20410.097000000002</v>
      </c>
      <c r="M36" s="13">
        <f t="shared" ref="M36" si="43">+N36+O36</f>
        <v>31298.255999999998</v>
      </c>
      <c r="N36" s="13">
        <v>28075.182999999997</v>
      </c>
      <c r="O36" s="13">
        <v>3223.0729999999999</v>
      </c>
      <c r="P36" s="13">
        <f t="shared" ref="P36" si="44">+Q36+R36</f>
        <v>799.39400000000001</v>
      </c>
      <c r="Q36" s="13">
        <v>121.062</v>
      </c>
      <c r="R36" s="13">
        <v>678.33199999999999</v>
      </c>
      <c r="S36" s="13">
        <f t="shared" ref="S36" si="45">+T36+U36+V36+W36+X36</f>
        <v>40803.021999999997</v>
      </c>
      <c r="T36" s="13">
        <v>16272.126</v>
      </c>
      <c r="U36" s="13">
        <v>21562.127</v>
      </c>
      <c r="V36" s="13">
        <v>810.04</v>
      </c>
      <c r="W36" s="13">
        <v>1657.3270000000002</v>
      </c>
      <c r="X36" s="13">
        <v>501.40199999999999</v>
      </c>
      <c r="Y36" s="13">
        <v>19842.525999999998</v>
      </c>
      <c r="Z36" s="13">
        <v>20517.549000000003</v>
      </c>
      <c r="AA36" s="13">
        <v>19952.703000000001</v>
      </c>
      <c r="AB36" s="13">
        <v>564.846</v>
      </c>
      <c r="AC36" s="13">
        <f t="shared" ref="AC36" si="46">+AD36+AJ36+AK36</f>
        <v>89229.384357851814</v>
      </c>
      <c r="AD36" s="13">
        <v>28272.091357851816</v>
      </c>
      <c r="AE36" s="13">
        <v>13763.011999999999</v>
      </c>
      <c r="AF36" s="13">
        <v>6686.8339999999998</v>
      </c>
      <c r="AG36" s="13">
        <v>7795.8853578518192</v>
      </c>
      <c r="AH36" s="13">
        <v>535.32000000000005</v>
      </c>
      <c r="AI36" s="13">
        <v>508.96</v>
      </c>
      <c r="AJ36" s="13">
        <v>37641.074000000001</v>
      </c>
      <c r="AK36" s="13">
        <v>23316.219000000001</v>
      </c>
      <c r="AL36" s="13">
        <f t="shared" ref="AL36" si="47">+AM36+AN36+AO36+AP36+AQ36</f>
        <v>16639.381999999998</v>
      </c>
      <c r="AM36" s="13">
        <v>2907.192</v>
      </c>
      <c r="AN36" s="13">
        <v>2807.84</v>
      </c>
      <c r="AO36" s="13">
        <v>192.24</v>
      </c>
      <c r="AP36" s="13">
        <v>9032.7619999999988</v>
      </c>
      <c r="AQ36" s="13">
        <v>1699.348</v>
      </c>
      <c r="AR36" s="13">
        <v>72.965999999999994</v>
      </c>
      <c r="AS36" s="13">
        <f t="shared" ref="AS36" si="48">+AT36+AU36+AV36</f>
        <v>3102.3750952399996</v>
      </c>
      <c r="AT36" s="13">
        <v>0.23400000000000001</v>
      </c>
      <c r="AU36" s="13">
        <v>637.58199999999999</v>
      </c>
      <c r="AV36" s="13">
        <v>2464.5590952399998</v>
      </c>
      <c r="AW36" s="13">
        <v>36016.025999999998</v>
      </c>
      <c r="AX36" s="13">
        <v>-307.2059999999999</v>
      </c>
      <c r="AY36" s="13">
        <v>366734.44</v>
      </c>
      <c r="AZ36" s="13">
        <v>309009.34700000001</v>
      </c>
      <c r="BA36" s="13">
        <v>19335.945</v>
      </c>
      <c r="BB36" s="13">
        <v>38389.148000000001</v>
      </c>
      <c r="BC36" s="13">
        <f t="shared" si="31"/>
        <v>91941.323999999993</v>
      </c>
      <c r="BD36" s="13">
        <v>71491.478000000003</v>
      </c>
      <c r="BE36" s="13">
        <v>20449.845999999998</v>
      </c>
      <c r="BF36" s="13">
        <f t="shared" ref="BF36" si="49">+BG36+BK36</f>
        <v>30942.118000000002</v>
      </c>
      <c r="BG36" s="13">
        <f t="shared" ref="BG36" si="50">+BH36+BI36+BJ36</f>
        <v>27851.510000000002</v>
      </c>
      <c r="BH36" s="13">
        <v>17867.728999999999</v>
      </c>
      <c r="BI36" s="13">
        <v>1257.646</v>
      </c>
      <c r="BJ36" s="13">
        <v>8726.1350000000002</v>
      </c>
      <c r="BK36" s="13">
        <v>3090.6080000000002</v>
      </c>
      <c r="BL36" s="13">
        <f t="shared" ref="BL36" si="51">+BM36+BN36</f>
        <v>2393.2380000000003</v>
      </c>
      <c r="BM36" s="13">
        <v>356.976</v>
      </c>
      <c r="BN36" s="13">
        <v>2036.2620000000002</v>
      </c>
      <c r="BO36" s="13">
        <v>27718.206999999999</v>
      </c>
      <c r="BP36" s="13">
        <f t="shared" ref="BP36" si="52">+BQ36+BR36+BS36+BT36+BU36</f>
        <v>34246.156000000003</v>
      </c>
      <c r="BQ36" s="13">
        <v>12964.629000000001</v>
      </c>
      <c r="BR36" s="13">
        <v>17235.563000000002</v>
      </c>
      <c r="BS36" s="13">
        <v>1550.172</v>
      </c>
      <c r="BT36" s="13">
        <v>1994.3900000000003</v>
      </c>
      <c r="BU36" s="13">
        <v>501.40200000000004</v>
      </c>
      <c r="BV36" s="13">
        <v>16371.447</v>
      </c>
      <c r="BW36" s="13">
        <f t="shared" ref="BW36" si="53">+BX36+BY36</f>
        <v>20678.641</v>
      </c>
      <c r="BX36" s="13">
        <v>20113.794999999998</v>
      </c>
      <c r="BY36" s="13">
        <v>564.846</v>
      </c>
      <c r="BZ36" s="13">
        <f t="shared" ref="BZ36" si="54">+CA36+CG36+CH36</f>
        <v>90802.797357851814</v>
      </c>
      <c r="CA36" s="13">
        <v>28191.753357851823</v>
      </c>
      <c r="CB36" s="13">
        <v>13689.642000000002</v>
      </c>
      <c r="CC36" s="13">
        <v>6686.8339999999998</v>
      </c>
      <c r="CD36" s="13">
        <v>7788.9173578518203</v>
      </c>
      <c r="CE36" s="13">
        <v>535.32000000000005</v>
      </c>
      <c r="CF36" s="13">
        <v>508.96</v>
      </c>
      <c r="CG36" s="13">
        <v>39294.824999999997</v>
      </c>
      <c r="CH36" s="13">
        <v>23316.218999999997</v>
      </c>
      <c r="CI36" s="13">
        <f t="shared" ref="CI36" si="55">+CJ36+CK36+CL36+CM36</f>
        <v>19483.61</v>
      </c>
      <c r="CJ36" s="13">
        <v>2807.84</v>
      </c>
      <c r="CK36" s="13">
        <v>2896.95</v>
      </c>
      <c r="CL36" s="13">
        <v>452.274</v>
      </c>
      <c r="CM36" s="13">
        <v>13326.545999999998</v>
      </c>
      <c r="CN36" s="13">
        <v>72.965999999999994</v>
      </c>
      <c r="CO36" s="13">
        <f t="shared" ref="CO36" si="56">+CP36+CQ36+CR36</f>
        <v>4841.0730000000003</v>
      </c>
      <c r="CP36" s="13">
        <v>0.23400000000000001</v>
      </c>
      <c r="CQ36" s="13">
        <v>2460.4090000000001</v>
      </c>
      <c r="CR36" s="13">
        <v>2380.4300000000003</v>
      </c>
      <c r="CS36" s="13">
        <v>36016.025999999998</v>
      </c>
      <c r="CT36" s="13">
        <v>205184.12400000001</v>
      </c>
      <c r="CU36" s="13">
        <v>169168.098</v>
      </c>
      <c r="CV36" s="13">
        <v>84645.989000000001</v>
      </c>
      <c r="CW36" s="13">
        <v>63245.303000000014</v>
      </c>
      <c r="CX36" s="13">
        <v>21400.685999999994</v>
      </c>
      <c r="CY36" s="13">
        <v>200173.171</v>
      </c>
      <c r="CZ36" s="13">
        <v>204751.90399999998</v>
      </c>
      <c r="DA36" s="13">
        <v>204751.90399999995</v>
      </c>
      <c r="DB36" s="13">
        <v>38046.263999999981</v>
      </c>
      <c r="DC36" s="13">
        <v>3768.9359047599837</v>
      </c>
      <c r="DD36" s="13">
        <v>2563.0239047599771</v>
      </c>
    </row>
    <row r="37" spans="1:108" ht="15" customHeight="1">
      <c r="A37" s="91">
        <v>2019</v>
      </c>
      <c r="B37" s="13">
        <v>195870.296</v>
      </c>
      <c r="C37" s="13">
        <f t="shared" ref="C37" si="57">+D37+E37</f>
        <v>173762.01699999999</v>
      </c>
      <c r="D37" s="13">
        <v>157801.258</v>
      </c>
      <c r="E37" s="13">
        <v>15960.759</v>
      </c>
      <c r="F37" s="13">
        <f t="shared" ref="F37" si="58">+G37+H37+I37</f>
        <v>39643.359000000004</v>
      </c>
      <c r="G37" s="13">
        <v>38815.156999999999</v>
      </c>
      <c r="H37" s="13">
        <v>693.15200000000004</v>
      </c>
      <c r="I37" s="13">
        <v>135.05000000000001</v>
      </c>
      <c r="J37" s="13">
        <f t="shared" ref="J37" si="59">+K37+L37</f>
        <v>97099.326000000001</v>
      </c>
      <c r="K37" s="13">
        <v>75436.42</v>
      </c>
      <c r="L37" s="13">
        <v>21662.905999999999</v>
      </c>
      <c r="M37" s="13">
        <f t="shared" ref="M37" si="60">+N37+O37</f>
        <v>32468.824000000001</v>
      </c>
      <c r="N37" s="13">
        <v>29234.107</v>
      </c>
      <c r="O37" s="13">
        <v>3234.7170000000001</v>
      </c>
      <c r="P37" s="13">
        <f t="shared" ref="P37" si="61">+Q37+R37</f>
        <v>919.14499999999998</v>
      </c>
      <c r="Q37" s="13">
        <v>168.11600000000001</v>
      </c>
      <c r="R37" s="13">
        <v>751.029</v>
      </c>
      <c r="S37" s="13">
        <f t="shared" ref="S37" si="62">+T37+U37+V37+W37+X37</f>
        <v>38836.534999999996</v>
      </c>
      <c r="T37" s="13">
        <v>14167.919</v>
      </c>
      <c r="U37" s="13">
        <v>21562.164000000001</v>
      </c>
      <c r="V37" s="13">
        <v>1000.022</v>
      </c>
      <c r="W37" s="13">
        <v>1596.7570000000001</v>
      </c>
      <c r="X37" s="13">
        <v>509.673</v>
      </c>
      <c r="Y37" s="13">
        <v>18593.542000000001</v>
      </c>
      <c r="Z37" s="13">
        <v>20825.943999999996</v>
      </c>
      <c r="AA37" s="13">
        <v>20203.076999999997</v>
      </c>
      <c r="AB37" s="13">
        <v>622.86699999999996</v>
      </c>
      <c r="AC37" s="13">
        <f t="shared" ref="AC37" si="63">+AD37+AJ37+AK37</f>
        <v>93921.062999999995</v>
      </c>
      <c r="AD37" s="13">
        <v>30185.455000000002</v>
      </c>
      <c r="AE37" s="13">
        <v>15605.368</v>
      </c>
      <c r="AF37" s="13">
        <v>6109.8389999999999</v>
      </c>
      <c r="AG37" s="13">
        <v>8324.8379999999997</v>
      </c>
      <c r="AH37" s="13">
        <v>499.952</v>
      </c>
      <c r="AI37" s="13">
        <v>354.54199999999997</v>
      </c>
      <c r="AJ37" s="13">
        <v>39078.373999999996</v>
      </c>
      <c r="AK37" s="13">
        <v>24657.233999999997</v>
      </c>
      <c r="AL37" s="13">
        <f t="shared" ref="AL37" si="64">+AM37+AN37+AO37+AP37+AQ37</f>
        <v>17066.302</v>
      </c>
      <c r="AM37" s="13">
        <v>3119.6750000000002</v>
      </c>
      <c r="AN37" s="13">
        <v>2996.5610000000001</v>
      </c>
      <c r="AO37" s="13">
        <v>224.05600000000001</v>
      </c>
      <c r="AP37" s="13">
        <v>9007.0639999999985</v>
      </c>
      <c r="AQ37" s="13">
        <v>1718.9459999999999</v>
      </c>
      <c r="AR37" s="13">
        <v>62.177999999999997</v>
      </c>
      <c r="AS37" s="13">
        <f t="shared" ref="AS37" si="65">+AT37+AU37+AV37</f>
        <v>2584.607</v>
      </c>
      <c r="AT37" s="13">
        <v>0</v>
      </c>
      <c r="AU37" s="13">
        <v>491.23500000000001</v>
      </c>
      <c r="AV37" s="13">
        <v>2093.3719999999998</v>
      </c>
      <c r="AW37" s="13">
        <v>37817.428</v>
      </c>
      <c r="AX37" s="13">
        <v>-107.32999999999993</v>
      </c>
      <c r="AY37" s="13">
        <v>381406.57299999997</v>
      </c>
      <c r="AZ37" s="13">
        <v>321337.67</v>
      </c>
      <c r="BA37" s="13">
        <v>20272.702000000001</v>
      </c>
      <c r="BB37" s="13">
        <v>39796.201000000001</v>
      </c>
      <c r="BC37" s="13">
        <f t="shared" ref="BC37" si="66">+BD37+BE37</f>
        <v>97504.920000000013</v>
      </c>
      <c r="BD37" s="13">
        <v>75789.713000000003</v>
      </c>
      <c r="BE37" s="13">
        <v>21715.207000000002</v>
      </c>
      <c r="BF37" s="13">
        <f t="shared" ref="BF37" si="67">+BG37+BK37</f>
        <v>32115.791000000001</v>
      </c>
      <c r="BG37" s="13">
        <f t="shared" ref="BG37" si="68">+BH37+BI37+BJ37</f>
        <v>29004.613000000001</v>
      </c>
      <c r="BH37" s="13">
        <v>18785.717000000001</v>
      </c>
      <c r="BI37" s="13">
        <v>1151.7430000000002</v>
      </c>
      <c r="BJ37" s="13">
        <v>9067.1530000000021</v>
      </c>
      <c r="BK37" s="13">
        <v>3111.1779999999999</v>
      </c>
      <c r="BL37" s="13">
        <f t="shared" ref="BL37" si="69">+BM37+BN37</f>
        <v>2509.1050000000005</v>
      </c>
      <c r="BM37" s="13">
        <v>395.76400000000001</v>
      </c>
      <c r="BN37" s="13">
        <v>2113.3410000000003</v>
      </c>
      <c r="BO37" s="13">
        <v>28838.343000000001</v>
      </c>
      <c r="BP37" s="13">
        <f t="shared" ref="BP37" si="70">+BQ37+BR37+BS37+BT37+BU37</f>
        <v>31625.284000000003</v>
      </c>
      <c r="BQ37" s="13">
        <v>11093.528000000002</v>
      </c>
      <c r="BR37" s="13">
        <v>18154.2</v>
      </c>
      <c r="BS37" s="13">
        <v>-46.012999999999948</v>
      </c>
      <c r="BT37" s="13">
        <v>1913.8960000000002</v>
      </c>
      <c r="BU37" s="13">
        <v>509.673</v>
      </c>
      <c r="BV37" s="13">
        <v>15319.145</v>
      </c>
      <c r="BW37" s="13">
        <f t="shared" ref="BW37" si="71">+BX37+BY37</f>
        <v>20884.458999999999</v>
      </c>
      <c r="BX37" s="13">
        <v>20261.592000000001</v>
      </c>
      <c r="BY37" s="13">
        <v>622.86699999999996</v>
      </c>
      <c r="BZ37" s="13">
        <f t="shared" ref="BZ37" si="72">+CA37+CG37+CH37</f>
        <v>95714.103000000003</v>
      </c>
      <c r="CA37" s="13">
        <v>30042.454000000002</v>
      </c>
      <c r="CB37" s="13">
        <v>15516.707</v>
      </c>
      <c r="CC37" s="13">
        <v>6109.8389999999999</v>
      </c>
      <c r="CD37" s="13">
        <v>8270.4979999999996</v>
      </c>
      <c r="CE37" s="13">
        <v>499.952</v>
      </c>
      <c r="CF37" s="13">
        <v>354.54199999999997</v>
      </c>
      <c r="CG37" s="13">
        <v>41014.415000000001</v>
      </c>
      <c r="CH37" s="13">
        <v>24657.233999999997</v>
      </c>
      <c r="CI37" s="13">
        <f t="shared" ref="CI37" si="73">+CJ37+CK37+CL37+CM37</f>
        <v>20097.654999999999</v>
      </c>
      <c r="CJ37" s="13">
        <v>2996.5610000000001</v>
      </c>
      <c r="CK37" s="13">
        <v>2995.8159999999998</v>
      </c>
      <c r="CL37" s="13">
        <v>562.61599999999999</v>
      </c>
      <c r="CM37" s="13">
        <v>13542.661999999998</v>
      </c>
      <c r="CN37" s="13">
        <v>62.177999999999997</v>
      </c>
      <c r="CO37" s="13">
        <f t="shared" ref="CO37" si="74">+CP37+CQ37+CR37</f>
        <v>4339.7520000000004</v>
      </c>
      <c r="CP37" s="13">
        <v>0</v>
      </c>
      <c r="CQ37" s="13">
        <v>2258.1490000000003</v>
      </c>
      <c r="CR37" s="13">
        <v>2081.6030000000001</v>
      </c>
      <c r="CS37" s="13">
        <v>37817.428</v>
      </c>
      <c r="CT37" s="13">
        <v>214374.61999999997</v>
      </c>
      <c r="CU37" s="13">
        <v>176557.19199999998</v>
      </c>
      <c r="CV37" s="13">
        <v>87315.575000000012</v>
      </c>
      <c r="CW37" s="13">
        <v>65042.290000000015</v>
      </c>
      <c r="CX37" s="13">
        <v>22273.284999999993</v>
      </c>
      <c r="CY37" s="13">
        <v>208805.89000000004</v>
      </c>
      <c r="CZ37" s="13">
        <v>213688.79799999998</v>
      </c>
      <c r="DA37" s="13">
        <v>213688.79799999998</v>
      </c>
      <c r="DB37" s="13">
        <v>39926.781000000003</v>
      </c>
      <c r="DC37" s="13">
        <v>3864.4980000000032</v>
      </c>
      <c r="DD37" s="13">
        <v>2145.8969999999954</v>
      </c>
    </row>
    <row r="38" spans="1:108" ht="15" customHeight="1">
      <c r="A38" s="91">
        <v>2020</v>
      </c>
      <c r="B38" s="13">
        <v>177936.508</v>
      </c>
      <c r="C38" s="13">
        <f t="shared" ref="C38" si="75">+D38+E38</f>
        <v>166485.38399999999</v>
      </c>
      <c r="D38" s="13">
        <v>149807.64299999998</v>
      </c>
      <c r="E38" s="13">
        <v>16677.741000000002</v>
      </c>
      <c r="F38" s="13">
        <f t="shared" ref="F38" si="76">+G38+H38+I38</f>
        <v>38332.479000000007</v>
      </c>
      <c r="G38" s="13">
        <v>38509.802000000003</v>
      </c>
      <c r="H38" s="13">
        <v>-266.68700000000001</v>
      </c>
      <c r="I38" s="13">
        <v>89.364000000000004</v>
      </c>
      <c r="J38" s="13">
        <f t="shared" ref="J38" si="77">+K38+L38</f>
        <v>97123.625</v>
      </c>
      <c r="K38" s="13">
        <v>75497.524000000005</v>
      </c>
      <c r="L38" s="13">
        <v>21626.100999999999</v>
      </c>
      <c r="M38" s="13">
        <f t="shared" ref="M38" si="78">+N38+O38</f>
        <v>29474.811000000002</v>
      </c>
      <c r="N38" s="13">
        <v>26180.319</v>
      </c>
      <c r="O38" s="13">
        <v>3294.4920000000002</v>
      </c>
      <c r="P38" s="13">
        <f t="shared" ref="P38" si="79">+Q38+R38</f>
        <v>3642.5339999999997</v>
      </c>
      <c r="Q38" s="13">
        <v>178.43199999999999</v>
      </c>
      <c r="R38" s="13">
        <v>3464.1019999999999</v>
      </c>
      <c r="S38" s="13">
        <f t="shared" ref="S38" si="80">+T38+U38+V38+W38+X38</f>
        <v>31598.362000000001</v>
      </c>
      <c r="T38" s="13">
        <v>11738.384999999998</v>
      </c>
      <c r="U38" s="13">
        <v>18143.089</v>
      </c>
      <c r="V38" s="13">
        <v>-26.532999999999998</v>
      </c>
      <c r="W38" s="13">
        <v>1241.58</v>
      </c>
      <c r="X38" s="13">
        <v>501.84100000000001</v>
      </c>
      <c r="Y38" s="13">
        <v>16709.683000000001</v>
      </c>
      <c r="Z38" s="13">
        <v>20072.505000000001</v>
      </c>
      <c r="AA38" s="13">
        <v>19513.478999999999</v>
      </c>
      <c r="AB38" s="13">
        <v>559.02600000000007</v>
      </c>
      <c r="AC38" s="13">
        <f t="shared" ref="AC38" si="81">+AD38+AJ38+AK38</f>
        <v>95685.877000000008</v>
      </c>
      <c r="AD38" s="13">
        <v>29885.512999999999</v>
      </c>
      <c r="AE38" s="13">
        <v>15415.14</v>
      </c>
      <c r="AF38" s="13">
        <v>6308.3360000000002</v>
      </c>
      <c r="AG38" s="13">
        <v>8451.4030000000002</v>
      </c>
      <c r="AH38" s="13">
        <v>377.798</v>
      </c>
      <c r="AI38" s="13">
        <v>667.16399999999999</v>
      </c>
      <c r="AJ38" s="13">
        <v>40449.581000000006</v>
      </c>
      <c r="AK38" s="13">
        <v>25350.782999999999</v>
      </c>
      <c r="AL38" s="13">
        <f t="shared" ref="AL38" si="82">+AM38+AN38+AO38+AP38+AQ38</f>
        <v>16831.882414330001</v>
      </c>
      <c r="AM38" s="13">
        <v>3107.7249999999999</v>
      </c>
      <c r="AN38" s="13">
        <v>2885.8190000000004</v>
      </c>
      <c r="AO38" s="13">
        <v>238.036</v>
      </c>
      <c r="AP38" s="13">
        <v>8591.1424143299992</v>
      </c>
      <c r="AQ38" s="13">
        <v>2009.16</v>
      </c>
      <c r="AR38" s="13">
        <v>-422.541</v>
      </c>
      <c r="AS38" s="13">
        <f t="shared" ref="AS38" si="83">+AT38+AU38+AV38</f>
        <v>4519.6000000000004</v>
      </c>
      <c r="AT38" s="13">
        <v>7.6999999999999999E-2</v>
      </c>
      <c r="AU38" s="13">
        <v>533.02800000000002</v>
      </c>
      <c r="AV38" s="13">
        <v>3986.4950000000003</v>
      </c>
      <c r="AW38" s="13">
        <v>39543.502999999997</v>
      </c>
      <c r="AX38" s="13">
        <v>1.8179999999999836</v>
      </c>
      <c r="AY38" s="13">
        <v>352704.51199999999</v>
      </c>
      <c r="AZ38" s="13">
        <v>290548.92200000002</v>
      </c>
      <c r="BA38" s="13">
        <v>21074.732</v>
      </c>
      <c r="BB38" s="13">
        <v>41080.858</v>
      </c>
      <c r="BC38" s="13">
        <f t="shared" ref="BC38" si="84">+BD38+BE38</f>
        <v>97587.021999999997</v>
      </c>
      <c r="BD38" s="13">
        <v>75863.546000000002</v>
      </c>
      <c r="BE38" s="13">
        <v>21723.475999999999</v>
      </c>
      <c r="BF38" s="13">
        <f t="shared" ref="BF38" si="85">+BG38+BK38</f>
        <v>29143.223000000005</v>
      </c>
      <c r="BG38" s="13">
        <f t="shared" ref="BG38" si="86">+BH38+BI38+BJ38</f>
        <v>25976.910000000003</v>
      </c>
      <c r="BH38" s="13">
        <v>16803.461000000003</v>
      </c>
      <c r="BI38" s="13">
        <v>1044.2359999999999</v>
      </c>
      <c r="BJ38" s="13">
        <v>8129.2129999999997</v>
      </c>
      <c r="BK38" s="13">
        <v>3166.3130000000001</v>
      </c>
      <c r="BL38" s="13">
        <f t="shared" ref="BL38" si="87">+BM38+BN38</f>
        <v>5352.3179999999993</v>
      </c>
      <c r="BM38" s="13">
        <v>429.464</v>
      </c>
      <c r="BN38" s="13">
        <v>4922.8539999999994</v>
      </c>
      <c r="BO38" s="13">
        <v>25750.855</v>
      </c>
      <c r="BP38" s="13">
        <f t="shared" ref="BP38" si="88">+BQ38+BR38+BS38+BT38+BU38</f>
        <v>26636.141</v>
      </c>
      <c r="BQ38" s="13">
        <v>8703.4760000000006</v>
      </c>
      <c r="BR38" s="13">
        <v>15837.576999999999</v>
      </c>
      <c r="BS38" s="13">
        <v>29.984999999999996</v>
      </c>
      <c r="BT38" s="13">
        <v>1563.2619999999999</v>
      </c>
      <c r="BU38" s="13">
        <v>501.84100000000001</v>
      </c>
      <c r="BV38" s="13">
        <v>13452.332</v>
      </c>
      <c r="BW38" s="13">
        <f t="shared" ref="BW38" si="89">+BX38+BY38</f>
        <v>20092.626</v>
      </c>
      <c r="BX38" s="13">
        <v>19533.599999999999</v>
      </c>
      <c r="BY38" s="13">
        <v>559.02599999999995</v>
      </c>
      <c r="BZ38" s="13">
        <f t="shared" ref="BZ38" si="90">+CA38+CG38+CH38</f>
        <v>97793.572</v>
      </c>
      <c r="CA38" s="13">
        <v>29728.456000000002</v>
      </c>
      <c r="CB38" s="13">
        <v>15317.765000000001</v>
      </c>
      <c r="CC38" s="13">
        <v>6308.3360000000002</v>
      </c>
      <c r="CD38" s="13">
        <v>8391.7209999999995</v>
      </c>
      <c r="CE38" s="13">
        <v>377.798</v>
      </c>
      <c r="CF38" s="13">
        <v>667.16399999999999</v>
      </c>
      <c r="CG38" s="13">
        <v>42714.333000000006</v>
      </c>
      <c r="CH38" s="13">
        <v>25350.782999999999</v>
      </c>
      <c r="CI38" s="13">
        <f t="shared" ref="CI38" si="91">+CJ38+CK38+CL38+CM38</f>
        <v>19752.209414330002</v>
      </c>
      <c r="CJ38" s="13">
        <v>2885.8190000000004</v>
      </c>
      <c r="CK38" s="13">
        <v>2826.424</v>
      </c>
      <c r="CL38" s="13">
        <v>1028.7809999999999</v>
      </c>
      <c r="CM38" s="13">
        <v>13011.185414330001</v>
      </c>
      <c r="CN38" s="13">
        <v>-422.541</v>
      </c>
      <c r="CO38" s="13">
        <f t="shared" ref="CO38" si="92">+CP38+CQ38+CR38</f>
        <v>6477.6260000000002</v>
      </c>
      <c r="CP38" s="13">
        <v>7.6999999999999999E-2</v>
      </c>
      <c r="CQ38" s="13">
        <v>2534.1999999999998</v>
      </c>
      <c r="CR38" s="13">
        <v>3943.3490000000002</v>
      </c>
      <c r="CS38" s="13">
        <v>39543.502999999997</v>
      </c>
      <c r="CT38" s="13">
        <v>200518.859</v>
      </c>
      <c r="CU38" s="13">
        <v>160975.356</v>
      </c>
      <c r="CV38" s="13">
        <v>79272.741000000009</v>
      </c>
      <c r="CW38" s="13">
        <v>59195.634999999995</v>
      </c>
      <c r="CX38" s="13">
        <v>20077.106000000007</v>
      </c>
      <c r="CY38" s="13">
        <v>197398.231</v>
      </c>
      <c r="CZ38" s="13">
        <v>202446.37400000001</v>
      </c>
      <c r="DA38" s="13">
        <v>202446.37400000001</v>
      </c>
      <c r="DB38" s="13">
        <v>35960.99000000002</v>
      </c>
      <c r="DC38" s="13">
        <v>-1624.4869999999773</v>
      </c>
      <c r="DD38" s="13">
        <v>-415.28099999998881</v>
      </c>
    </row>
    <row r="39" spans="1:108" ht="15" customHeight="1">
      <c r="A39" s="22">
        <v>2021</v>
      </c>
      <c r="B39" s="13">
        <v>208426.07900000003</v>
      </c>
      <c r="C39" s="13">
        <f t="shared" ref="C39" si="93">+D39+E39</f>
        <v>177584.97700000001</v>
      </c>
      <c r="D39" s="13">
        <v>160466.91800000001</v>
      </c>
      <c r="E39" s="13">
        <v>17118.059000000001</v>
      </c>
      <c r="F39" s="13">
        <f t="shared" ref="F39" si="94">+G39+H39+I39</f>
        <v>44566.286000000007</v>
      </c>
      <c r="G39" s="13">
        <v>43639.526000000005</v>
      </c>
      <c r="H39" s="13">
        <v>794.60300000000007</v>
      </c>
      <c r="I39" s="13">
        <v>132.15699999999998</v>
      </c>
      <c r="J39" s="13">
        <f t="shared" ref="J39" si="95">+K39+L39</f>
        <v>104097.77700000002</v>
      </c>
      <c r="K39" s="13">
        <v>80236.515000000014</v>
      </c>
      <c r="L39" s="13">
        <v>23861.262000000002</v>
      </c>
      <c r="M39" s="13">
        <f t="shared" ref="M39" si="96">+N39+O39</f>
        <v>32773.000999999997</v>
      </c>
      <c r="N39" s="13">
        <v>29443.767</v>
      </c>
      <c r="O39" s="13">
        <v>3329.2339999999999</v>
      </c>
      <c r="P39" s="13">
        <f t="shared" ref="P39" si="97">+Q39+R39</f>
        <v>4261.232</v>
      </c>
      <c r="Q39" s="13">
        <v>204.39500000000001</v>
      </c>
      <c r="R39" s="13">
        <v>4056.837</v>
      </c>
      <c r="S39" s="13">
        <f t="shared" ref="S39" si="98">+T39+U39+V39+W39+X39</f>
        <v>33723.234000000004</v>
      </c>
      <c r="T39" s="13">
        <v>11092.512999999999</v>
      </c>
      <c r="U39" s="13">
        <v>19279.124000000003</v>
      </c>
      <c r="V39" s="13">
        <v>1571.634</v>
      </c>
      <c r="W39" s="13">
        <v>1270.4989999999998</v>
      </c>
      <c r="X39" s="13">
        <v>509.46400000000006</v>
      </c>
      <c r="Y39" s="13">
        <v>15813.369999999999</v>
      </c>
      <c r="Z39" s="13">
        <v>20845.113000000001</v>
      </c>
      <c r="AA39" s="13">
        <v>20252.741000000002</v>
      </c>
      <c r="AB39" s="13">
        <v>592.37200000000007</v>
      </c>
      <c r="AC39" s="13">
        <f t="shared" ref="AC39" si="99">+AD39+AJ39+AK39</f>
        <v>102328.492</v>
      </c>
      <c r="AD39" s="13">
        <v>32482.115999999998</v>
      </c>
      <c r="AE39" s="13">
        <v>16524.701000000001</v>
      </c>
      <c r="AF39" s="13">
        <v>7476.723</v>
      </c>
      <c r="AG39" s="13">
        <v>9183.7440000000006</v>
      </c>
      <c r="AH39" s="13">
        <v>368.05700000000002</v>
      </c>
      <c r="AI39" s="13">
        <v>1071.1089999999999</v>
      </c>
      <c r="AJ39" s="13">
        <v>42378.254999999997</v>
      </c>
      <c r="AK39" s="13">
        <v>27468.120999999999</v>
      </c>
      <c r="AL39" s="13">
        <f t="shared" ref="AL39" si="100">+AM39+AN39+AO39+AP39+AQ39</f>
        <v>17779.63579</v>
      </c>
      <c r="AM39" s="13">
        <v>3117.393</v>
      </c>
      <c r="AN39" s="13">
        <v>2901.3789999999999</v>
      </c>
      <c r="AO39" s="13">
        <v>255.74100000000001</v>
      </c>
      <c r="AP39" s="13">
        <v>9068.4087899999995</v>
      </c>
      <c r="AQ39" s="13">
        <v>2436.7139999999999</v>
      </c>
      <c r="AR39" s="13">
        <v>-322.39400000000001</v>
      </c>
      <c r="AS39" s="13">
        <f t="shared" ref="AS39" si="101">+AT39+AU39+AV39</f>
        <v>2959.3559999999998</v>
      </c>
      <c r="AT39" s="13">
        <v>4.0000000000000001E-3</v>
      </c>
      <c r="AU39" s="13">
        <v>596.26099999999997</v>
      </c>
      <c r="AV39" s="13">
        <v>2363.0909999999999</v>
      </c>
      <c r="AW39" s="13">
        <v>42322.65</v>
      </c>
      <c r="AX39" s="13">
        <v>-129.65300000000025</v>
      </c>
      <c r="AY39" s="13">
        <v>395496.17699999997</v>
      </c>
      <c r="AZ39" s="13">
        <v>330465.91799999995</v>
      </c>
      <c r="BA39" s="13">
        <v>21581.449999999997</v>
      </c>
      <c r="BB39" s="13">
        <v>43448.808999999994</v>
      </c>
      <c r="BC39" s="13">
        <f t="shared" ref="BC39" si="102">+BD39+BE39</f>
        <v>104815.853</v>
      </c>
      <c r="BD39" s="13">
        <v>80814.429000000004</v>
      </c>
      <c r="BE39" s="13">
        <v>24001.423999999999</v>
      </c>
      <c r="BF39" s="13">
        <f t="shared" ref="BF39" si="103">+BG39+BK39</f>
        <v>32401.599000000002</v>
      </c>
      <c r="BG39" s="13">
        <f t="shared" ref="BG39" si="104">+BH39+BI39+BJ39</f>
        <v>29205.43</v>
      </c>
      <c r="BH39" s="13">
        <v>19185.538</v>
      </c>
      <c r="BI39" s="13">
        <v>1216.4490000000001</v>
      </c>
      <c r="BJ39" s="13">
        <v>8803.4429999999993</v>
      </c>
      <c r="BK39" s="13">
        <v>3196.1689999999999</v>
      </c>
      <c r="BL39" s="13">
        <f t="shared" ref="BL39" si="105">+BM39+BN39</f>
        <v>6249.6360000000004</v>
      </c>
      <c r="BM39" s="13">
        <v>460.65600000000006</v>
      </c>
      <c r="BN39" s="13">
        <v>5788.9800000000005</v>
      </c>
      <c r="BO39" s="13">
        <v>28983.111000000001</v>
      </c>
      <c r="BP39" s="13">
        <f t="shared" ref="BP39" si="106">+BQ39+BR39+BS39+BT39+BU39</f>
        <v>29227.194</v>
      </c>
      <c r="BQ39" s="13">
        <v>8686.9670000000006</v>
      </c>
      <c r="BR39" s="13">
        <v>16858.608</v>
      </c>
      <c r="BS39" s="13">
        <v>1544.8389999999999</v>
      </c>
      <c r="BT39" s="13">
        <v>1627.3159999999998</v>
      </c>
      <c r="BU39" s="13">
        <v>509.464</v>
      </c>
      <c r="BV39" s="13">
        <v>13204.837999999998</v>
      </c>
      <c r="BW39" s="13">
        <f t="shared" ref="BW39" si="107">+BX39+BY39</f>
        <v>20771.183000000001</v>
      </c>
      <c r="BX39" s="13">
        <v>20178.811000000002</v>
      </c>
      <c r="BY39" s="13">
        <v>592.37199999999996</v>
      </c>
      <c r="BZ39" s="13">
        <f t="shared" ref="BZ39" si="108">+CA39+CG39+CH39</f>
        <v>104839.068</v>
      </c>
      <c r="CA39" s="13">
        <v>32256.047999999999</v>
      </c>
      <c r="CB39" s="13">
        <v>16384.539000000001</v>
      </c>
      <c r="CC39" s="13">
        <v>7476.723</v>
      </c>
      <c r="CD39" s="13">
        <v>9097.8379999999997</v>
      </c>
      <c r="CE39" s="13">
        <v>368.05700000000002</v>
      </c>
      <c r="CF39" s="13">
        <v>1071.1089999999999</v>
      </c>
      <c r="CG39" s="13">
        <v>45114.898999999998</v>
      </c>
      <c r="CH39" s="13">
        <v>27468.120999999999</v>
      </c>
      <c r="CI39" s="13">
        <f t="shared" ref="CI39" si="109">+CJ39+CK39+CL39+CM39</f>
        <v>21462.831789999997</v>
      </c>
      <c r="CJ39" s="13">
        <v>2901.3980000000001</v>
      </c>
      <c r="CK39" s="13">
        <v>2774.0650000000001</v>
      </c>
      <c r="CL39" s="13">
        <v>2248.4169999999999</v>
      </c>
      <c r="CM39" s="13">
        <v>13538.951789999999</v>
      </c>
      <c r="CN39" s="13">
        <v>-322.39400000000001</v>
      </c>
      <c r="CO39" s="13">
        <f t="shared" ref="CO39" si="110">+CP39+CQ39+CR39</f>
        <v>6323.375</v>
      </c>
      <c r="CP39" s="13">
        <v>4.0000000000000001E-3</v>
      </c>
      <c r="CQ39" s="13">
        <v>2886.348</v>
      </c>
      <c r="CR39" s="13">
        <v>3437.0229999999997</v>
      </c>
      <c r="CS39" s="13">
        <v>42322.65</v>
      </c>
      <c r="CT39" s="13">
        <v>216053.20899999994</v>
      </c>
      <c r="CU39" s="13">
        <v>173730.55899999995</v>
      </c>
      <c r="CV39" s="13">
        <v>85432.066999999952</v>
      </c>
      <c r="CW39" s="13">
        <v>63268.086999999956</v>
      </c>
      <c r="CX39" s="13">
        <v>22163.980000000003</v>
      </c>
      <c r="CY39" s="13">
        <v>213892.24699999997</v>
      </c>
      <c r="CZ39" s="13">
        <v>220012.08899999995</v>
      </c>
      <c r="DA39" s="13">
        <v>220012.08899999998</v>
      </c>
      <c r="DB39" s="13">
        <v>42427.111999999936</v>
      </c>
      <c r="DC39" s="13">
        <v>3468.4809999999343</v>
      </c>
      <c r="DD39" s="13">
        <v>1354.4979999999287</v>
      </c>
    </row>
    <row r="40" spans="1:108" ht="15" customHeight="1">
      <c r="A40" s="22" t="s">
        <v>403</v>
      </c>
      <c r="B40" s="13">
        <v>261795.50399999999</v>
      </c>
      <c r="C40" s="13">
        <f t="shared" ref="C40" si="111">+D40+E40</f>
        <v>198128.06599999999</v>
      </c>
      <c r="D40" s="13">
        <v>179984.28099999999</v>
      </c>
      <c r="E40" s="13">
        <v>18143.785</v>
      </c>
      <c r="F40" s="13">
        <f t="shared" ref="F40" si="112">+G40+H40+I40</f>
        <v>50046.400000000001</v>
      </c>
      <c r="G40" s="13">
        <v>48665.546000000002</v>
      </c>
      <c r="H40" s="13">
        <v>1202.8810000000001</v>
      </c>
      <c r="I40" s="13">
        <v>177.97299999999998</v>
      </c>
      <c r="J40" s="13">
        <f t="shared" ref="J40" si="113">+K40+L40</f>
        <v>112828.38500000001</v>
      </c>
      <c r="K40" s="13">
        <v>87252.425000000003</v>
      </c>
      <c r="L40" s="13">
        <v>25575.96</v>
      </c>
      <c r="M40" s="13">
        <f t="shared" ref="M40" si="114">+N40+O40</f>
        <v>36852.855000000003</v>
      </c>
      <c r="N40" s="13">
        <v>33151.276000000005</v>
      </c>
      <c r="O40" s="13">
        <v>3701.5790000000002</v>
      </c>
      <c r="P40" s="13">
        <f t="shared" ref="P40" si="115">+Q40+R40</f>
        <v>2685.1120000000001</v>
      </c>
      <c r="Q40" s="13">
        <v>214.82900000000001</v>
      </c>
      <c r="R40" s="13">
        <v>2470.2829999999999</v>
      </c>
      <c r="S40" s="13">
        <f t="shared" ref="S40" si="116">+T40+U40+V40+W40+X40</f>
        <v>39923.842000000011</v>
      </c>
      <c r="T40" s="13">
        <v>13975.908000000001</v>
      </c>
      <c r="U40" s="13">
        <v>22352.491000000002</v>
      </c>
      <c r="V40" s="13">
        <v>1452.58</v>
      </c>
      <c r="W40" s="13">
        <v>1619.2809999999999</v>
      </c>
      <c r="X40" s="13">
        <v>523.58199999999999</v>
      </c>
      <c r="Y40" s="13">
        <v>18629.894</v>
      </c>
      <c r="Z40" s="13">
        <v>25748.695999999996</v>
      </c>
      <c r="AA40" s="13">
        <v>25052.024999999998</v>
      </c>
      <c r="AB40" s="13">
        <v>696.67100000000005</v>
      </c>
      <c r="AC40" s="13">
        <f t="shared" ref="AC40" si="117">+AD40+AJ40+AK40</f>
        <v>108885.22199999999</v>
      </c>
      <c r="AD40" s="13">
        <v>34933.146999999997</v>
      </c>
      <c r="AE40" s="13">
        <v>17920.437999999998</v>
      </c>
      <c r="AF40" s="13">
        <v>7798.9049999999997</v>
      </c>
      <c r="AG40" s="13">
        <v>9896.7939999999999</v>
      </c>
      <c r="AH40" s="13">
        <v>282.82100000000003</v>
      </c>
      <c r="AI40" s="13">
        <v>965.81200000000001</v>
      </c>
      <c r="AJ40" s="13">
        <v>44957.546000000002</v>
      </c>
      <c r="AK40" s="13">
        <v>28994.528999999999</v>
      </c>
      <c r="AL40" s="13">
        <f t="shared" ref="AL40" si="118">+AM40+AN40+AO40+AP40+AQ40</f>
        <v>18809.772000000001</v>
      </c>
      <c r="AM40" s="13">
        <v>3192.9549999999999</v>
      </c>
      <c r="AN40" s="13">
        <v>2962.34</v>
      </c>
      <c r="AO40" s="13">
        <v>335.71899999999999</v>
      </c>
      <c r="AP40" s="13">
        <v>10186.279</v>
      </c>
      <c r="AQ40" s="13">
        <v>2132.4789999999998</v>
      </c>
      <c r="AR40" s="13">
        <v>-54.887</v>
      </c>
      <c r="AS40" s="13">
        <f t="shared" ref="AS40" si="119">+AT40+AU40+AV40</f>
        <v>3635.7740000000003</v>
      </c>
      <c r="AT40" s="13">
        <v>8.8000000000000009E-2</v>
      </c>
      <c r="AU40" s="13">
        <v>864.65200000000004</v>
      </c>
      <c r="AV40" s="13">
        <v>2771.0340000000001</v>
      </c>
      <c r="AW40" s="13">
        <v>47227.203999999998</v>
      </c>
      <c r="AX40" s="13">
        <v>246.85800000000006</v>
      </c>
      <c r="AY40" s="13">
        <v>471455.71056697413</v>
      </c>
      <c r="AZ40" s="13">
        <v>402910.18231463665</v>
      </c>
      <c r="BA40" s="13">
        <v>22702.984685363313</v>
      </c>
      <c r="BB40" s="13">
        <v>45842.543566974113</v>
      </c>
      <c r="BC40" s="13">
        <f t="shared" ref="BC40" si="120">+BD40+BE40</f>
        <v>113564.53700000001</v>
      </c>
      <c r="BD40" s="13">
        <v>87845.194000000003</v>
      </c>
      <c r="BE40" s="13">
        <v>25719.343000000001</v>
      </c>
      <c r="BF40" s="13">
        <f t="shared" ref="BF40" si="121">+BG40+BK40</f>
        <v>36329.799000000006</v>
      </c>
      <c r="BG40" s="13">
        <f t="shared" ref="BG40" si="122">+BH40+BI40+BJ40</f>
        <v>32786.175000000003</v>
      </c>
      <c r="BH40" s="13">
        <v>22711.402000000002</v>
      </c>
      <c r="BI40" s="13">
        <v>1326.5609999999999</v>
      </c>
      <c r="BJ40" s="13">
        <v>8748.2119999999995</v>
      </c>
      <c r="BK40" s="13">
        <v>3543.6240000000003</v>
      </c>
      <c r="BL40" s="13">
        <f t="shared" ref="BL40" si="123">+BM40+BN40</f>
        <v>4743.6540000000005</v>
      </c>
      <c r="BM40" s="13">
        <v>470.67200000000003</v>
      </c>
      <c r="BN40" s="13">
        <v>4272.982</v>
      </c>
      <c r="BO40" s="13">
        <v>32680.604000000007</v>
      </c>
      <c r="BP40" s="13">
        <f t="shared" ref="BP40" si="124">+BQ40+BR40+BS40+BT40+BU40</f>
        <v>34323.817000000003</v>
      </c>
      <c r="BQ40" s="13">
        <v>11587.281000000001</v>
      </c>
      <c r="BR40" s="13">
        <v>19186.602999999999</v>
      </c>
      <c r="BS40" s="13">
        <v>934.12500000000011</v>
      </c>
      <c r="BT40" s="13">
        <v>2092.2260000000001</v>
      </c>
      <c r="BU40" s="13">
        <v>523.58200000000011</v>
      </c>
      <c r="BV40" s="13">
        <v>16042.928000000002</v>
      </c>
      <c r="BW40" s="13">
        <f t="shared" ref="BW40" si="125">+BX40+BY40</f>
        <v>25689.523999999998</v>
      </c>
      <c r="BX40" s="13">
        <v>24992.852999999999</v>
      </c>
      <c r="BY40" s="13">
        <v>696.67100000000005</v>
      </c>
      <c r="BZ40" s="13">
        <f t="shared" ref="BZ40" si="126">+CA40+CG40+CH40</f>
        <v>111893.67099999999</v>
      </c>
      <c r="CA40" s="13">
        <v>34697.398999999998</v>
      </c>
      <c r="CB40" s="13">
        <v>17777.805</v>
      </c>
      <c r="CC40" s="13">
        <v>7798.9049999999997</v>
      </c>
      <c r="CD40" s="13">
        <v>9803.6790000000001</v>
      </c>
      <c r="CE40" s="13">
        <v>282.82100000000003</v>
      </c>
      <c r="CF40" s="13">
        <v>965.81200000000001</v>
      </c>
      <c r="CG40" s="13">
        <v>48201.743000000002</v>
      </c>
      <c r="CH40" s="13">
        <v>28994.528999999999</v>
      </c>
      <c r="CI40" s="13">
        <f t="shared" ref="CI40" si="127">+CJ40+CK40+CL40+CM40</f>
        <v>21816.273999999998</v>
      </c>
      <c r="CJ40" s="13">
        <v>2962.34</v>
      </c>
      <c r="CK40" s="13">
        <v>2979.0630000000001</v>
      </c>
      <c r="CL40" s="13">
        <v>1053.539</v>
      </c>
      <c r="CM40" s="13">
        <v>14821.331999999999</v>
      </c>
      <c r="CN40" s="13">
        <v>-54.887</v>
      </c>
      <c r="CO40" s="13">
        <f t="shared" ref="CO40" si="128">+CP40+CQ40+CR40</f>
        <v>6107.7456911123227</v>
      </c>
      <c r="CP40" s="13">
        <v>8.8000000000000009E-2</v>
      </c>
      <c r="CQ40" s="13">
        <v>3433.268</v>
      </c>
      <c r="CR40" s="13">
        <v>2674.389691112322</v>
      </c>
      <c r="CS40" s="13">
        <v>47227.203999999998</v>
      </c>
      <c r="CT40" s="13">
        <v>242340.81099999999</v>
      </c>
      <c r="CU40" s="13">
        <v>195113.60699999999</v>
      </c>
      <c r="CV40" s="13">
        <v>97403.224999999977</v>
      </c>
      <c r="CW40" s="13">
        <v>73458.719999999987</v>
      </c>
      <c r="CX40" s="13">
        <v>23944.504999999997</v>
      </c>
      <c r="CY40" s="13">
        <v>239012.42399999994</v>
      </c>
      <c r="CZ40" s="13">
        <v>244968.20299999986</v>
      </c>
      <c r="DA40" s="13">
        <v>244968.20299999983</v>
      </c>
      <c r="DB40" s="13">
        <v>46840.136999999886</v>
      </c>
      <c r="DC40" s="13">
        <v>2084.9046911122105</v>
      </c>
      <c r="DD40" s="13">
        <v>-981.14930888779043</v>
      </c>
    </row>
    <row r="41" spans="1:108" ht="15" customHeight="1">
      <c r="A41" s="22" t="s">
        <v>407</v>
      </c>
      <c r="B41" s="104" t="s">
        <v>408</v>
      </c>
      <c r="C41" s="13">
        <f t="shared" ref="C41" si="129">+D41+E41</f>
        <v>211282.86099999998</v>
      </c>
      <c r="D41" s="13">
        <v>191522.04699999999</v>
      </c>
      <c r="E41" s="13">
        <v>19760.813999999998</v>
      </c>
      <c r="F41" s="13">
        <f t="shared" ref="F41" si="130">+G41+H41+I41</f>
        <v>52010.176000000007</v>
      </c>
      <c r="G41" s="13">
        <v>51472.231000000007</v>
      </c>
      <c r="H41" s="13">
        <v>355.91900000000032</v>
      </c>
      <c r="I41" s="13">
        <v>182.02600000000001</v>
      </c>
      <c r="J41" s="13">
        <f t="shared" ref="J41" si="131">+K41+L41</f>
        <v>124677.359</v>
      </c>
      <c r="K41" s="13">
        <v>95936.538</v>
      </c>
      <c r="L41" s="13">
        <v>28740.821</v>
      </c>
      <c r="M41" s="13">
        <f t="shared" ref="M41" si="132">+N41+O41</f>
        <v>38876.14</v>
      </c>
      <c r="N41" s="13">
        <v>35005.947</v>
      </c>
      <c r="O41" s="13">
        <v>3870.1930000000002</v>
      </c>
      <c r="P41" s="13">
        <f t="shared" ref="P41" si="133">+Q41+R41</f>
        <v>2001.0150000000001</v>
      </c>
      <c r="Q41" s="13">
        <v>307.52500000000003</v>
      </c>
      <c r="R41" s="13">
        <v>1693.49</v>
      </c>
      <c r="S41" s="13">
        <f t="shared" ref="S41" si="134">+T41+U41+V41+W41+X41</f>
        <v>55574.09</v>
      </c>
      <c r="T41" s="13">
        <v>28655.039000000001</v>
      </c>
      <c r="U41" s="13">
        <v>21980.334999999999</v>
      </c>
      <c r="V41" s="13">
        <v>2558.1270000000004</v>
      </c>
      <c r="W41" s="13">
        <v>1820.5459999999998</v>
      </c>
      <c r="X41" s="13">
        <v>560.04300000000001</v>
      </c>
      <c r="Y41" s="13">
        <v>34923.317999999999</v>
      </c>
      <c r="Z41" s="13">
        <v>28551.347000000002</v>
      </c>
      <c r="AA41" s="13">
        <v>27821.408000000003</v>
      </c>
      <c r="AB41" s="13">
        <v>729.93899999999996</v>
      </c>
      <c r="AC41" s="13">
        <f t="shared" ref="AC41" si="135">+AD41+AJ41+AK41</f>
        <v>116044.13500000001</v>
      </c>
      <c r="AD41" s="13">
        <v>38653.781999999999</v>
      </c>
      <c r="AE41" s="13">
        <v>20856.332999999999</v>
      </c>
      <c r="AF41" s="13">
        <v>8083.0159999999996</v>
      </c>
      <c r="AG41" s="13">
        <v>10707.474</v>
      </c>
      <c r="AH41" s="13">
        <v>362.34300000000002</v>
      </c>
      <c r="AI41" s="13">
        <v>1355.384</v>
      </c>
      <c r="AJ41" s="13">
        <v>47047.199000000001</v>
      </c>
      <c r="AK41" s="13">
        <v>30343.154000000002</v>
      </c>
      <c r="AL41" s="13">
        <f t="shared" ref="AL41" si="136">+AM41+AN41+AO41+AP41+AQ41</f>
        <v>20657.007999999998</v>
      </c>
      <c r="AM41" s="13">
        <v>3407.098</v>
      </c>
      <c r="AN41" s="13">
        <v>3140.9309999999996</v>
      </c>
      <c r="AO41" s="13">
        <v>276.95400000000001</v>
      </c>
      <c r="AP41" s="13">
        <v>11703.225999999999</v>
      </c>
      <c r="AQ41" s="13">
        <v>2128.799</v>
      </c>
      <c r="AR41" s="13">
        <v>96.257000000000005</v>
      </c>
      <c r="AS41" s="13">
        <f t="shared" ref="AS41" si="137">+AT41+AU41+AV41</f>
        <v>3592.8360000000002</v>
      </c>
      <c r="AT41" s="13">
        <v>0.13400000000000001</v>
      </c>
      <c r="AU41" s="13">
        <v>1276.806</v>
      </c>
      <c r="AV41" s="13">
        <v>2315.8960000000002</v>
      </c>
      <c r="AW41" s="13">
        <v>50186.145000000004</v>
      </c>
      <c r="AX41" s="13">
        <v>-95.943000000000097</v>
      </c>
      <c r="AY41" s="104" t="s">
        <v>408</v>
      </c>
      <c r="AZ41" s="104" t="s">
        <v>408</v>
      </c>
      <c r="BA41" s="104" t="s">
        <v>408</v>
      </c>
      <c r="BB41" s="104" t="s">
        <v>408</v>
      </c>
      <c r="BC41" s="13">
        <f t="shared" ref="BC41" si="138">+BD41+BE41</f>
        <v>125687.92199999999</v>
      </c>
      <c r="BD41" s="13">
        <v>96748.572999999989</v>
      </c>
      <c r="BE41" s="13">
        <v>28939.348999999998</v>
      </c>
      <c r="BF41" s="13">
        <f t="shared" ref="BF41" si="139">+BG41+BK41</f>
        <v>38453.000999999997</v>
      </c>
      <c r="BG41" s="13">
        <f t="shared" ref="BG41" si="140">+BH41+BI41+BJ41</f>
        <v>34701.284</v>
      </c>
      <c r="BH41" s="13">
        <v>23869.991000000002</v>
      </c>
      <c r="BI41" s="13">
        <v>1377.2840000000001</v>
      </c>
      <c r="BJ41" s="13">
        <v>9454.009</v>
      </c>
      <c r="BK41" s="13">
        <v>3751.7170000000001</v>
      </c>
      <c r="BL41" s="13">
        <f t="shared" ref="BL41" si="141">+BM41+BN41</f>
        <v>3517.9559999999997</v>
      </c>
      <c r="BM41" s="13">
        <v>503.50200000000007</v>
      </c>
      <c r="BN41" s="13">
        <v>3014.4539999999997</v>
      </c>
      <c r="BO41" s="13">
        <v>34502.445</v>
      </c>
      <c r="BP41" s="13">
        <f t="shared" ref="BP41" si="142">+BQ41+BR41+BS41+BT41+BU41</f>
        <v>48520.850999999995</v>
      </c>
      <c r="BQ41" s="13">
        <v>25540.732</v>
      </c>
      <c r="BR41" s="13">
        <v>19041.623</v>
      </c>
      <c r="BS41" s="13">
        <v>1027.9560000000004</v>
      </c>
      <c r="BT41" s="13">
        <v>2350.4960000000001</v>
      </c>
      <c r="BU41" s="13">
        <v>560.0440000000001</v>
      </c>
      <c r="BV41" s="13">
        <v>31669.780999999999</v>
      </c>
      <c r="BW41" s="13">
        <f t="shared" ref="BW41" si="143">+BX41+BY41</f>
        <v>28435.318000000003</v>
      </c>
      <c r="BX41" s="13">
        <v>27705.379000000004</v>
      </c>
      <c r="BY41" s="13">
        <v>729.93900000000008</v>
      </c>
      <c r="BZ41" s="13">
        <f t="shared" ref="BZ41" si="144">+CA41+CG41+CH41</f>
        <v>119424.00900000002</v>
      </c>
      <c r="CA41" s="13">
        <v>38371.9</v>
      </c>
      <c r="CB41" s="13">
        <v>20692.614999999998</v>
      </c>
      <c r="CC41" s="13">
        <v>8083.0159999999996</v>
      </c>
      <c r="CD41" s="13">
        <v>10589.309999999998</v>
      </c>
      <c r="CE41" s="13">
        <v>362.34300000000002</v>
      </c>
      <c r="CF41" s="13">
        <v>1355.384</v>
      </c>
      <c r="CG41" s="13">
        <v>50708.955000000002</v>
      </c>
      <c r="CH41" s="13">
        <v>30343.154000000002</v>
      </c>
      <c r="CI41" s="13">
        <f t="shared" ref="CI41" si="145">+CJ41+CK41+CL41+CM41</f>
        <v>23585.861000000001</v>
      </c>
      <c r="CJ41" s="13">
        <v>3140.9309999999996</v>
      </c>
      <c r="CK41" s="13">
        <v>3178.5039999999999</v>
      </c>
      <c r="CL41" s="13">
        <v>1118.5450000000001</v>
      </c>
      <c r="CM41" s="13">
        <v>16147.881000000001</v>
      </c>
      <c r="CN41" s="13">
        <v>96.257000000000005</v>
      </c>
      <c r="CO41" s="13">
        <f t="shared" ref="CO41" si="146">+CP41+CQ41+CR41</f>
        <v>7048.207993</v>
      </c>
      <c r="CP41" s="13">
        <v>0.13400000000000001</v>
      </c>
      <c r="CQ41" s="13">
        <v>4782.6379999999999</v>
      </c>
      <c r="CR41" s="13">
        <v>2265.4359930000001</v>
      </c>
      <c r="CS41" s="13">
        <v>50186.145000000004</v>
      </c>
      <c r="CT41" s="13">
        <v>265502.95300000004</v>
      </c>
      <c r="CU41" s="13">
        <v>215316.80800000002</v>
      </c>
      <c r="CV41" s="13">
        <v>105467.41</v>
      </c>
      <c r="CW41" s="13">
        <v>81324.282000000007</v>
      </c>
      <c r="CX41" s="13">
        <v>24143.127999999997</v>
      </c>
      <c r="CY41" s="13">
        <v>260554.079</v>
      </c>
      <c r="CZ41" s="13">
        <v>266746.777</v>
      </c>
      <c r="DA41" s="13">
        <v>266746.777</v>
      </c>
      <c r="DB41" s="13">
        <v>55463.916000000012</v>
      </c>
      <c r="DC41" s="13">
        <v>8733.1429930000086</v>
      </c>
      <c r="DD41" s="13">
        <v>7005.0549930000061</v>
      </c>
    </row>
    <row r="42" spans="1:108" ht="15" customHeight="1">
      <c r="A42" s="91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  <c r="CK42" s="13"/>
      <c r="CL42" s="13"/>
      <c r="CM42" s="13"/>
      <c r="CN42" s="13"/>
      <c r="CO42" s="13"/>
      <c r="CP42" s="13"/>
      <c r="CQ42" s="13"/>
      <c r="CR42" s="13"/>
      <c r="CS42" s="13"/>
      <c r="CT42" s="13"/>
      <c r="CU42" s="13"/>
      <c r="CV42" s="13"/>
      <c r="CW42" s="13"/>
      <c r="CX42" s="13"/>
      <c r="CY42" s="13"/>
      <c r="CZ42" s="13"/>
      <c r="DA42" s="13"/>
      <c r="DB42" s="13"/>
      <c r="DC42" s="13"/>
      <c r="DD42" s="13"/>
    </row>
    <row r="43" spans="1:108" ht="15" customHeight="1">
      <c r="A43" s="99" t="s">
        <v>404</v>
      </c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</row>
    <row r="44" spans="1:108" ht="15" customHeight="1">
      <c r="A44" s="101" t="s">
        <v>405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</row>
    <row r="45" spans="1:108" ht="15" customHeight="1"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</row>
    <row r="46" spans="1:108" ht="15" customHeight="1"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</row>
    <row r="47" spans="1:108" ht="15" customHeight="1">
      <c r="A47" s="99"/>
      <c r="C47" s="102"/>
    </row>
    <row r="48" spans="1:10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</sheetData>
  <mergeCells count="124">
    <mergeCell ref="AS7:AX7"/>
    <mergeCell ref="AY7:BO7"/>
    <mergeCell ref="Y8:Y10"/>
    <mergeCell ref="Z8:AB8"/>
    <mergeCell ref="AC8:AK8"/>
    <mergeCell ref="AL8:AQ8"/>
    <mergeCell ref="BL9:BL10"/>
    <mergeCell ref="BM9:BM10"/>
    <mergeCell ref="BN9:BN10"/>
    <mergeCell ref="AC9:AC10"/>
    <mergeCell ref="AD9:AI9"/>
    <mergeCell ref="BE9:BE10"/>
    <mergeCell ref="BF9:BF10"/>
    <mergeCell ref="BG9:BJ9"/>
    <mergeCell ref="AL9:AL10"/>
    <mergeCell ref="AM9:AM10"/>
    <mergeCell ref="AN9:AN10"/>
    <mergeCell ref="AO9:AO10"/>
    <mergeCell ref="AS9:AS10"/>
    <mergeCell ref="AT9:AT10"/>
    <mergeCell ref="BK9:BK10"/>
    <mergeCell ref="P7:AB7"/>
    <mergeCell ref="AC7:AR7"/>
    <mergeCell ref="P9:P10"/>
    <mergeCell ref="BP7:CH7"/>
    <mergeCell ref="CI7:CS7"/>
    <mergeCell ref="CT7:DD7"/>
    <mergeCell ref="B8:B10"/>
    <mergeCell ref="C8:E8"/>
    <mergeCell ref="F8:I8"/>
    <mergeCell ref="J8:L8"/>
    <mergeCell ref="M8:O8"/>
    <mergeCell ref="P8:R8"/>
    <mergeCell ref="S8:X8"/>
    <mergeCell ref="AW8:AW10"/>
    <mergeCell ref="AX8:AX10"/>
    <mergeCell ref="AY8:BB8"/>
    <mergeCell ref="BC8:BE8"/>
    <mergeCell ref="AY9:AY10"/>
    <mergeCell ref="AZ9:AZ10"/>
    <mergeCell ref="BA9:BA10"/>
    <mergeCell ref="BB9:BB10"/>
    <mergeCell ref="BF8:BK8"/>
    <mergeCell ref="BL8:BN8"/>
    <mergeCell ref="BV8:BV10"/>
    <mergeCell ref="BW8:BY8"/>
    <mergeCell ref="K9:K10"/>
    <mergeCell ref="L9:L10"/>
    <mergeCell ref="Q9:Q10"/>
    <mergeCell ref="R9:R10"/>
    <mergeCell ref="BP9:BP10"/>
    <mergeCell ref="BO8:BO10"/>
    <mergeCell ref="BP8:BU8"/>
    <mergeCell ref="AJ9:AJ10"/>
    <mergeCell ref="AK9:AK10"/>
    <mergeCell ref="S9:S10"/>
    <mergeCell ref="T9:T10"/>
    <mergeCell ref="U9:U10"/>
    <mergeCell ref="V9:V10"/>
    <mergeCell ref="W9:W10"/>
    <mergeCell ref="X9:X10"/>
    <mergeCell ref="Z9:Z10"/>
    <mergeCell ref="AA9:AA10"/>
    <mergeCell ref="AB9:AB10"/>
    <mergeCell ref="AP9:AP10"/>
    <mergeCell ref="AQ9:AQ10"/>
    <mergeCell ref="C9:C10"/>
    <mergeCell ref="D9:D10"/>
    <mergeCell ref="E9:E10"/>
    <mergeCell ref="F9:F10"/>
    <mergeCell ref="G9:G10"/>
    <mergeCell ref="H9:H10"/>
    <mergeCell ref="I9:I10"/>
    <mergeCell ref="J9:J10"/>
    <mergeCell ref="A7:A10"/>
    <mergeCell ref="B7:O7"/>
    <mergeCell ref="M9:M10"/>
    <mergeCell ref="N9:N10"/>
    <mergeCell ref="O9:O10"/>
    <mergeCell ref="CI9:CI10"/>
    <mergeCell ref="CJ9:CJ10"/>
    <mergeCell ref="CK9:CK10"/>
    <mergeCell ref="CL9:CL10"/>
    <mergeCell ref="CV9:CV10"/>
    <mergeCell ref="CU8:CU10"/>
    <mergeCell ref="CV8:CX8"/>
    <mergeCell ref="BZ8:CH8"/>
    <mergeCell ref="DD8:DD10"/>
    <mergeCell ref="DB8:DB10"/>
    <mergeCell ref="DC8:DC10"/>
    <mergeCell ref="CW9:CW10"/>
    <mergeCell ref="CX9:CX10"/>
    <mergeCell ref="CY8:CY10"/>
    <mergeCell ref="CZ8:CZ10"/>
    <mergeCell ref="CN8:CN10"/>
    <mergeCell ref="CO8:CR8"/>
    <mergeCell ref="CS8:CS10"/>
    <mergeCell ref="CT8:CT10"/>
    <mergeCell ref="CI8:CM8"/>
    <mergeCell ref="DA8:DA10"/>
    <mergeCell ref="A11:A12"/>
    <mergeCell ref="CM9:CM10"/>
    <mergeCell ref="CO9:CO10"/>
    <mergeCell ref="CP9:CP10"/>
    <mergeCell ref="CQ9:CQ10"/>
    <mergeCell ref="CR9:CR10"/>
    <mergeCell ref="BQ9:BQ10"/>
    <mergeCell ref="BR9:BR10"/>
    <mergeCell ref="BS9:BS10"/>
    <mergeCell ref="BT9:BT10"/>
    <mergeCell ref="AU9:AU10"/>
    <mergeCell ref="AV9:AV10"/>
    <mergeCell ref="AR8:AR10"/>
    <mergeCell ref="AS8:AV8"/>
    <mergeCell ref="BU9:BU10"/>
    <mergeCell ref="BW9:BW10"/>
    <mergeCell ref="BC9:BC10"/>
    <mergeCell ref="BD9:BD10"/>
    <mergeCell ref="BX9:BX10"/>
    <mergeCell ref="BY9:BY10"/>
    <mergeCell ref="BZ9:BZ10"/>
    <mergeCell ref="CA9:CF9"/>
    <mergeCell ref="CG9:CG10"/>
    <mergeCell ref="CH9:CH10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53"/>
  </sheetPr>
  <dimension ref="A1:DD629"/>
  <sheetViews>
    <sheetView topLeftCell="A9" zoomScale="80" zoomScaleNormal="80" workbookViewId="0">
      <pane xSplit="1" ySplit="4" topLeftCell="AA38" activePane="bottomRight" state="frozen"/>
      <selection activeCell="A9" sqref="A9"/>
      <selection pane="topRight" activeCell="B9" sqref="B9"/>
      <selection pane="bottomLeft" activeCell="A13" sqref="A13"/>
      <selection pane="bottomRight" activeCell="AI42" sqref="AI42"/>
    </sheetView>
  </sheetViews>
  <sheetFormatPr defaultColWidth="9.33203125" defaultRowHeight="11.25"/>
  <cols>
    <col min="1" max="1" width="19.83203125" style="7" customWidth="1"/>
    <col min="2" max="16" width="14.33203125" style="7" customWidth="1"/>
    <col min="17" max="19" width="15.83203125" style="7" customWidth="1"/>
    <col min="20" max="20" width="15.33203125" style="7" customWidth="1"/>
    <col min="21" max="54" width="14.33203125" style="7" customWidth="1"/>
    <col min="55" max="55" width="15.83203125" style="7" customWidth="1"/>
    <col min="56" max="60" width="14.33203125" style="7" customWidth="1"/>
  </cols>
  <sheetData>
    <row r="1" spans="1:60" ht="12.2" customHeight="1">
      <c r="A1" s="30"/>
      <c r="B1" s="6"/>
    </row>
    <row r="2" spans="1:60" s="3" customFormat="1" ht="12.2" customHeight="1">
      <c r="A2" s="38" t="s">
        <v>235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</row>
    <row r="3" spans="1:60" s="3" customFormat="1" ht="12.2" customHeight="1">
      <c r="A3" s="39" t="s">
        <v>256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</row>
    <row r="4" spans="1:60" ht="6" customHeight="1">
      <c r="A4" s="27"/>
      <c r="B4" s="32"/>
      <c r="C4" s="32"/>
      <c r="D4" s="32"/>
      <c r="E4" s="32"/>
      <c r="F4" s="32"/>
      <c r="G4" s="32"/>
      <c r="H4" s="32"/>
    </row>
    <row r="5" spans="1:60" s="11" customFormat="1" ht="12.2" customHeight="1">
      <c r="A5" s="27" t="s">
        <v>146</v>
      </c>
      <c r="B5" s="9"/>
      <c r="C5" s="9"/>
      <c r="D5" s="9"/>
      <c r="E5" s="9"/>
      <c r="F5" s="9"/>
      <c r="G5" s="9"/>
      <c r="H5" s="9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</row>
    <row r="6" spans="1:60" ht="6" customHeight="1" thickBot="1"/>
    <row r="7" spans="1:60" s="12" customFormat="1" ht="13.5" customHeight="1" thickBot="1">
      <c r="A7" s="119" t="s">
        <v>385</v>
      </c>
      <c r="B7" s="125" t="s">
        <v>195</v>
      </c>
      <c r="C7" s="112"/>
      <c r="D7" s="112"/>
      <c r="E7" s="112"/>
      <c r="F7" s="112"/>
      <c r="G7" s="112"/>
      <c r="H7" s="112"/>
      <c r="I7" s="112"/>
      <c r="J7" s="112"/>
      <c r="K7" s="112" t="s">
        <v>0</v>
      </c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 t="s">
        <v>232</v>
      </c>
      <c r="Y7" s="112"/>
      <c r="Z7" s="112"/>
      <c r="AA7" s="112"/>
      <c r="AB7" s="112"/>
      <c r="AC7" s="125" t="s">
        <v>77</v>
      </c>
      <c r="AD7" s="112"/>
      <c r="AE7" s="112"/>
      <c r="AF7" s="122"/>
      <c r="AG7" s="125" t="s">
        <v>227</v>
      </c>
      <c r="AH7" s="112"/>
      <c r="AI7" s="112"/>
      <c r="AJ7" s="112"/>
      <c r="AK7" s="112"/>
      <c r="AL7" s="112"/>
      <c r="AM7" s="112"/>
      <c r="AN7" s="112"/>
      <c r="AO7" s="112"/>
      <c r="AP7" s="112"/>
      <c r="AQ7" s="112"/>
      <c r="AR7" s="112"/>
      <c r="AS7" s="112"/>
      <c r="AT7" s="125" t="s">
        <v>228</v>
      </c>
      <c r="AU7" s="112"/>
      <c r="AV7" s="112"/>
      <c r="AW7" s="112"/>
      <c r="AX7" s="112"/>
      <c r="AY7" s="112"/>
      <c r="AZ7" s="112"/>
      <c r="BA7" s="125" t="s">
        <v>233</v>
      </c>
      <c r="BB7" s="112"/>
      <c r="BC7" s="112"/>
      <c r="BD7" s="112"/>
      <c r="BE7" s="112"/>
      <c r="BF7" s="112"/>
      <c r="BG7" s="112"/>
      <c r="BH7" s="112"/>
    </row>
    <row r="8" spans="1:60" s="12" customFormat="1" ht="23.25" customHeight="1" thickBot="1">
      <c r="A8" s="120"/>
      <c r="B8" s="112" t="s">
        <v>80</v>
      </c>
      <c r="C8" s="126" t="s">
        <v>241</v>
      </c>
      <c r="D8" s="126"/>
      <c r="E8" s="126"/>
      <c r="F8" s="126"/>
      <c r="G8" s="126" t="s">
        <v>82</v>
      </c>
      <c r="H8" s="126"/>
      <c r="I8" s="126"/>
      <c r="J8" s="130" t="s">
        <v>111</v>
      </c>
      <c r="K8" s="126" t="s">
        <v>85</v>
      </c>
      <c r="L8" s="126"/>
      <c r="M8" s="126"/>
      <c r="N8" s="126"/>
      <c r="O8" s="126"/>
      <c r="P8" s="126" t="s">
        <v>302</v>
      </c>
      <c r="Q8" s="126" t="s">
        <v>86</v>
      </c>
      <c r="R8" s="126"/>
      <c r="S8" s="126"/>
      <c r="T8" s="130" t="s">
        <v>265</v>
      </c>
      <c r="U8" s="126" t="s">
        <v>88</v>
      </c>
      <c r="V8" s="112"/>
      <c r="W8" s="112"/>
      <c r="X8" s="126" t="s">
        <v>90</v>
      </c>
      <c r="Y8" s="112"/>
      <c r="Z8" s="112"/>
      <c r="AA8" s="126" t="s">
        <v>91</v>
      </c>
      <c r="AB8" s="126" t="s">
        <v>261</v>
      </c>
      <c r="AC8" s="126" t="s">
        <v>3</v>
      </c>
      <c r="AD8" s="126"/>
      <c r="AE8" s="126"/>
      <c r="AF8" s="130" t="s">
        <v>134</v>
      </c>
      <c r="AG8" s="126" t="s">
        <v>85</v>
      </c>
      <c r="AH8" s="126"/>
      <c r="AI8" s="126"/>
      <c r="AJ8" s="126"/>
      <c r="AK8" s="126"/>
      <c r="AL8" s="126"/>
      <c r="AM8" s="126" t="s">
        <v>302</v>
      </c>
      <c r="AN8" s="113" t="s">
        <v>322</v>
      </c>
      <c r="AO8" s="113"/>
      <c r="AP8" s="113"/>
      <c r="AQ8" s="113"/>
      <c r="AR8" s="113"/>
      <c r="AS8" s="113"/>
      <c r="AT8" s="126" t="s">
        <v>88</v>
      </c>
      <c r="AU8" s="112"/>
      <c r="AV8" s="112"/>
      <c r="AW8" s="126" t="s">
        <v>90</v>
      </c>
      <c r="AX8" s="112"/>
      <c r="AY8" s="112"/>
      <c r="AZ8" s="126" t="s">
        <v>91</v>
      </c>
      <c r="BA8" s="125" t="s">
        <v>225</v>
      </c>
      <c r="BB8" s="125" t="s">
        <v>226</v>
      </c>
      <c r="BC8" s="125" t="s">
        <v>229</v>
      </c>
      <c r="BD8" s="125" t="s">
        <v>191</v>
      </c>
      <c r="BE8" s="125" t="s">
        <v>101</v>
      </c>
      <c r="BF8" s="125" t="s">
        <v>102</v>
      </c>
      <c r="BG8" s="125" t="s">
        <v>103</v>
      </c>
      <c r="BH8" s="127" t="s">
        <v>268</v>
      </c>
    </row>
    <row r="9" spans="1:60" s="12" customFormat="1" ht="23.25" customHeight="1" thickBot="1">
      <c r="A9" s="120"/>
      <c r="B9" s="112"/>
      <c r="C9" s="112" t="s">
        <v>104</v>
      </c>
      <c r="D9" s="126" t="s">
        <v>106</v>
      </c>
      <c r="E9" s="126" t="s">
        <v>107</v>
      </c>
      <c r="F9" s="126" t="s">
        <v>263</v>
      </c>
      <c r="G9" s="112" t="s">
        <v>104</v>
      </c>
      <c r="H9" s="112" t="s">
        <v>108</v>
      </c>
      <c r="I9" s="112" t="s">
        <v>109</v>
      </c>
      <c r="J9" s="131"/>
      <c r="K9" s="112" t="s">
        <v>104</v>
      </c>
      <c r="L9" s="126" t="s">
        <v>114</v>
      </c>
      <c r="M9" s="126" t="s">
        <v>115</v>
      </c>
      <c r="N9" s="126" t="s">
        <v>264</v>
      </c>
      <c r="O9" s="126" t="s">
        <v>117</v>
      </c>
      <c r="P9" s="126"/>
      <c r="Q9" s="112" t="s">
        <v>104</v>
      </c>
      <c r="R9" s="126" t="s">
        <v>118</v>
      </c>
      <c r="S9" s="126" t="s">
        <v>119</v>
      </c>
      <c r="T9" s="131"/>
      <c r="U9" s="112" t="s">
        <v>104</v>
      </c>
      <c r="V9" s="126" t="s">
        <v>121</v>
      </c>
      <c r="W9" s="125" t="s">
        <v>124</v>
      </c>
      <c r="X9" s="112" t="s">
        <v>104</v>
      </c>
      <c r="Y9" s="125" t="s">
        <v>125</v>
      </c>
      <c r="Z9" s="125" t="s">
        <v>127</v>
      </c>
      <c r="AA9" s="126"/>
      <c r="AB9" s="126"/>
      <c r="AC9" s="112" t="s">
        <v>104</v>
      </c>
      <c r="AD9" s="126" t="s">
        <v>128</v>
      </c>
      <c r="AE9" s="126" t="s">
        <v>129</v>
      </c>
      <c r="AF9" s="131"/>
      <c r="AG9" s="112" t="s">
        <v>104</v>
      </c>
      <c r="AH9" s="126" t="s">
        <v>114</v>
      </c>
      <c r="AI9" s="126" t="s">
        <v>115</v>
      </c>
      <c r="AJ9" s="126" t="s">
        <v>264</v>
      </c>
      <c r="AK9" s="113" t="s">
        <v>328</v>
      </c>
      <c r="AL9" s="126" t="s">
        <v>136</v>
      </c>
      <c r="AM9" s="126"/>
      <c r="AN9" s="133" t="s">
        <v>104</v>
      </c>
      <c r="AO9" s="128" t="s">
        <v>323</v>
      </c>
      <c r="AP9" s="135" t="s">
        <v>318</v>
      </c>
      <c r="AQ9" s="128" t="s">
        <v>319</v>
      </c>
      <c r="AR9" s="128" t="s">
        <v>320</v>
      </c>
      <c r="AS9" s="128" t="s">
        <v>321</v>
      </c>
      <c r="AT9" s="112" t="s">
        <v>104</v>
      </c>
      <c r="AU9" s="126" t="s">
        <v>122</v>
      </c>
      <c r="AV9" s="125" t="s">
        <v>124</v>
      </c>
      <c r="AW9" s="112" t="s">
        <v>104</v>
      </c>
      <c r="AX9" s="125" t="s">
        <v>126</v>
      </c>
      <c r="AY9" s="125" t="s">
        <v>127</v>
      </c>
      <c r="AZ9" s="126"/>
      <c r="BA9" s="125"/>
      <c r="BB9" s="125"/>
      <c r="BC9" s="125"/>
      <c r="BD9" s="125"/>
      <c r="BE9" s="125"/>
      <c r="BF9" s="125"/>
      <c r="BG9" s="125"/>
      <c r="BH9" s="127"/>
    </row>
    <row r="10" spans="1:60" s="12" customFormat="1" ht="81" customHeight="1" thickBot="1">
      <c r="A10" s="121"/>
      <c r="B10" s="112"/>
      <c r="C10" s="112"/>
      <c r="D10" s="126"/>
      <c r="E10" s="126"/>
      <c r="F10" s="126"/>
      <c r="G10" s="112"/>
      <c r="H10" s="112"/>
      <c r="I10" s="112"/>
      <c r="J10" s="132"/>
      <c r="K10" s="112"/>
      <c r="L10" s="126"/>
      <c r="M10" s="126"/>
      <c r="N10" s="126"/>
      <c r="O10" s="126"/>
      <c r="P10" s="126"/>
      <c r="Q10" s="112"/>
      <c r="R10" s="126"/>
      <c r="S10" s="126"/>
      <c r="T10" s="132"/>
      <c r="U10" s="112"/>
      <c r="V10" s="126"/>
      <c r="W10" s="125"/>
      <c r="X10" s="112"/>
      <c r="Y10" s="125"/>
      <c r="Z10" s="125"/>
      <c r="AA10" s="126"/>
      <c r="AB10" s="126"/>
      <c r="AC10" s="112"/>
      <c r="AD10" s="126"/>
      <c r="AE10" s="126"/>
      <c r="AF10" s="132"/>
      <c r="AG10" s="112"/>
      <c r="AH10" s="126"/>
      <c r="AI10" s="126"/>
      <c r="AJ10" s="126"/>
      <c r="AK10" s="113"/>
      <c r="AL10" s="126"/>
      <c r="AM10" s="126"/>
      <c r="AN10" s="134"/>
      <c r="AO10" s="137"/>
      <c r="AP10" s="136"/>
      <c r="AQ10" s="129"/>
      <c r="AR10" s="129"/>
      <c r="AS10" s="129"/>
      <c r="AT10" s="112"/>
      <c r="AU10" s="126"/>
      <c r="AV10" s="125"/>
      <c r="AW10" s="112"/>
      <c r="AX10" s="125"/>
      <c r="AY10" s="125"/>
      <c r="AZ10" s="126"/>
      <c r="BA10" s="125"/>
      <c r="BB10" s="125"/>
      <c r="BC10" s="125"/>
      <c r="BD10" s="125"/>
      <c r="BE10" s="125"/>
      <c r="BF10" s="125"/>
      <c r="BG10" s="125"/>
      <c r="BH10" s="127"/>
    </row>
    <row r="11" spans="1:60" s="12" customFormat="1" ht="12" customHeight="1" thickBot="1">
      <c r="A11" s="112" t="s">
        <v>143</v>
      </c>
      <c r="B11" s="43" t="s">
        <v>6</v>
      </c>
      <c r="C11" s="43" t="s">
        <v>10</v>
      </c>
      <c r="D11" s="40" t="s">
        <v>311</v>
      </c>
      <c r="E11" s="40" t="s">
        <v>11</v>
      </c>
      <c r="F11" s="40" t="s">
        <v>12</v>
      </c>
      <c r="G11" s="43" t="s">
        <v>13</v>
      </c>
      <c r="H11" s="43" t="s">
        <v>14</v>
      </c>
      <c r="I11" s="43" t="s">
        <v>15</v>
      </c>
      <c r="J11" s="43" t="s">
        <v>18</v>
      </c>
      <c r="K11" s="43" t="s">
        <v>22</v>
      </c>
      <c r="L11" s="43" t="s">
        <v>23</v>
      </c>
      <c r="M11" s="43" t="s">
        <v>24</v>
      </c>
      <c r="N11" s="43" t="s">
        <v>25</v>
      </c>
      <c r="O11" s="42" t="s">
        <v>27</v>
      </c>
      <c r="P11" s="40" t="s">
        <v>28</v>
      </c>
      <c r="Q11" s="43" t="s">
        <v>29</v>
      </c>
      <c r="R11" s="43" t="s">
        <v>30</v>
      </c>
      <c r="S11" s="43" t="s">
        <v>31</v>
      </c>
      <c r="T11" s="43" t="s">
        <v>36</v>
      </c>
      <c r="U11" s="43" t="s">
        <v>38</v>
      </c>
      <c r="V11" s="43" t="s">
        <v>39</v>
      </c>
      <c r="W11" s="40" t="s">
        <v>42</v>
      </c>
      <c r="X11" s="43" t="s">
        <v>44</v>
      </c>
      <c r="Y11" s="43" t="s">
        <v>45</v>
      </c>
      <c r="Z11" s="40" t="s">
        <v>47</v>
      </c>
      <c r="AA11" s="73" t="s">
        <v>312</v>
      </c>
      <c r="AB11" s="73" t="s">
        <v>313</v>
      </c>
      <c r="AC11" s="43" t="s">
        <v>48</v>
      </c>
      <c r="AD11" s="43" t="s">
        <v>49</v>
      </c>
      <c r="AE11" s="43" t="s">
        <v>50</v>
      </c>
      <c r="AF11" s="43" t="s">
        <v>21</v>
      </c>
      <c r="AG11" s="43" t="s">
        <v>22</v>
      </c>
      <c r="AH11" s="43" t="s">
        <v>23</v>
      </c>
      <c r="AI11" s="43" t="s">
        <v>24</v>
      </c>
      <c r="AJ11" s="43" t="s">
        <v>25</v>
      </c>
      <c r="AK11" s="43" t="s">
        <v>26</v>
      </c>
      <c r="AL11" s="40" t="s">
        <v>27</v>
      </c>
      <c r="AM11" s="40" t="s">
        <v>28</v>
      </c>
      <c r="AN11" s="43" t="s">
        <v>33</v>
      </c>
      <c r="AO11" s="73" t="s">
        <v>34</v>
      </c>
      <c r="AP11" s="73" t="s">
        <v>35</v>
      </c>
      <c r="AQ11" s="73" t="s">
        <v>314</v>
      </c>
      <c r="AR11" s="73" t="s">
        <v>315</v>
      </c>
      <c r="AS11" s="73" t="s">
        <v>316</v>
      </c>
      <c r="AT11" s="43" t="s">
        <v>38</v>
      </c>
      <c r="AU11" s="43" t="s">
        <v>40</v>
      </c>
      <c r="AV11" s="40" t="s">
        <v>42</v>
      </c>
      <c r="AW11" s="43" t="s">
        <v>44</v>
      </c>
      <c r="AX11" s="40" t="s">
        <v>46</v>
      </c>
      <c r="AY11" s="40" t="s">
        <v>47</v>
      </c>
      <c r="AZ11" s="73" t="s">
        <v>312</v>
      </c>
      <c r="BA11" s="43" t="s">
        <v>56</v>
      </c>
      <c r="BB11" s="43" t="s">
        <v>57</v>
      </c>
      <c r="BC11" s="43" t="s">
        <v>58</v>
      </c>
      <c r="BD11" s="43" t="s">
        <v>61</v>
      </c>
      <c r="BE11" s="43" t="s">
        <v>62</v>
      </c>
      <c r="BF11" s="43" t="s">
        <v>63</v>
      </c>
      <c r="BG11" s="43" t="s">
        <v>64</v>
      </c>
      <c r="BH11" s="43" t="s">
        <v>65</v>
      </c>
    </row>
    <row r="12" spans="1:60" s="12" customFormat="1" ht="12" customHeight="1" thickBot="1">
      <c r="A12" s="112"/>
      <c r="B12" s="45">
        <v>1</v>
      </c>
      <c r="C12" s="45" t="s">
        <v>212</v>
      </c>
      <c r="D12" s="45">
        <v>3</v>
      </c>
      <c r="E12" s="45">
        <v>4</v>
      </c>
      <c r="F12" s="45">
        <v>5</v>
      </c>
      <c r="G12" s="45" t="s">
        <v>213</v>
      </c>
      <c r="H12" s="45">
        <v>7</v>
      </c>
      <c r="I12" s="45">
        <v>8</v>
      </c>
      <c r="J12" s="45">
        <v>9</v>
      </c>
      <c r="K12" s="45" t="s">
        <v>161</v>
      </c>
      <c r="L12" s="45">
        <v>11</v>
      </c>
      <c r="M12" s="45">
        <v>12</v>
      </c>
      <c r="N12" s="45">
        <v>13</v>
      </c>
      <c r="O12" s="45">
        <v>14</v>
      </c>
      <c r="P12" s="45">
        <v>15</v>
      </c>
      <c r="Q12" s="45" t="s">
        <v>162</v>
      </c>
      <c r="R12" s="45">
        <v>17</v>
      </c>
      <c r="S12" s="45">
        <v>18</v>
      </c>
      <c r="T12" s="45">
        <v>19</v>
      </c>
      <c r="U12" s="45" t="s">
        <v>182</v>
      </c>
      <c r="V12" s="45">
        <v>21</v>
      </c>
      <c r="W12" s="45">
        <v>22</v>
      </c>
      <c r="X12" s="45" t="s">
        <v>198</v>
      </c>
      <c r="Y12" s="45">
        <v>24</v>
      </c>
      <c r="Z12" s="45">
        <v>25</v>
      </c>
      <c r="AA12" s="45">
        <v>26</v>
      </c>
      <c r="AB12" s="45">
        <v>27</v>
      </c>
      <c r="AC12" s="45" t="s">
        <v>163</v>
      </c>
      <c r="AD12" s="45">
        <v>29</v>
      </c>
      <c r="AE12" s="45">
        <v>30</v>
      </c>
      <c r="AF12" s="45">
        <v>31</v>
      </c>
      <c r="AG12" s="45" t="s">
        <v>230</v>
      </c>
      <c r="AH12" s="45">
        <v>33</v>
      </c>
      <c r="AI12" s="45">
        <v>34</v>
      </c>
      <c r="AJ12" s="45">
        <v>35</v>
      </c>
      <c r="AK12" s="45">
        <v>36</v>
      </c>
      <c r="AL12" s="45">
        <v>37</v>
      </c>
      <c r="AM12" s="45">
        <v>38</v>
      </c>
      <c r="AN12" s="45" t="s">
        <v>342</v>
      </c>
      <c r="AO12" s="45">
        <v>40</v>
      </c>
      <c r="AP12" s="45">
        <v>41</v>
      </c>
      <c r="AQ12" s="45">
        <v>42</v>
      </c>
      <c r="AR12" s="45">
        <v>43</v>
      </c>
      <c r="AS12" s="45">
        <v>44</v>
      </c>
      <c r="AT12" s="45" t="s">
        <v>231</v>
      </c>
      <c r="AU12" s="45">
        <v>46</v>
      </c>
      <c r="AV12" s="45">
        <v>47</v>
      </c>
      <c r="AW12" s="45" t="s">
        <v>200</v>
      </c>
      <c r="AX12" s="45">
        <v>49</v>
      </c>
      <c r="AY12" s="45">
        <v>50</v>
      </c>
      <c r="AZ12" s="45">
        <v>51</v>
      </c>
      <c r="BA12" s="45">
        <v>52</v>
      </c>
      <c r="BB12" s="45">
        <v>53</v>
      </c>
      <c r="BC12" s="45">
        <v>54</v>
      </c>
      <c r="BD12" s="45">
        <v>55</v>
      </c>
      <c r="BE12" s="45">
        <v>56</v>
      </c>
      <c r="BF12" s="45">
        <v>57</v>
      </c>
      <c r="BG12" s="45">
        <v>58</v>
      </c>
      <c r="BH12" s="45">
        <v>59</v>
      </c>
    </row>
    <row r="13" spans="1:60" s="14" customFormat="1" ht="15" customHeight="1">
      <c r="A13" s="64">
        <v>1995</v>
      </c>
      <c r="B13" s="13">
        <v>81234.074999999997</v>
      </c>
      <c r="C13" s="13">
        <f>+D13+E13+F13</f>
        <v>9191.5889999999999</v>
      </c>
      <c r="D13" s="13">
        <v>8435.7489999999998</v>
      </c>
      <c r="E13" s="13">
        <v>722.34</v>
      </c>
      <c r="F13" s="13">
        <v>33.5</v>
      </c>
      <c r="G13" s="13">
        <f>+H13+I13</f>
        <v>25066.677</v>
      </c>
      <c r="H13" s="13">
        <v>20039.976999999999</v>
      </c>
      <c r="I13" s="13">
        <v>5026.7</v>
      </c>
      <c r="J13" s="13">
        <v>267.43400000000003</v>
      </c>
      <c r="K13" s="13">
        <f>+L13+M13+N13+O13</f>
        <v>9384.3230000000003</v>
      </c>
      <c r="L13" s="13">
        <v>3276.5320000000002</v>
      </c>
      <c r="M13" s="13">
        <v>5628.3790000000008</v>
      </c>
      <c r="N13" s="13">
        <v>340.33</v>
      </c>
      <c r="O13" s="13">
        <v>139.08199999999999</v>
      </c>
      <c r="P13" s="13">
        <v>4641.6559999999999</v>
      </c>
      <c r="Q13" s="13">
        <f>+R13+S13</f>
        <v>1803.123</v>
      </c>
      <c r="R13" s="13">
        <v>1659.329</v>
      </c>
      <c r="S13" s="13">
        <v>143.79400000000001</v>
      </c>
      <c r="T13" s="13">
        <v>1281.357</v>
      </c>
      <c r="U13" s="13">
        <f>+V13+W13</f>
        <v>1331.009</v>
      </c>
      <c r="V13" s="13">
        <v>383.755</v>
      </c>
      <c r="W13" s="13">
        <v>947.25400000000002</v>
      </c>
      <c r="X13" s="13">
        <f>+Y13+Z13</f>
        <v>137.458</v>
      </c>
      <c r="Y13" s="13">
        <v>0</v>
      </c>
      <c r="Z13" s="13">
        <v>137.458</v>
      </c>
      <c r="AA13" s="13">
        <v>6268.3270000000002</v>
      </c>
      <c r="AB13" s="13">
        <v>248.68100000000001</v>
      </c>
      <c r="AC13" s="13">
        <f>+AD13+AE13</f>
        <v>121552.58200000001</v>
      </c>
      <c r="AD13" s="13">
        <v>120830.27800000001</v>
      </c>
      <c r="AE13" s="13">
        <v>722.30399999999997</v>
      </c>
      <c r="AF13" s="13">
        <v>472.91500000000002</v>
      </c>
      <c r="AG13" s="13">
        <f>+AH13+AI13+AJ13+AK13+AL13</f>
        <v>4486.1449999999995</v>
      </c>
      <c r="AH13" s="13">
        <v>2031.7080000000001</v>
      </c>
      <c r="AI13" s="13">
        <v>2289.9259999999999</v>
      </c>
      <c r="AJ13" s="13">
        <v>36.606000000000002</v>
      </c>
      <c r="AK13" s="13">
        <v>108.422</v>
      </c>
      <c r="AL13" s="13">
        <v>19.483000000000001</v>
      </c>
      <c r="AM13" s="13">
        <v>1780.0730000000001</v>
      </c>
      <c r="AN13" s="13">
        <f>+AO13+AP13+AQ13+AR13-AS13</f>
        <v>1281.357</v>
      </c>
      <c r="AO13" s="13">
        <v>0</v>
      </c>
      <c r="AP13" s="13">
        <v>1281.357</v>
      </c>
      <c r="AQ13" s="13">
        <v>0</v>
      </c>
      <c r="AR13" s="13">
        <v>0</v>
      </c>
      <c r="AS13" s="13">
        <v>0</v>
      </c>
      <c r="AT13" s="13">
        <f>+AU13+AV13</f>
        <v>294.57499999999999</v>
      </c>
      <c r="AU13" s="13">
        <v>268.05599999999998</v>
      </c>
      <c r="AV13" s="13">
        <v>26.518999999999998</v>
      </c>
      <c r="AW13" s="13">
        <f>+AX13+AY13</f>
        <v>975.09699999999998</v>
      </c>
      <c r="AX13" s="13">
        <v>965.35500000000002</v>
      </c>
      <c r="AY13" s="13">
        <v>9.7420000000000009</v>
      </c>
      <c r="AZ13" s="13">
        <v>6268.3270000000002</v>
      </c>
      <c r="BA13" s="13">
        <v>40318.507000000012</v>
      </c>
      <c r="BB13" s="13">
        <v>34050.180000000015</v>
      </c>
      <c r="BC13" s="13">
        <v>15457.311000000014</v>
      </c>
      <c r="BD13" s="13">
        <v>10559.133000000013</v>
      </c>
      <c r="BE13" s="13">
        <v>7719.5760000000137</v>
      </c>
      <c r="BF13" s="13">
        <v>7719.5760000000137</v>
      </c>
      <c r="BG13" s="13">
        <v>2288.8880000000131</v>
      </c>
      <c r="BH13" s="13">
        <v>-883.05499999998619</v>
      </c>
    </row>
    <row r="14" spans="1:60" s="14" customFormat="1" ht="15" customHeight="1">
      <c r="A14" s="64">
        <v>1996</v>
      </c>
      <c r="B14" s="13">
        <v>87420.851999999999</v>
      </c>
      <c r="C14" s="13">
        <f t="shared" ref="C14:C23" si="0">+D14+E14+F14</f>
        <v>9876.732</v>
      </c>
      <c r="D14" s="13">
        <v>9387.482</v>
      </c>
      <c r="E14" s="13">
        <v>450.75799999999998</v>
      </c>
      <c r="F14" s="13">
        <v>38.491999999999997</v>
      </c>
      <c r="G14" s="13">
        <f t="shared" ref="G14:G23" si="1">+H14+I14</f>
        <v>26939.236000000001</v>
      </c>
      <c r="H14" s="13">
        <v>21648.897000000001</v>
      </c>
      <c r="I14" s="13">
        <v>5290.3389999999999</v>
      </c>
      <c r="J14" s="13">
        <v>294.38799999999998</v>
      </c>
      <c r="K14" s="13">
        <f t="shared" ref="K14:K23" si="2">+L14+M14+N14+O14</f>
        <v>9582.134</v>
      </c>
      <c r="L14" s="13">
        <v>2957.16</v>
      </c>
      <c r="M14" s="13">
        <v>6154.2159999999994</v>
      </c>
      <c r="N14" s="13">
        <v>336.38200000000001</v>
      </c>
      <c r="O14" s="13">
        <v>134.376</v>
      </c>
      <c r="P14" s="13">
        <v>4308.1549999999997</v>
      </c>
      <c r="Q14" s="13">
        <f t="shared" ref="Q14:Q23" si="3">+R14+S14</f>
        <v>2199.3309999999997</v>
      </c>
      <c r="R14" s="13">
        <v>2048.41</v>
      </c>
      <c r="S14" s="13">
        <v>150.92099999999999</v>
      </c>
      <c r="T14" s="13">
        <v>1394.114</v>
      </c>
      <c r="U14" s="13">
        <f t="shared" ref="U14:U23" si="4">+V14+W14</f>
        <v>1431.9829999999999</v>
      </c>
      <c r="V14" s="13">
        <v>423.053</v>
      </c>
      <c r="W14" s="13">
        <v>1008.93</v>
      </c>
      <c r="X14" s="13">
        <f t="shared" ref="X14:X23" si="5">+Y14+Z14</f>
        <v>130.85</v>
      </c>
      <c r="Y14" s="13">
        <v>0</v>
      </c>
      <c r="Z14" s="13">
        <v>130.85</v>
      </c>
      <c r="AA14" s="13">
        <v>6642.3549999999996</v>
      </c>
      <c r="AB14" s="13">
        <v>250.34399999999999</v>
      </c>
      <c r="AC14" s="13">
        <f t="shared" ref="AC14:AC23" si="6">+AD14+AE14</f>
        <v>130076.262</v>
      </c>
      <c r="AD14" s="13">
        <v>129286.88800000001</v>
      </c>
      <c r="AE14" s="13">
        <v>789.37400000000002</v>
      </c>
      <c r="AF14" s="13">
        <v>676.16</v>
      </c>
      <c r="AG14" s="13">
        <f t="shared" ref="AG14:AG23" si="7">+AH14+AI14+AJ14+AK14+AL14</f>
        <v>4931.4809999999998</v>
      </c>
      <c r="AH14" s="13">
        <v>1901.8109999999999</v>
      </c>
      <c r="AI14" s="13">
        <v>2839.2359999999999</v>
      </c>
      <c r="AJ14" s="13">
        <v>59.103999999999999</v>
      </c>
      <c r="AK14" s="13">
        <v>112.114</v>
      </c>
      <c r="AL14" s="13">
        <v>19.216000000000001</v>
      </c>
      <c r="AM14" s="13">
        <v>1770.96</v>
      </c>
      <c r="AN14" s="13">
        <f t="shared" ref="AN14:AN23" si="8">+AO14+AP14+AQ14+AR14-AS14</f>
        <v>1394.114</v>
      </c>
      <c r="AO14" s="13">
        <v>0</v>
      </c>
      <c r="AP14" s="13">
        <v>1394.114</v>
      </c>
      <c r="AQ14" s="13">
        <v>0</v>
      </c>
      <c r="AR14" s="13">
        <v>0</v>
      </c>
      <c r="AS14" s="13">
        <v>0</v>
      </c>
      <c r="AT14" s="13">
        <f t="shared" ref="AT14:AT23" si="9">+AU14+AV14</f>
        <v>315.49200000000002</v>
      </c>
      <c r="AU14" s="13">
        <v>284.43299999999999</v>
      </c>
      <c r="AV14" s="13">
        <v>31.059000000000001</v>
      </c>
      <c r="AW14" s="13">
        <f t="shared" ref="AW14:AW23" si="10">+AX14+AY14</f>
        <v>872.61500000000001</v>
      </c>
      <c r="AX14" s="13">
        <v>864.346</v>
      </c>
      <c r="AY14" s="13">
        <v>8.2690000000000001</v>
      </c>
      <c r="AZ14" s="13">
        <v>6642.3549999999996</v>
      </c>
      <c r="BA14" s="13">
        <v>42655.41</v>
      </c>
      <c r="BB14" s="13">
        <v>36013.055000000008</v>
      </c>
      <c r="BC14" s="13">
        <v>16097.946000000005</v>
      </c>
      <c r="BD14" s="13">
        <v>11447.293000000003</v>
      </c>
      <c r="BE14" s="13">
        <v>8131.4710000000032</v>
      </c>
      <c r="BF14" s="13">
        <v>8131.4710000000032</v>
      </c>
      <c r="BG14" s="13">
        <v>2230.8810000000035</v>
      </c>
      <c r="BH14" s="13">
        <v>-1253.8399999999974</v>
      </c>
    </row>
    <row r="15" spans="1:60" s="14" customFormat="1" ht="15" customHeight="1">
      <c r="A15" s="64">
        <v>1997</v>
      </c>
      <c r="B15" s="13">
        <v>94644.968999999997</v>
      </c>
      <c r="C15" s="13">
        <f t="shared" si="0"/>
        <v>11738.862999999999</v>
      </c>
      <c r="D15" s="13">
        <v>11257.391</v>
      </c>
      <c r="E15" s="13">
        <v>445.90199999999999</v>
      </c>
      <c r="F15" s="13">
        <v>35.57</v>
      </c>
      <c r="G15" s="13">
        <f t="shared" si="1"/>
        <v>29334.469000000001</v>
      </c>
      <c r="H15" s="13">
        <v>23439.757000000001</v>
      </c>
      <c r="I15" s="13">
        <v>5894.7120000000004</v>
      </c>
      <c r="J15" s="13">
        <v>309.97399999999999</v>
      </c>
      <c r="K15" s="13">
        <f t="shared" si="2"/>
        <v>10191.236999999999</v>
      </c>
      <c r="L15" s="13">
        <v>2805.4</v>
      </c>
      <c r="M15" s="13">
        <v>6856.5889999999999</v>
      </c>
      <c r="N15" s="13">
        <v>448.28300000000002</v>
      </c>
      <c r="O15" s="13">
        <v>80.965000000000003</v>
      </c>
      <c r="P15" s="13">
        <v>4213.8890000000001</v>
      </c>
      <c r="Q15" s="13">
        <f t="shared" si="3"/>
        <v>2568.1260000000002</v>
      </c>
      <c r="R15" s="13">
        <v>2415.4140000000002</v>
      </c>
      <c r="S15" s="13">
        <v>152.71199999999999</v>
      </c>
      <c r="T15" s="13">
        <v>1569.4179999999999</v>
      </c>
      <c r="U15" s="13">
        <f t="shared" si="4"/>
        <v>1617.9199999999998</v>
      </c>
      <c r="V15" s="13">
        <v>507.87799999999999</v>
      </c>
      <c r="W15" s="13">
        <v>1110.0419999999999</v>
      </c>
      <c r="X15" s="13">
        <f t="shared" si="5"/>
        <v>123.629</v>
      </c>
      <c r="Y15" s="13">
        <v>0</v>
      </c>
      <c r="Z15" s="13">
        <v>123.629</v>
      </c>
      <c r="AA15" s="13">
        <v>7089.0590000000002</v>
      </c>
      <c r="AB15" s="13">
        <v>287.30399999999997</v>
      </c>
      <c r="AC15" s="13">
        <f t="shared" si="6"/>
        <v>141455.91899999999</v>
      </c>
      <c r="AD15" s="13">
        <v>140536.821</v>
      </c>
      <c r="AE15" s="13">
        <v>919.09799999999996</v>
      </c>
      <c r="AF15" s="13">
        <v>692.33399999999995</v>
      </c>
      <c r="AG15" s="13">
        <f t="shared" si="7"/>
        <v>4265.3940000000002</v>
      </c>
      <c r="AH15" s="13">
        <v>1396.9</v>
      </c>
      <c r="AI15" s="13">
        <v>2585.7460000000001</v>
      </c>
      <c r="AJ15" s="13">
        <v>100.86199999999999</v>
      </c>
      <c r="AK15" s="13">
        <v>132.98699999999999</v>
      </c>
      <c r="AL15" s="13">
        <v>48.899000000000001</v>
      </c>
      <c r="AM15" s="13">
        <v>1283.5719999999999</v>
      </c>
      <c r="AN15" s="13">
        <f t="shared" si="8"/>
        <v>1569.4179999999999</v>
      </c>
      <c r="AO15" s="13">
        <v>0</v>
      </c>
      <c r="AP15" s="13">
        <v>1569.4179999999999</v>
      </c>
      <c r="AQ15" s="13">
        <v>0</v>
      </c>
      <c r="AR15" s="13">
        <v>0</v>
      </c>
      <c r="AS15" s="13">
        <v>0</v>
      </c>
      <c r="AT15" s="13">
        <f t="shared" si="9"/>
        <v>356.00599999999997</v>
      </c>
      <c r="AU15" s="13">
        <v>316.029</v>
      </c>
      <c r="AV15" s="13">
        <v>39.976999999999997</v>
      </c>
      <c r="AW15" s="13">
        <f t="shared" si="10"/>
        <v>940.68700000000001</v>
      </c>
      <c r="AX15" s="13">
        <v>878.76800000000003</v>
      </c>
      <c r="AY15" s="13">
        <v>61.918999999999997</v>
      </c>
      <c r="AZ15" s="13">
        <v>7089.0590000000002</v>
      </c>
      <c r="BA15" s="13">
        <v>46810.95</v>
      </c>
      <c r="BB15" s="13">
        <v>39721.890999999996</v>
      </c>
      <c r="BC15" s="13">
        <v>17858.841</v>
      </c>
      <c r="BD15" s="13">
        <v>11932.998</v>
      </c>
      <c r="BE15" s="13">
        <v>8102.9579999999987</v>
      </c>
      <c r="BF15" s="13">
        <v>8102.9579999999987</v>
      </c>
      <c r="BG15" s="13">
        <v>1830.9569999999985</v>
      </c>
      <c r="BH15" s="13">
        <v>-3106.1510000000007</v>
      </c>
    </row>
    <row r="16" spans="1:60" s="14" customFormat="1" ht="15" customHeight="1">
      <c r="A16" s="64">
        <v>1998</v>
      </c>
      <c r="B16" s="13">
        <v>100763.379</v>
      </c>
      <c r="C16" s="13">
        <f t="shared" si="0"/>
        <v>15004.056</v>
      </c>
      <c r="D16" s="13">
        <v>14003.797</v>
      </c>
      <c r="E16" s="13">
        <v>959.62599999999998</v>
      </c>
      <c r="F16" s="13">
        <v>40.633000000000003</v>
      </c>
      <c r="G16" s="13">
        <f t="shared" si="1"/>
        <v>31981.985000000001</v>
      </c>
      <c r="H16" s="13">
        <v>25382.516</v>
      </c>
      <c r="I16" s="13">
        <v>6599.4690000000001</v>
      </c>
      <c r="J16" s="13">
        <v>362.3</v>
      </c>
      <c r="K16" s="13">
        <f t="shared" si="2"/>
        <v>11433.099</v>
      </c>
      <c r="L16" s="13">
        <v>3454.431</v>
      </c>
      <c r="M16" s="13">
        <v>7341.6880000000001</v>
      </c>
      <c r="N16" s="13">
        <v>535.40300000000002</v>
      </c>
      <c r="O16" s="13">
        <v>101.577</v>
      </c>
      <c r="P16" s="13">
        <v>5035.4769999999999</v>
      </c>
      <c r="Q16" s="13">
        <f t="shared" si="3"/>
        <v>2645.0619999999999</v>
      </c>
      <c r="R16" s="13">
        <v>2504.8789999999999</v>
      </c>
      <c r="S16" s="13">
        <v>140.18299999999999</v>
      </c>
      <c r="T16" s="13">
        <v>1620.0840000000001</v>
      </c>
      <c r="U16" s="13">
        <f t="shared" si="4"/>
        <v>1550.338</v>
      </c>
      <c r="V16" s="13">
        <v>511.017</v>
      </c>
      <c r="W16" s="13">
        <v>1039.3209999999999</v>
      </c>
      <c r="X16" s="13">
        <f t="shared" si="5"/>
        <v>73.847999999999999</v>
      </c>
      <c r="Y16" s="13">
        <v>0</v>
      </c>
      <c r="Z16" s="13">
        <v>73.847999999999999</v>
      </c>
      <c r="AA16" s="13">
        <v>7605.1130000000003</v>
      </c>
      <c r="AB16" s="13">
        <v>337.68700000000001</v>
      </c>
      <c r="AC16" s="13">
        <f t="shared" si="6"/>
        <v>151264.73199999999</v>
      </c>
      <c r="AD16" s="13">
        <v>150230.049</v>
      </c>
      <c r="AE16" s="13">
        <v>1034.683</v>
      </c>
      <c r="AF16" s="13">
        <v>811.26</v>
      </c>
      <c r="AG16" s="13">
        <f t="shared" si="7"/>
        <v>4758.9290000000001</v>
      </c>
      <c r="AH16" s="13">
        <v>1677.011</v>
      </c>
      <c r="AI16" s="13">
        <v>2751.4209999999998</v>
      </c>
      <c r="AJ16" s="13">
        <v>146.667</v>
      </c>
      <c r="AK16" s="13">
        <v>133.108</v>
      </c>
      <c r="AL16" s="13">
        <v>50.722000000000001</v>
      </c>
      <c r="AM16" s="13">
        <v>1571.04</v>
      </c>
      <c r="AN16" s="13">
        <f t="shared" si="8"/>
        <v>1620.0840000000001</v>
      </c>
      <c r="AO16" s="13">
        <v>0</v>
      </c>
      <c r="AP16" s="13">
        <v>1620.0840000000001</v>
      </c>
      <c r="AQ16" s="13">
        <v>0</v>
      </c>
      <c r="AR16" s="13">
        <v>0</v>
      </c>
      <c r="AS16" s="13">
        <v>0</v>
      </c>
      <c r="AT16" s="13">
        <f t="shared" si="9"/>
        <v>392.49400000000003</v>
      </c>
      <c r="AU16" s="13">
        <v>313.37</v>
      </c>
      <c r="AV16" s="13">
        <v>79.123999999999995</v>
      </c>
      <c r="AW16" s="13">
        <f t="shared" si="10"/>
        <v>1122.0930000000001</v>
      </c>
      <c r="AX16" s="13">
        <v>755.35</v>
      </c>
      <c r="AY16" s="13">
        <v>366.74299999999999</v>
      </c>
      <c r="AZ16" s="13">
        <v>7605.1130000000003</v>
      </c>
      <c r="BA16" s="13">
        <v>50501.352999999988</v>
      </c>
      <c r="BB16" s="13">
        <v>42896.239999999991</v>
      </c>
      <c r="BC16" s="13">
        <v>18968.32799999999</v>
      </c>
      <c r="BD16" s="13">
        <v>12294.15799999999</v>
      </c>
      <c r="BE16" s="13">
        <v>8491.2519999999913</v>
      </c>
      <c r="BF16" s="13">
        <v>8491.2519999999913</v>
      </c>
      <c r="BG16" s="13">
        <v>1934.3839999999911</v>
      </c>
      <c r="BH16" s="13">
        <v>-5802.2460000000092</v>
      </c>
    </row>
    <row r="17" spans="1:60" ht="15" customHeight="1">
      <c r="A17" s="64">
        <v>1999</v>
      </c>
      <c r="B17" s="13">
        <v>104220.364</v>
      </c>
      <c r="C17" s="13">
        <f t="shared" si="0"/>
        <v>17040.357</v>
      </c>
      <c r="D17" s="13">
        <v>15432.324000000001</v>
      </c>
      <c r="E17" s="13">
        <v>1559.432</v>
      </c>
      <c r="F17" s="13">
        <v>48.600999999999999</v>
      </c>
      <c r="G17" s="13">
        <f t="shared" si="1"/>
        <v>34252.292000000001</v>
      </c>
      <c r="H17" s="13">
        <v>27425.145</v>
      </c>
      <c r="I17" s="13">
        <v>6827.1469999999999</v>
      </c>
      <c r="J17" s="13">
        <v>406.23200000000003</v>
      </c>
      <c r="K17" s="13">
        <f t="shared" si="2"/>
        <v>12180.572</v>
      </c>
      <c r="L17" s="13">
        <v>3334.982</v>
      </c>
      <c r="M17" s="13">
        <v>8155.9750000000004</v>
      </c>
      <c r="N17" s="13">
        <v>602.29</v>
      </c>
      <c r="O17" s="13">
        <v>87.325000000000003</v>
      </c>
      <c r="P17" s="13">
        <v>4633.9409999999998</v>
      </c>
      <c r="Q17" s="13">
        <f t="shared" si="3"/>
        <v>3508.817</v>
      </c>
      <c r="R17" s="13">
        <v>3359.4749999999999</v>
      </c>
      <c r="S17" s="13">
        <v>149.34200000000001</v>
      </c>
      <c r="T17" s="13">
        <v>1444.5619999999999</v>
      </c>
      <c r="U17" s="13">
        <f t="shared" si="4"/>
        <v>1936.9989999999998</v>
      </c>
      <c r="V17" s="13">
        <v>498.70600000000002</v>
      </c>
      <c r="W17" s="13">
        <v>1438.2929999999999</v>
      </c>
      <c r="X17" s="13">
        <f t="shared" si="5"/>
        <v>120.04900000000001</v>
      </c>
      <c r="Y17" s="13">
        <v>0</v>
      </c>
      <c r="Z17" s="13">
        <v>120.04900000000001</v>
      </c>
      <c r="AA17" s="13">
        <v>8313.2420000000002</v>
      </c>
      <c r="AB17" s="13">
        <v>355.61900000000003</v>
      </c>
      <c r="AC17" s="13">
        <f t="shared" si="6"/>
        <v>158484.649</v>
      </c>
      <c r="AD17" s="13">
        <v>157370.223</v>
      </c>
      <c r="AE17" s="13">
        <v>1114.4259999999999</v>
      </c>
      <c r="AF17" s="13">
        <v>1021.037</v>
      </c>
      <c r="AG17" s="13">
        <f t="shared" si="7"/>
        <v>4712.8559999999998</v>
      </c>
      <c r="AH17" s="13">
        <v>1650.9570000000001</v>
      </c>
      <c r="AI17" s="13">
        <v>2792.9769999999999</v>
      </c>
      <c r="AJ17" s="13">
        <v>108.074</v>
      </c>
      <c r="AK17" s="13">
        <v>114.42099999999999</v>
      </c>
      <c r="AL17" s="13">
        <v>46.427</v>
      </c>
      <c r="AM17" s="13">
        <v>1464.2470000000001</v>
      </c>
      <c r="AN17" s="13">
        <f t="shared" si="8"/>
        <v>1444.5619999999999</v>
      </c>
      <c r="AO17" s="13">
        <v>0</v>
      </c>
      <c r="AP17" s="13">
        <v>1444.5619999999999</v>
      </c>
      <c r="AQ17" s="13">
        <v>0</v>
      </c>
      <c r="AR17" s="13">
        <v>0</v>
      </c>
      <c r="AS17" s="13">
        <v>0</v>
      </c>
      <c r="AT17" s="13">
        <f t="shared" si="9"/>
        <v>342.09300000000002</v>
      </c>
      <c r="AU17" s="13">
        <v>308.03500000000003</v>
      </c>
      <c r="AV17" s="13">
        <v>34.058</v>
      </c>
      <c r="AW17" s="13">
        <f t="shared" si="10"/>
        <v>1570.8609999999999</v>
      </c>
      <c r="AX17" s="13">
        <v>1263.79</v>
      </c>
      <c r="AY17" s="13">
        <v>307.07100000000003</v>
      </c>
      <c r="AZ17" s="13">
        <v>8313.2420000000002</v>
      </c>
      <c r="BA17" s="13">
        <v>54264.285000000003</v>
      </c>
      <c r="BB17" s="13">
        <v>45951.043000000005</v>
      </c>
      <c r="BC17" s="13">
        <v>20626.797999999999</v>
      </c>
      <c r="BD17" s="13">
        <v>13159.081999999999</v>
      </c>
      <c r="BE17" s="13">
        <v>8055.3589999999986</v>
      </c>
      <c r="BF17" s="13">
        <v>8055.3589999999986</v>
      </c>
      <c r="BG17" s="13">
        <v>1192.9289999999983</v>
      </c>
      <c r="BH17" s="13">
        <v>-7889.8050000000012</v>
      </c>
    </row>
    <row r="18" spans="1:60" ht="15" customHeight="1">
      <c r="A18" s="64">
        <v>2000</v>
      </c>
      <c r="B18" s="13">
        <v>114783.352</v>
      </c>
      <c r="C18" s="13">
        <f t="shared" si="0"/>
        <v>18489.695</v>
      </c>
      <c r="D18" s="13">
        <v>17609.23</v>
      </c>
      <c r="E18" s="13">
        <v>824.60400000000004</v>
      </c>
      <c r="F18" s="13">
        <v>55.860999999999997</v>
      </c>
      <c r="G18" s="13">
        <f t="shared" si="1"/>
        <v>36861.955000000002</v>
      </c>
      <c r="H18" s="13">
        <v>29450.109</v>
      </c>
      <c r="I18" s="13">
        <v>7411.8459999999995</v>
      </c>
      <c r="J18" s="13">
        <v>471.88799999999998</v>
      </c>
      <c r="K18" s="13">
        <f t="shared" si="2"/>
        <v>12767.187</v>
      </c>
      <c r="L18" s="13">
        <v>3339.76</v>
      </c>
      <c r="M18" s="13">
        <v>8697.9709999999995</v>
      </c>
      <c r="N18" s="13">
        <v>630.31399999999996</v>
      </c>
      <c r="O18" s="13">
        <v>99.141999999999996</v>
      </c>
      <c r="P18" s="13">
        <v>4572.8519999999999</v>
      </c>
      <c r="Q18" s="13">
        <f t="shared" si="3"/>
        <v>4012.43</v>
      </c>
      <c r="R18" s="13">
        <v>3852.3429999999998</v>
      </c>
      <c r="S18" s="13">
        <v>160.08699999999999</v>
      </c>
      <c r="T18" s="13">
        <v>1506.7529999999999</v>
      </c>
      <c r="U18" s="13">
        <f t="shared" si="4"/>
        <v>2268.29</v>
      </c>
      <c r="V18" s="13">
        <v>639.10799999999995</v>
      </c>
      <c r="W18" s="13">
        <v>1629.182</v>
      </c>
      <c r="X18" s="13">
        <f t="shared" si="5"/>
        <v>81.546000000000006</v>
      </c>
      <c r="Y18" s="13">
        <v>0</v>
      </c>
      <c r="Z18" s="13">
        <v>81.546000000000006</v>
      </c>
      <c r="AA18" s="13">
        <v>9427.857</v>
      </c>
      <c r="AB18" s="13">
        <v>520.077</v>
      </c>
      <c r="AC18" s="13">
        <f t="shared" si="6"/>
        <v>173169.77499999999</v>
      </c>
      <c r="AD18" s="13">
        <v>171900.06299999999</v>
      </c>
      <c r="AE18" s="13">
        <v>1269.712</v>
      </c>
      <c r="AF18" s="13">
        <v>1025.1189999999999</v>
      </c>
      <c r="AG18" s="13">
        <f t="shared" si="7"/>
        <v>4771.3149999999996</v>
      </c>
      <c r="AH18" s="13">
        <v>1523.12</v>
      </c>
      <c r="AI18" s="13">
        <v>2975.5169999999998</v>
      </c>
      <c r="AJ18" s="13">
        <v>143.75700000000001</v>
      </c>
      <c r="AK18" s="13">
        <v>113.054</v>
      </c>
      <c r="AL18" s="13">
        <v>15.867000000000001</v>
      </c>
      <c r="AM18" s="13">
        <v>1188.5409999999999</v>
      </c>
      <c r="AN18" s="13">
        <f t="shared" si="8"/>
        <v>1506.7529999999999</v>
      </c>
      <c r="AO18" s="13">
        <v>0</v>
      </c>
      <c r="AP18" s="13">
        <v>1506.7529999999999</v>
      </c>
      <c r="AQ18" s="13">
        <v>0</v>
      </c>
      <c r="AR18" s="13">
        <v>0</v>
      </c>
      <c r="AS18" s="13">
        <v>0</v>
      </c>
      <c r="AT18" s="13">
        <f t="shared" si="9"/>
        <v>454.65600000000001</v>
      </c>
      <c r="AU18" s="13">
        <v>418.09199999999998</v>
      </c>
      <c r="AV18" s="13">
        <v>36.564</v>
      </c>
      <c r="AW18" s="13">
        <f t="shared" si="10"/>
        <v>223.86099999999999</v>
      </c>
      <c r="AX18" s="13">
        <v>187.142</v>
      </c>
      <c r="AY18" s="13">
        <v>36.719000000000001</v>
      </c>
      <c r="AZ18" s="13">
        <v>9427.857</v>
      </c>
      <c r="BA18" s="13">
        <v>58386.422999999995</v>
      </c>
      <c r="BB18" s="13">
        <v>48958.565999999992</v>
      </c>
      <c r="BC18" s="13">
        <v>22077.698999999993</v>
      </c>
      <c r="BD18" s="13">
        <v>14081.826999999994</v>
      </c>
      <c r="BE18" s="13">
        <v>8255.7629999999954</v>
      </c>
      <c r="BF18" s="13">
        <v>8255.7629999999954</v>
      </c>
      <c r="BG18" s="13">
        <v>-1029.7790000000045</v>
      </c>
      <c r="BH18" s="13">
        <v>-10611.694000000005</v>
      </c>
    </row>
    <row r="19" spans="1:60" ht="15" customHeight="1">
      <c r="A19" s="64">
        <v>2001</v>
      </c>
      <c r="B19" s="13">
        <v>120902.075</v>
      </c>
      <c r="C19" s="13">
        <f t="shared" si="0"/>
        <v>18505.667000000001</v>
      </c>
      <c r="D19" s="13">
        <v>17554.681</v>
      </c>
      <c r="E19" s="13">
        <v>898.41800000000001</v>
      </c>
      <c r="F19" s="13">
        <v>52.567999999999998</v>
      </c>
      <c r="G19" s="13">
        <f t="shared" si="1"/>
        <v>38928.165000000001</v>
      </c>
      <c r="H19" s="13">
        <v>31048.041000000001</v>
      </c>
      <c r="I19" s="13">
        <v>7880.1239999999998</v>
      </c>
      <c r="J19" s="13">
        <v>572.84100000000001</v>
      </c>
      <c r="K19" s="13">
        <f t="shared" si="2"/>
        <v>13076.361999999997</v>
      </c>
      <c r="L19" s="13">
        <v>4283.8990000000003</v>
      </c>
      <c r="M19" s="13">
        <v>8563.6999999999989</v>
      </c>
      <c r="N19" s="13">
        <v>117.303</v>
      </c>
      <c r="O19" s="13">
        <v>111.46</v>
      </c>
      <c r="P19" s="13">
        <v>6056.3019999999997</v>
      </c>
      <c r="Q19" s="13">
        <f t="shared" si="3"/>
        <v>3588.1499999999996</v>
      </c>
      <c r="R19" s="13">
        <v>3404.7669999999998</v>
      </c>
      <c r="S19" s="13">
        <v>183.38300000000001</v>
      </c>
      <c r="T19" s="13">
        <v>1370.309</v>
      </c>
      <c r="U19" s="13">
        <f t="shared" si="4"/>
        <v>2700.1279999999997</v>
      </c>
      <c r="V19" s="13">
        <v>678.61400000000003</v>
      </c>
      <c r="W19" s="13">
        <v>2021.5139999999999</v>
      </c>
      <c r="X19" s="13">
        <f t="shared" si="5"/>
        <v>256.46800000000002</v>
      </c>
      <c r="Y19" s="13">
        <v>0</v>
      </c>
      <c r="Z19" s="13">
        <v>256.46800000000002</v>
      </c>
      <c r="AA19" s="13">
        <v>10297.169</v>
      </c>
      <c r="AB19" s="13">
        <v>464.27199999999999</v>
      </c>
      <c r="AC19" s="13">
        <f t="shared" si="6"/>
        <v>181859.88399999999</v>
      </c>
      <c r="AD19" s="13">
        <v>180453.4</v>
      </c>
      <c r="AE19" s="13">
        <v>1406.4839999999999</v>
      </c>
      <c r="AF19" s="13">
        <v>1073.8309999999999</v>
      </c>
      <c r="AG19" s="13">
        <f t="shared" si="7"/>
        <v>5169.5439999999999</v>
      </c>
      <c r="AH19" s="13">
        <v>2378.06</v>
      </c>
      <c r="AI19" s="13">
        <v>2435.4690000000001</v>
      </c>
      <c r="AJ19" s="13">
        <v>219.577</v>
      </c>
      <c r="AK19" s="13">
        <v>108.556</v>
      </c>
      <c r="AL19" s="13">
        <v>27.882000000000001</v>
      </c>
      <c r="AM19" s="13">
        <v>2128.96</v>
      </c>
      <c r="AN19" s="13">
        <f t="shared" si="8"/>
        <v>1370.309</v>
      </c>
      <c r="AO19" s="13">
        <v>0</v>
      </c>
      <c r="AP19" s="13">
        <v>1370.309</v>
      </c>
      <c r="AQ19" s="13">
        <v>0</v>
      </c>
      <c r="AR19" s="13">
        <v>0</v>
      </c>
      <c r="AS19" s="13">
        <v>0</v>
      </c>
      <c r="AT19" s="13">
        <f t="shared" si="9"/>
        <v>431.97300000000001</v>
      </c>
      <c r="AU19" s="13">
        <v>413.495</v>
      </c>
      <c r="AV19" s="13">
        <v>18.478000000000002</v>
      </c>
      <c r="AW19" s="13">
        <f t="shared" si="10"/>
        <v>108.721</v>
      </c>
      <c r="AX19" s="13">
        <v>49.44</v>
      </c>
      <c r="AY19" s="13">
        <v>59.280999999999999</v>
      </c>
      <c r="AZ19" s="13">
        <v>10297.169</v>
      </c>
      <c r="BA19" s="13">
        <v>60957.808999999994</v>
      </c>
      <c r="BB19" s="13">
        <v>50660.639999999992</v>
      </c>
      <c r="BC19" s="13">
        <v>22530.633999999991</v>
      </c>
      <c r="BD19" s="13">
        <v>14623.815999999993</v>
      </c>
      <c r="BE19" s="13">
        <v>8767.510999999995</v>
      </c>
      <c r="BF19" s="13">
        <v>8767.510999999995</v>
      </c>
      <c r="BG19" s="13">
        <v>-1677.405000000005</v>
      </c>
      <c r="BH19" s="13">
        <v>-10350.175000000008</v>
      </c>
    </row>
    <row r="20" spans="1:60" ht="15" customHeight="1">
      <c r="A20" s="64">
        <v>2002</v>
      </c>
      <c r="B20" s="13">
        <v>120538.74800000001</v>
      </c>
      <c r="C20" s="13">
        <f t="shared" si="0"/>
        <v>17391.863999999998</v>
      </c>
      <c r="D20" s="13">
        <v>17238.27</v>
      </c>
      <c r="E20" s="13">
        <v>95.100999999999999</v>
      </c>
      <c r="F20" s="13">
        <v>58.493000000000002</v>
      </c>
      <c r="G20" s="13">
        <f t="shared" si="1"/>
        <v>40264.623</v>
      </c>
      <c r="H20" s="13">
        <v>32308.254000000001</v>
      </c>
      <c r="I20" s="13">
        <v>7956.3689999999997</v>
      </c>
      <c r="J20" s="13">
        <v>905.97500000000002</v>
      </c>
      <c r="K20" s="13">
        <f t="shared" si="2"/>
        <v>13096.011</v>
      </c>
      <c r="L20" s="13">
        <v>4444.2489999999998</v>
      </c>
      <c r="M20" s="13">
        <v>8967.2579999999998</v>
      </c>
      <c r="N20" s="13">
        <v>-424.13</v>
      </c>
      <c r="O20" s="13">
        <v>108.634</v>
      </c>
      <c r="P20" s="13">
        <v>6208.1480000000001</v>
      </c>
      <c r="Q20" s="13">
        <f t="shared" si="3"/>
        <v>3962.5070000000001</v>
      </c>
      <c r="R20" s="13">
        <v>3739.0010000000002</v>
      </c>
      <c r="S20" s="13">
        <v>223.506</v>
      </c>
      <c r="T20" s="13">
        <v>1087.6320000000001</v>
      </c>
      <c r="U20" s="13">
        <f t="shared" si="4"/>
        <v>2989.1179999999999</v>
      </c>
      <c r="V20" s="13">
        <v>706.322</v>
      </c>
      <c r="W20" s="13">
        <v>2282.7959999999998</v>
      </c>
      <c r="X20" s="13">
        <f t="shared" si="5"/>
        <v>287.37700000000001</v>
      </c>
      <c r="Y20" s="13">
        <v>0</v>
      </c>
      <c r="Z20" s="13">
        <v>287.37700000000001</v>
      </c>
      <c r="AA20" s="13">
        <v>11077.647999999999</v>
      </c>
      <c r="AB20" s="13">
        <v>630.04899999999998</v>
      </c>
      <c r="AC20" s="13">
        <f t="shared" si="6"/>
        <v>184091.027</v>
      </c>
      <c r="AD20" s="13">
        <v>182678.30499999999</v>
      </c>
      <c r="AE20" s="13">
        <v>1412.722</v>
      </c>
      <c r="AF20" s="13">
        <v>986.10199999999998</v>
      </c>
      <c r="AG20" s="13">
        <f t="shared" si="7"/>
        <v>4707.5680000000002</v>
      </c>
      <c r="AH20" s="13">
        <v>2478.0819999999999</v>
      </c>
      <c r="AI20" s="13">
        <v>2400.5340000000001</v>
      </c>
      <c r="AJ20" s="13">
        <v>-299.88400000000001</v>
      </c>
      <c r="AK20" s="13">
        <v>94.522999999999996</v>
      </c>
      <c r="AL20" s="13">
        <v>34.313000000000002</v>
      </c>
      <c r="AM20" s="13">
        <v>2272.0320000000002</v>
      </c>
      <c r="AN20" s="13">
        <f t="shared" si="8"/>
        <v>1087.6320000000001</v>
      </c>
      <c r="AO20" s="13">
        <v>0</v>
      </c>
      <c r="AP20" s="13">
        <v>1087.6320000000001</v>
      </c>
      <c r="AQ20" s="13">
        <v>0</v>
      </c>
      <c r="AR20" s="13">
        <v>0</v>
      </c>
      <c r="AS20" s="13">
        <v>0</v>
      </c>
      <c r="AT20" s="13">
        <f t="shared" si="9"/>
        <v>465.09199999999998</v>
      </c>
      <c r="AU20" s="13">
        <v>457.75599999999997</v>
      </c>
      <c r="AV20" s="13">
        <v>7.3360000000000003</v>
      </c>
      <c r="AW20" s="13">
        <f t="shared" si="10"/>
        <v>431.916</v>
      </c>
      <c r="AX20" s="13">
        <v>34.473999999999997</v>
      </c>
      <c r="AY20" s="13">
        <v>397.44200000000001</v>
      </c>
      <c r="AZ20" s="13">
        <v>11077.647999999999</v>
      </c>
      <c r="BA20" s="13">
        <v>63552.278999999995</v>
      </c>
      <c r="BB20" s="13">
        <v>52474.630999999994</v>
      </c>
      <c r="BC20" s="13">
        <v>23367.782999999996</v>
      </c>
      <c r="BD20" s="13">
        <v>14979.339999999995</v>
      </c>
      <c r="BE20" s="13">
        <v>8492.8069999999952</v>
      </c>
      <c r="BF20" s="13">
        <v>8492.8069999999952</v>
      </c>
      <c r="BG20" s="13">
        <v>-2440.3020000000038</v>
      </c>
      <c r="BH20" s="13">
        <v>-9384.5670000000027</v>
      </c>
    </row>
    <row r="21" spans="1:60" ht="15" customHeight="1">
      <c r="A21" s="64">
        <v>2003</v>
      </c>
      <c r="B21" s="13">
        <v>120460.88800000001</v>
      </c>
      <c r="C21" s="13">
        <f t="shared" si="0"/>
        <v>16877.686000000002</v>
      </c>
      <c r="D21" s="13">
        <v>17078.2</v>
      </c>
      <c r="E21" s="13">
        <v>-242.06700000000001</v>
      </c>
      <c r="F21" s="13">
        <v>41.552999999999997</v>
      </c>
      <c r="G21" s="13">
        <f t="shared" si="1"/>
        <v>40634.754000000001</v>
      </c>
      <c r="H21" s="13">
        <v>33171.607000000004</v>
      </c>
      <c r="I21" s="13">
        <v>7463.1469999999999</v>
      </c>
      <c r="J21" s="13">
        <v>801.84</v>
      </c>
      <c r="K21" s="13">
        <f t="shared" si="2"/>
        <v>14607.241</v>
      </c>
      <c r="L21" s="13">
        <v>3668.636</v>
      </c>
      <c r="M21" s="13">
        <v>10829.769</v>
      </c>
      <c r="N21" s="13">
        <v>-54.784999999999997</v>
      </c>
      <c r="O21" s="13">
        <v>163.62100000000001</v>
      </c>
      <c r="P21" s="13">
        <v>5631.8389999999999</v>
      </c>
      <c r="Q21" s="13">
        <f t="shared" si="3"/>
        <v>3055.3040000000001</v>
      </c>
      <c r="R21" s="13">
        <v>2887.1350000000002</v>
      </c>
      <c r="S21" s="13">
        <v>168.16900000000001</v>
      </c>
      <c r="T21" s="13">
        <v>1095.8910000000001</v>
      </c>
      <c r="U21" s="13">
        <f t="shared" si="4"/>
        <v>1989.817</v>
      </c>
      <c r="V21" s="13">
        <v>710.03899999999999</v>
      </c>
      <c r="W21" s="13">
        <v>1279.778</v>
      </c>
      <c r="X21" s="13">
        <f t="shared" si="5"/>
        <v>648.16499999999996</v>
      </c>
      <c r="Y21" s="13">
        <v>0</v>
      </c>
      <c r="Z21" s="13">
        <v>648.16499999999996</v>
      </c>
      <c r="AA21" s="13">
        <v>11554.635</v>
      </c>
      <c r="AB21" s="13">
        <v>488.87200000000001</v>
      </c>
      <c r="AC21" s="13">
        <f t="shared" si="6"/>
        <v>184971.478</v>
      </c>
      <c r="AD21" s="13">
        <v>183601.79500000001</v>
      </c>
      <c r="AE21" s="13">
        <v>1369.683</v>
      </c>
      <c r="AF21" s="13">
        <v>1091.288</v>
      </c>
      <c r="AG21" s="13">
        <f t="shared" si="7"/>
        <v>6552.2910000000002</v>
      </c>
      <c r="AH21" s="13">
        <v>2009.7660000000001</v>
      </c>
      <c r="AI21" s="13">
        <v>4234.0630000000001</v>
      </c>
      <c r="AJ21" s="13">
        <v>146.52500000000001</v>
      </c>
      <c r="AK21" s="13">
        <v>105.06</v>
      </c>
      <c r="AL21" s="13">
        <v>56.877000000000002</v>
      </c>
      <c r="AM21" s="13">
        <v>1870.7560000000001</v>
      </c>
      <c r="AN21" s="13">
        <f t="shared" si="8"/>
        <v>1095.8910000000001</v>
      </c>
      <c r="AO21" s="13">
        <v>0</v>
      </c>
      <c r="AP21" s="13">
        <v>1095.8910000000001</v>
      </c>
      <c r="AQ21" s="13">
        <v>0</v>
      </c>
      <c r="AR21" s="13">
        <v>0</v>
      </c>
      <c r="AS21" s="13">
        <v>0</v>
      </c>
      <c r="AT21" s="13">
        <f t="shared" si="9"/>
        <v>487.03899999999999</v>
      </c>
      <c r="AU21" s="13">
        <v>461.26299999999998</v>
      </c>
      <c r="AV21" s="13">
        <v>25.776</v>
      </c>
      <c r="AW21" s="13">
        <f t="shared" si="10"/>
        <v>1912.7830000000001</v>
      </c>
      <c r="AX21" s="13">
        <v>1587.5730000000001</v>
      </c>
      <c r="AY21" s="13">
        <v>325.20999999999998</v>
      </c>
      <c r="AZ21" s="13">
        <v>11554.635</v>
      </c>
      <c r="BA21" s="13">
        <v>64510.59</v>
      </c>
      <c r="BB21" s="13">
        <v>52955.954999999994</v>
      </c>
      <c r="BC21" s="13">
        <v>24165.283999999996</v>
      </c>
      <c r="BD21" s="13">
        <v>16110.333999999999</v>
      </c>
      <c r="BE21" s="13">
        <v>11552.252</v>
      </c>
      <c r="BF21" s="13">
        <v>11552.252</v>
      </c>
      <c r="BG21" s="13">
        <v>1262.2350000000004</v>
      </c>
      <c r="BH21" s="13">
        <v>-4549.688000000001</v>
      </c>
    </row>
    <row r="22" spans="1:60" ht="15" customHeight="1">
      <c r="A22" s="64">
        <v>2004</v>
      </c>
      <c r="B22" s="13">
        <v>127563.462</v>
      </c>
      <c r="C22" s="13">
        <f t="shared" si="0"/>
        <v>18395.044999999998</v>
      </c>
      <c r="D22" s="13">
        <v>17277.999</v>
      </c>
      <c r="E22" s="13">
        <v>1071.8150000000001</v>
      </c>
      <c r="F22" s="13">
        <v>45.231000000000002</v>
      </c>
      <c r="G22" s="13">
        <f t="shared" si="1"/>
        <v>42147.762000000002</v>
      </c>
      <c r="H22" s="13">
        <v>34317.15</v>
      </c>
      <c r="I22" s="13">
        <v>7830.6120000000001</v>
      </c>
      <c r="J22" s="13">
        <v>663.61099999999999</v>
      </c>
      <c r="K22" s="13">
        <f t="shared" si="2"/>
        <v>16615.844000000001</v>
      </c>
      <c r="L22" s="13">
        <v>3168.067</v>
      </c>
      <c r="M22" s="13">
        <v>12900.302000000001</v>
      </c>
      <c r="N22" s="13">
        <v>297.40800000000002</v>
      </c>
      <c r="O22" s="13">
        <v>250.06700000000001</v>
      </c>
      <c r="P22" s="13">
        <v>5103.4759999999997</v>
      </c>
      <c r="Q22" s="13">
        <f t="shared" si="3"/>
        <v>3843.652</v>
      </c>
      <c r="R22" s="13">
        <v>3659.241</v>
      </c>
      <c r="S22" s="13">
        <v>184.411</v>
      </c>
      <c r="T22" s="13">
        <v>900.66499999999996</v>
      </c>
      <c r="U22" s="13">
        <f t="shared" si="4"/>
        <v>2034.1030000000001</v>
      </c>
      <c r="V22" s="13">
        <v>746.76099999999997</v>
      </c>
      <c r="W22" s="13">
        <v>1287.3420000000001</v>
      </c>
      <c r="X22" s="13">
        <f t="shared" si="5"/>
        <v>570.78599999999994</v>
      </c>
      <c r="Y22" s="13">
        <v>0</v>
      </c>
      <c r="Z22" s="13">
        <v>570.78599999999994</v>
      </c>
      <c r="AA22" s="13">
        <v>12029.737999999999</v>
      </c>
      <c r="AB22" s="13">
        <v>457.18900000000002</v>
      </c>
      <c r="AC22" s="13">
        <f t="shared" si="6"/>
        <v>194199.894</v>
      </c>
      <c r="AD22" s="13">
        <v>192748.70699999999</v>
      </c>
      <c r="AE22" s="13">
        <v>1451.1869999999999</v>
      </c>
      <c r="AF22" s="13">
        <v>836.03499999999997</v>
      </c>
      <c r="AG22" s="13">
        <f t="shared" si="7"/>
        <v>7704.4660000000003</v>
      </c>
      <c r="AH22" s="13">
        <v>1876.366</v>
      </c>
      <c r="AI22" s="13">
        <v>5442.8530000000001</v>
      </c>
      <c r="AJ22" s="13">
        <v>224.18299999999999</v>
      </c>
      <c r="AK22" s="13">
        <v>103.157</v>
      </c>
      <c r="AL22" s="13">
        <v>57.906999999999996</v>
      </c>
      <c r="AM22" s="13">
        <v>1708.5740000000001</v>
      </c>
      <c r="AN22" s="13">
        <f t="shared" si="8"/>
        <v>900.66499999999996</v>
      </c>
      <c r="AO22" s="13">
        <v>0</v>
      </c>
      <c r="AP22" s="13">
        <v>900.66499999999996</v>
      </c>
      <c r="AQ22" s="13">
        <v>0</v>
      </c>
      <c r="AR22" s="13">
        <v>0</v>
      </c>
      <c r="AS22" s="13">
        <v>0</v>
      </c>
      <c r="AT22" s="13">
        <f t="shared" si="9"/>
        <v>607.20499999999993</v>
      </c>
      <c r="AU22" s="13">
        <v>518.12599999999998</v>
      </c>
      <c r="AV22" s="13">
        <v>89.078999999999994</v>
      </c>
      <c r="AW22" s="13">
        <f t="shared" si="10"/>
        <v>1923.847</v>
      </c>
      <c r="AX22" s="13">
        <v>1229.191</v>
      </c>
      <c r="AY22" s="13">
        <v>694.65599999999995</v>
      </c>
      <c r="AZ22" s="13">
        <v>12029.737999999999</v>
      </c>
      <c r="BA22" s="13">
        <v>66636.432000000001</v>
      </c>
      <c r="BB22" s="13">
        <v>54606.694000000003</v>
      </c>
      <c r="BC22" s="13">
        <v>24661.094000000001</v>
      </c>
      <c r="BD22" s="13">
        <v>15749.716</v>
      </c>
      <c r="BE22" s="13">
        <v>10479.166000000005</v>
      </c>
      <c r="BF22" s="13">
        <v>10479.166000000005</v>
      </c>
      <c r="BG22" s="13">
        <v>-197.51099999999462</v>
      </c>
      <c r="BH22" s="13">
        <v>-7020.0069999999942</v>
      </c>
    </row>
    <row r="23" spans="1:60" ht="15" customHeight="1">
      <c r="A23" s="64">
        <v>2005</v>
      </c>
      <c r="B23" s="13">
        <v>133075.80799999999</v>
      </c>
      <c r="C23" s="13">
        <f t="shared" si="0"/>
        <v>19423.586000000003</v>
      </c>
      <c r="D23" s="13">
        <v>18646.721000000001</v>
      </c>
      <c r="E23" s="13">
        <v>737.93600000000004</v>
      </c>
      <c r="F23" s="13">
        <v>38.929000000000002</v>
      </c>
      <c r="G23" s="13">
        <f t="shared" si="1"/>
        <v>43684.483999999997</v>
      </c>
      <c r="H23" s="13">
        <v>35285.875999999997</v>
      </c>
      <c r="I23" s="13">
        <v>8398.6080000000002</v>
      </c>
      <c r="J23" s="13">
        <v>770.87599999999998</v>
      </c>
      <c r="K23" s="13">
        <f t="shared" si="2"/>
        <v>18815.357</v>
      </c>
      <c r="L23" s="13">
        <v>3190.5039999999999</v>
      </c>
      <c r="M23" s="13">
        <v>15051.986000000001</v>
      </c>
      <c r="N23" s="13">
        <v>315.404</v>
      </c>
      <c r="O23" s="13">
        <v>257.46300000000002</v>
      </c>
      <c r="P23" s="13">
        <v>5112.3670000000002</v>
      </c>
      <c r="Q23" s="13">
        <f t="shared" si="3"/>
        <v>3735.9229999999998</v>
      </c>
      <c r="R23" s="13">
        <v>3543.3319999999999</v>
      </c>
      <c r="S23" s="13">
        <v>192.59100000000001</v>
      </c>
      <c r="T23" s="13">
        <v>1287.1479999999999</v>
      </c>
      <c r="U23" s="13">
        <f t="shared" si="4"/>
        <v>1793.79</v>
      </c>
      <c r="V23" s="13">
        <v>747.46900000000005</v>
      </c>
      <c r="W23" s="13">
        <v>1046.3209999999999</v>
      </c>
      <c r="X23" s="13">
        <f t="shared" si="5"/>
        <v>123.181</v>
      </c>
      <c r="Y23" s="13">
        <v>0</v>
      </c>
      <c r="Z23" s="13">
        <v>123.181</v>
      </c>
      <c r="AA23" s="13">
        <v>12529.1</v>
      </c>
      <c r="AB23" s="13">
        <v>457.86700000000002</v>
      </c>
      <c r="AC23" s="13">
        <f t="shared" si="6"/>
        <v>201386.03199999998</v>
      </c>
      <c r="AD23" s="13">
        <v>199869.12599999999</v>
      </c>
      <c r="AE23" s="13">
        <v>1516.9059999999999</v>
      </c>
      <c r="AF23" s="13">
        <v>874.57600000000002</v>
      </c>
      <c r="AG23" s="13">
        <f t="shared" si="7"/>
        <v>8265.7070000000003</v>
      </c>
      <c r="AH23" s="13">
        <v>2038.951</v>
      </c>
      <c r="AI23" s="13">
        <v>5682.1509999999998</v>
      </c>
      <c r="AJ23" s="13">
        <v>373.01799999999997</v>
      </c>
      <c r="AK23" s="13">
        <v>108.004</v>
      </c>
      <c r="AL23" s="13">
        <v>63.582999999999998</v>
      </c>
      <c r="AM23" s="13">
        <v>1816.9269999999999</v>
      </c>
      <c r="AN23" s="13">
        <f t="shared" si="8"/>
        <v>1287.1479999999999</v>
      </c>
      <c r="AO23" s="13">
        <v>0</v>
      </c>
      <c r="AP23" s="13">
        <v>1287.1479999999999</v>
      </c>
      <c r="AQ23" s="13">
        <v>0</v>
      </c>
      <c r="AR23" s="13">
        <v>0</v>
      </c>
      <c r="AS23" s="13">
        <v>0</v>
      </c>
      <c r="AT23" s="13">
        <f t="shared" si="9"/>
        <v>557.68799999999999</v>
      </c>
      <c r="AU23" s="13">
        <v>500.52100000000002</v>
      </c>
      <c r="AV23" s="13">
        <v>57.167000000000002</v>
      </c>
      <c r="AW23" s="13">
        <f t="shared" si="10"/>
        <v>1751.8209999999999</v>
      </c>
      <c r="AX23" s="13">
        <v>1235.057</v>
      </c>
      <c r="AY23" s="13">
        <v>516.76400000000001</v>
      </c>
      <c r="AZ23" s="13">
        <v>12529.1</v>
      </c>
      <c r="BA23" s="13">
        <v>68310.223999999987</v>
      </c>
      <c r="BB23" s="13">
        <v>55781.123999999989</v>
      </c>
      <c r="BC23" s="13">
        <v>24729.439999999991</v>
      </c>
      <c r="BD23" s="13">
        <v>14179.789999999988</v>
      </c>
      <c r="BE23" s="13">
        <v>9207.7649999999885</v>
      </c>
      <c r="BF23" s="13">
        <v>9207.7649999999885</v>
      </c>
      <c r="BG23" s="13">
        <v>-1692.695000000012</v>
      </c>
      <c r="BH23" s="13">
        <v>-9045.0480000000134</v>
      </c>
    </row>
    <row r="24" spans="1:60" ht="15" customHeight="1">
      <c r="A24" s="64">
        <v>2006</v>
      </c>
      <c r="B24" s="13">
        <v>137783.375</v>
      </c>
      <c r="C24" s="13">
        <f>+D24+E24+F24</f>
        <v>20880.283000000003</v>
      </c>
      <c r="D24" s="13">
        <v>19764.596000000001</v>
      </c>
      <c r="E24" s="13">
        <v>1061.021</v>
      </c>
      <c r="F24" s="13">
        <v>54.665999999999997</v>
      </c>
      <c r="G24" s="13">
        <f>+H24+I24</f>
        <v>45480.046999999999</v>
      </c>
      <c r="H24" s="13">
        <v>36706.567999999999</v>
      </c>
      <c r="I24" s="13">
        <v>8773.4789999999994</v>
      </c>
      <c r="J24" s="13">
        <v>811.59100000000001</v>
      </c>
      <c r="K24" s="13">
        <f>+L24+M24+N24+O24</f>
        <v>21698.467000000004</v>
      </c>
      <c r="L24" s="13">
        <v>3923.7370000000001</v>
      </c>
      <c r="M24" s="13">
        <v>16875.484</v>
      </c>
      <c r="N24" s="13">
        <v>602.93600000000004</v>
      </c>
      <c r="O24" s="13">
        <v>296.31</v>
      </c>
      <c r="P24" s="13">
        <v>5957.78</v>
      </c>
      <c r="Q24" s="13">
        <f>+R24+S24</f>
        <v>3703.8969999999999</v>
      </c>
      <c r="R24" s="13">
        <v>3463.7170000000001</v>
      </c>
      <c r="S24" s="13">
        <v>240.18</v>
      </c>
      <c r="T24" s="13">
        <v>1629.9860000000001</v>
      </c>
      <c r="U24" s="13">
        <f>+V24+W24</f>
        <v>2000.9839999999999</v>
      </c>
      <c r="V24" s="13">
        <v>759.82100000000003</v>
      </c>
      <c r="W24" s="13">
        <v>1241.163</v>
      </c>
      <c r="X24" s="13">
        <f>+Y24+Z24</f>
        <v>129.999</v>
      </c>
      <c r="Y24" s="13">
        <v>0</v>
      </c>
      <c r="Z24" s="13">
        <v>129.999</v>
      </c>
      <c r="AA24" s="13">
        <v>12927.467000000001</v>
      </c>
      <c r="AB24" s="13">
        <v>701.38099999999997</v>
      </c>
      <c r="AC24" s="13">
        <f>+AD24+AE24</f>
        <v>209196.535</v>
      </c>
      <c r="AD24" s="13">
        <v>207407.174</v>
      </c>
      <c r="AE24" s="13">
        <v>1789.3610000000001</v>
      </c>
      <c r="AF24" s="13">
        <v>859.63499999999999</v>
      </c>
      <c r="AG24" s="13">
        <f>+AH24+AI24+AJ24+AK24+AL24</f>
        <v>11077.905999999999</v>
      </c>
      <c r="AH24" s="13">
        <v>2367.1729999999998</v>
      </c>
      <c r="AI24" s="13">
        <v>7978.3909999999996</v>
      </c>
      <c r="AJ24" s="13">
        <v>550.83199999999999</v>
      </c>
      <c r="AK24" s="13">
        <v>118.774</v>
      </c>
      <c r="AL24" s="13">
        <v>62.735999999999997</v>
      </c>
      <c r="AM24" s="13">
        <v>2110.8620000000001</v>
      </c>
      <c r="AN24" s="13">
        <f>+AO24+AP24+AQ24+AR24-AS24</f>
        <v>1629.9860000000001</v>
      </c>
      <c r="AO24" s="13">
        <v>0</v>
      </c>
      <c r="AP24" s="13">
        <v>1629.9860000000001</v>
      </c>
      <c r="AQ24" s="13">
        <v>0</v>
      </c>
      <c r="AR24" s="13">
        <v>0</v>
      </c>
      <c r="AS24" s="13">
        <v>0</v>
      </c>
      <c r="AT24" s="13">
        <f>+AU24+AV24</f>
        <v>571.17100000000005</v>
      </c>
      <c r="AU24" s="13">
        <v>512.04600000000005</v>
      </c>
      <c r="AV24" s="13">
        <v>59.125</v>
      </c>
      <c r="AW24" s="13">
        <f>+AX24+AY24</f>
        <v>1357.77</v>
      </c>
      <c r="AX24" s="13">
        <v>877.83600000000001</v>
      </c>
      <c r="AY24" s="13">
        <v>479.93400000000003</v>
      </c>
      <c r="AZ24" s="13">
        <v>12927.467000000001</v>
      </c>
      <c r="BA24" s="13">
        <v>71413.16</v>
      </c>
      <c r="BB24" s="13">
        <v>58485.692999999999</v>
      </c>
      <c r="BC24" s="13">
        <v>25981.156999999999</v>
      </c>
      <c r="BD24" s="13">
        <v>15360.595999999994</v>
      </c>
      <c r="BE24" s="13">
        <v>10226.885999999991</v>
      </c>
      <c r="BF24" s="13">
        <v>10226.885999999991</v>
      </c>
      <c r="BG24" s="13">
        <v>-1472.8100000000093</v>
      </c>
      <c r="BH24" s="13">
        <v>-10127.007000000011</v>
      </c>
    </row>
    <row r="25" spans="1:60" ht="15" customHeight="1">
      <c r="A25" s="64">
        <v>2007</v>
      </c>
      <c r="B25" s="13">
        <v>145609.908</v>
      </c>
      <c r="C25" s="13">
        <f t="shared" ref="C25:C29" si="11">+D25+E25+F25</f>
        <v>23208.829000000002</v>
      </c>
      <c r="D25" s="13">
        <v>22280.744999999999</v>
      </c>
      <c r="E25" s="13">
        <v>880.274</v>
      </c>
      <c r="F25" s="13">
        <v>47.81</v>
      </c>
      <c r="G25" s="13">
        <f t="shared" ref="G25:G30" si="12">+H25+I25</f>
        <v>48028.876999999993</v>
      </c>
      <c r="H25" s="13">
        <v>38672.701999999997</v>
      </c>
      <c r="I25" s="13">
        <v>9356.1749999999993</v>
      </c>
      <c r="J25" s="13">
        <v>846.82299999999998</v>
      </c>
      <c r="K25" s="13">
        <f t="shared" ref="K25:K29" si="13">+L25+M25+N25+O25</f>
        <v>24902.464</v>
      </c>
      <c r="L25" s="13">
        <v>6418.1360000000004</v>
      </c>
      <c r="M25" s="13">
        <v>17504.755999999998</v>
      </c>
      <c r="N25" s="13">
        <v>652.28300000000002</v>
      </c>
      <c r="O25" s="13">
        <v>327.28899999999999</v>
      </c>
      <c r="P25" s="13">
        <v>8124.7550000000001</v>
      </c>
      <c r="Q25" s="13">
        <f t="shared" ref="Q25:Q30" si="14">+R25+S25</f>
        <v>4743.4720000000007</v>
      </c>
      <c r="R25" s="13">
        <v>4473.6180000000004</v>
      </c>
      <c r="S25" s="13">
        <v>269.85399999999998</v>
      </c>
      <c r="T25" s="13">
        <v>1621.6579999999999</v>
      </c>
      <c r="U25" s="13">
        <f t="shared" ref="U25:U29" si="15">+V25+W25</f>
        <v>2395.511</v>
      </c>
      <c r="V25" s="13">
        <v>757.85799999999995</v>
      </c>
      <c r="W25" s="13">
        <v>1637.653</v>
      </c>
      <c r="X25" s="13">
        <f t="shared" ref="X25:X29" si="16">+Y25+Z25</f>
        <v>225.23099999999999</v>
      </c>
      <c r="Y25" s="13">
        <v>0</v>
      </c>
      <c r="Z25" s="13">
        <v>225.23099999999999</v>
      </c>
      <c r="AA25" s="13">
        <v>13431.21</v>
      </c>
      <c r="AB25" s="13">
        <v>1000.6</v>
      </c>
      <c r="AC25" s="13">
        <f t="shared" ref="AC25:AC30" si="17">+AD25+AE25</f>
        <v>223095.019</v>
      </c>
      <c r="AD25" s="13">
        <v>220938.97399999999</v>
      </c>
      <c r="AE25" s="13">
        <v>2156.0450000000001</v>
      </c>
      <c r="AF25" s="13">
        <v>907.09699999999998</v>
      </c>
      <c r="AG25" s="13">
        <f t="shared" ref="AG25:AG29" si="18">+AH25+AI25+AJ25+AK25+AL25</f>
        <v>12442.652</v>
      </c>
      <c r="AH25" s="13">
        <v>3349.4920000000002</v>
      </c>
      <c r="AI25" s="13">
        <v>8816.5669999999991</v>
      </c>
      <c r="AJ25" s="13">
        <v>51.481999999999999</v>
      </c>
      <c r="AK25" s="13">
        <v>147.06299999999999</v>
      </c>
      <c r="AL25" s="13">
        <v>78.048000000000002</v>
      </c>
      <c r="AM25" s="13">
        <v>2872.1779999999999</v>
      </c>
      <c r="AN25" s="13">
        <f t="shared" ref="AN25:AN29" si="19">+AO25+AP25+AQ25+AR25-AS25</f>
        <v>1621.6579999999999</v>
      </c>
      <c r="AO25" s="13">
        <v>0</v>
      </c>
      <c r="AP25" s="13">
        <v>1621.6579999999999</v>
      </c>
      <c r="AQ25" s="13">
        <v>0</v>
      </c>
      <c r="AR25" s="13">
        <v>0</v>
      </c>
      <c r="AS25" s="13">
        <v>0</v>
      </c>
      <c r="AT25" s="13">
        <f t="shared" ref="AT25:AT29" si="20">+AU25+AV25</f>
        <v>574.85500000000002</v>
      </c>
      <c r="AU25" s="13">
        <v>492.88600000000002</v>
      </c>
      <c r="AV25" s="13">
        <v>81.968999999999994</v>
      </c>
      <c r="AW25" s="13">
        <f t="shared" ref="AW25:AW29" si="21">+AX25+AY25</f>
        <v>1261.6570000000002</v>
      </c>
      <c r="AX25" s="13">
        <v>720.38900000000001</v>
      </c>
      <c r="AY25" s="13">
        <v>541.26800000000003</v>
      </c>
      <c r="AZ25" s="13">
        <v>13431.21</v>
      </c>
      <c r="BA25" s="13">
        <v>77485.111000000004</v>
      </c>
      <c r="BB25" s="13">
        <v>64053.901000000005</v>
      </c>
      <c r="BC25" s="13">
        <v>29516.508000000005</v>
      </c>
      <c r="BD25" s="13">
        <v>17056.696000000007</v>
      </c>
      <c r="BE25" s="13">
        <v>10492.568000000005</v>
      </c>
      <c r="BF25" s="13">
        <v>10492.568000000005</v>
      </c>
      <c r="BG25" s="13">
        <v>-1902.2159999999942</v>
      </c>
      <c r="BH25" s="13">
        <v>-12680.434999999996</v>
      </c>
    </row>
    <row r="26" spans="1:60" ht="15" customHeight="1">
      <c r="A26" s="64">
        <v>2008</v>
      </c>
      <c r="B26" s="13">
        <v>153937.45800000001</v>
      </c>
      <c r="C26" s="13">
        <f t="shared" si="11"/>
        <v>24357.150999999998</v>
      </c>
      <c r="D26" s="13">
        <v>23183.974999999999</v>
      </c>
      <c r="E26" s="13">
        <v>1112.9570000000001</v>
      </c>
      <c r="F26" s="13">
        <v>60.219000000000001</v>
      </c>
      <c r="G26" s="13">
        <f t="shared" si="12"/>
        <v>49877.489000000001</v>
      </c>
      <c r="H26" s="13">
        <v>40068.906000000003</v>
      </c>
      <c r="I26" s="13">
        <v>9808.5830000000005</v>
      </c>
      <c r="J26" s="13">
        <v>869.75099999999998</v>
      </c>
      <c r="K26" s="13">
        <f t="shared" si="13"/>
        <v>26854.876</v>
      </c>
      <c r="L26" s="13">
        <v>8261.8109999999997</v>
      </c>
      <c r="M26" s="13">
        <v>17817.601999999999</v>
      </c>
      <c r="N26" s="13">
        <v>459.161</v>
      </c>
      <c r="O26" s="13">
        <v>316.30200000000002</v>
      </c>
      <c r="P26" s="13">
        <v>10384.522999999999</v>
      </c>
      <c r="Q26" s="13">
        <f t="shared" si="14"/>
        <v>4987.6549999999997</v>
      </c>
      <c r="R26" s="13">
        <v>4707.973</v>
      </c>
      <c r="S26" s="13">
        <v>279.68200000000002</v>
      </c>
      <c r="T26" s="13">
        <v>1795.271</v>
      </c>
      <c r="U26" s="13">
        <f t="shared" si="15"/>
        <v>2024.5619999999999</v>
      </c>
      <c r="V26" s="13">
        <v>809.41899999999998</v>
      </c>
      <c r="W26" s="13">
        <v>1215.143</v>
      </c>
      <c r="X26" s="13">
        <f t="shared" si="16"/>
        <v>240.89699999999999</v>
      </c>
      <c r="Y26" s="13">
        <v>0</v>
      </c>
      <c r="Z26" s="13">
        <v>240.89699999999999</v>
      </c>
      <c r="AA26" s="13">
        <v>14175.151</v>
      </c>
      <c r="AB26" s="13">
        <v>1238.162</v>
      </c>
      <c r="AC26" s="13">
        <f t="shared" si="17"/>
        <v>232503.068</v>
      </c>
      <c r="AD26" s="13">
        <v>230060.984</v>
      </c>
      <c r="AE26" s="13">
        <v>2442.0839999999998</v>
      </c>
      <c r="AF26" s="13">
        <v>792.43600000000004</v>
      </c>
      <c r="AG26" s="13">
        <f t="shared" si="18"/>
        <v>12790.338999999998</v>
      </c>
      <c r="AH26" s="13">
        <v>3741.1680000000001</v>
      </c>
      <c r="AI26" s="13">
        <v>8608.0499999999993</v>
      </c>
      <c r="AJ26" s="13">
        <v>246.70599999999999</v>
      </c>
      <c r="AK26" s="13">
        <v>127.69399999999999</v>
      </c>
      <c r="AL26" s="13">
        <v>66.721000000000004</v>
      </c>
      <c r="AM26" s="13">
        <v>3333.2710000000002</v>
      </c>
      <c r="AN26" s="13">
        <f t="shared" si="19"/>
        <v>1795.271</v>
      </c>
      <c r="AO26" s="13">
        <v>0</v>
      </c>
      <c r="AP26" s="13">
        <v>1795.271</v>
      </c>
      <c r="AQ26" s="13">
        <v>0</v>
      </c>
      <c r="AR26" s="13">
        <v>0</v>
      </c>
      <c r="AS26" s="13">
        <v>0</v>
      </c>
      <c r="AT26" s="13">
        <f t="shared" si="20"/>
        <v>584.79099999999994</v>
      </c>
      <c r="AU26" s="13">
        <v>514.50699999999995</v>
      </c>
      <c r="AV26" s="13">
        <v>70.284000000000006</v>
      </c>
      <c r="AW26" s="13">
        <f t="shared" si="21"/>
        <v>2000.338</v>
      </c>
      <c r="AX26" s="13">
        <v>883.31500000000005</v>
      </c>
      <c r="AY26" s="13">
        <v>1117.0229999999999</v>
      </c>
      <c r="AZ26" s="13">
        <v>14175.151</v>
      </c>
      <c r="BA26" s="13">
        <v>78565.609999999986</v>
      </c>
      <c r="BB26" s="13">
        <v>64390.458999999988</v>
      </c>
      <c r="BC26" s="13">
        <v>28610.805999999986</v>
      </c>
      <c r="BD26" s="13">
        <v>14546.268999999982</v>
      </c>
      <c r="BE26" s="13">
        <v>8118.8429999999844</v>
      </c>
      <c r="BF26" s="13">
        <v>8118.8429999999844</v>
      </c>
      <c r="BG26" s="13">
        <v>-4296.8670000000157</v>
      </c>
      <c r="BH26" s="13">
        <v>-15717.029000000015</v>
      </c>
    </row>
    <row r="27" spans="1:60" s="80" customFormat="1" ht="15" customHeight="1">
      <c r="A27" s="79">
        <v>2009</v>
      </c>
      <c r="B27" s="13">
        <v>134192.43900000001</v>
      </c>
      <c r="C27" s="13">
        <f t="shared" si="11"/>
        <v>19800.695999999996</v>
      </c>
      <c r="D27" s="13">
        <v>20483.047999999999</v>
      </c>
      <c r="E27" s="13">
        <v>-734.73800000000006</v>
      </c>
      <c r="F27" s="13">
        <v>52.386000000000003</v>
      </c>
      <c r="G27" s="13">
        <f t="shared" si="12"/>
        <v>48714.587</v>
      </c>
      <c r="H27" s="13">
        <v>39599.248</v>
      </c>
      <c r="I27" s="13">
        <v>9115.3389999999999</v>
      </c>
      <c r="J27" s="13">
        <v>839.25</v>
      </c>
      <c r="K27" s="13">
        <f t="shared" si="13"/>
        <v>23705.493999999995</v>
      </c>
      <c r="L27" s="13">
        <v>5839.39</v>
      </c>
      <c r="M27" s="13">
        <v>17636.956999999999</v>
      </c>
      <c r="N27" s="13">
        <v>-137.93700000000001</v>
      </c>
      <c r="O27" s="13">
        <v>367.084</v>
      </c>
      <c r="P27" s="13">
        <v>8301.0460000000003</v>
      </c>
      <c r="Q27" s="13">
        <f t="shared" si="14"/>
        <v>3700.1349999999998</v>
      </c>
      <c r="R27" s="13">
        <v>3515.5189999999998</v>
      </c>
      <c r="S27" s="13">
        <v>184.61600000000001</v>
      </c>
      <c r="T27" s="13">
        <v>1280.78</v>
      </c>
      <c r="U27" s="13">
        <f t="shared" si="15"/>
        <v>2081.1710000000003</v>
      </c>
      <c r="V27" s="13">
        <v>809.38499999999999</v>
      </c>
      <c r="W27" s="13">
        <v>1271.7860000000001</v>
      </c>
      <c r="X27" s="13">
        <f t="shared" si="16"/>
        <v>139.571</v>
      </c>
      <c r="Y27" s="13">
        <v>0</v>
      </c>
      <c r="Z27" s="13">
        <v>139.571</v>
      </c>
      <c r="AA27" s="13">
        <v>14261.138000000001</v>
      </c>
      <c r="AB27" s="13">
        <v>763.86900000000003</v>
      </c>
      <c r="AC27" s="13">
        <f t="shared" si="17"/>
        <v>213059.97099999999</v>
      </c>
      <c r="AD27" s="13">
        <v>210319.62</v>
      </c>
      <c r="AE27" s="13">
        <v>2740.3510000000001</v>
      </c>
      <c r="AF27" s="13">
        <v>907.33900000000006</v>
      </c>
      <c r="AG27" s="13">
        <f t="shared" si="18"/>
        <v>9364.0680000000011</v>
      </c>
      <c r="AH27" s="13">
        <v>3123.8960000000002</v>
      </c>
      <c r="AI27" s="13">
        <v>5811.866</v>
      </c>
      <c r="AJ27" s="13">
        <v>207.11799999999999</v>
      </c>
      <c r="AK27" s="13">
        <v>123.229</v>
      </c>
      <c r="AL27" s="13">
        <v>97.959000000000003</v>
      </c>
      <c r="AM27" s="13">
        <v>2814.73</v>
      </c>
      <c r="AN27" s="13">
        <f t="shared" si="19"/>
        <v>1280.78</v>
      </c>
      <c r="AO27" s="13">
        <v>0</v>
      </c>
      <c r="AP27" s="13">
        <v>1280.78</v>
      </c>
      <c r="AQ27" s="13">
        <v>0</v>
      </c>
      <c r="AR27" s="13">
        <v>0</v>
      </c>
      <c r="AS27" s="13">
        <v>0</v>
      </c>
      <c r="AT27" s="13">
        <f t="shared" si="20"/>
        <v>650.29899999999998</v>
      </c>
      <c r="AU27" s="13">
        <v>533.41099999999994</v>
      </c>
      <c r="AV27" s="13">
        <v>116.88800000000001</v>
      </c>
      <c r="AW27" s="13">
        <f t="shared" si="21"/>
        <v>1539.4869999999999</v>
      </c>
      <c r="AX27" s="13">
        <v>1337.7159999999999</v>
      </c>
      <c r="AY27" s="13">
        <v>201.77099999999999</v>
      </c>
      <c r="AZ27" s="13">
        <v>14261.138000000001</v>
      </c>
      <c r="BA27" s="13">
        <v>78867.531999999977</v>
      </c>
      <c r="BB27" s="13">
        <v>64606.393999999978</v>
      </c>
      <c r="BC27" s="13">
        <v>30221.033999999985</v>
      </c>
      <c r="BD27" s="13">
        <v>15879.607999999986</v>
      </c>
      <c r="BE27" s="13">
        <v>10748.600999999982</v>
      </c>
      <c r="BF27" s="13">
        <v>10748.600999999982</v>
      </c>
      <c r="BG27" s="13">
        <v>-2112.6210000000187</v>
      </c>
      <c r="BH27" s="13">
        <v>-8416.0480000000134</v>
      </c>
    </row>
    <row r="28" spans="1:60" ht="15" customHeight="1">
      <c r="A28" s="91">
        <v>2010</v>
      </c>
      <c r="B28" s="13">
        <v>141720.91</v>
      </c>
      <c r="C28" s="13">
        <f t="shared" si="11"/>
        <v>19361.332000000002</v>
      </c>
      <c r="D28" s="13">
        <v>18463.931</v>
      </c>
      <c r="E28" s="13">
        <v>848.32299999999998</v>
      </c>
      <c r="F28" s="13">
        <v>49.078000000000003</v>
      </c>
      <c r="G28" s="13">
        <f t="shared" si="12"/>
        <v>49797.536</v>
      </c>
      <c r="H28" s="13">
        <v>40077.951000000001</v>
      </c>
      <c r="I28" s="13">
        <v>9719.5849999999991</v>
      </c>
      <c r="J28" s="13">
        <v>857.98199999999997</v>
      </c>
      <c r="K28" s="13">
        <f t="shared" si="13"/>
        <v>24645.396000000001</v>
      </c>
      <c r="L28" s="13">
        <v>4416.0029999999997</v>
      </c>
      <c r="M28" s="13">
        <v>18435.838</v>
      </c>
      <c r="N28" s="13">
        <v>1441.1279999999999</v>
      </c>
      <c r="O28" s="13">
        <v>352.42700000000002</v>
      </c>
      <c r="P28" s="13">
        <v>6698.5609999999997</v>
      </c>
      <c r="Q28" s="13">
        <f t="shared" si="14"/>
        <v>4074.6979999999999</v>
      </c>
      <c r="R28" s="13">
        <v>3848.5859999999998</v>
      </c>
      <c r="S28" s="13">
        <v>226.11199999999999</v>
      </c>
      <c r="T28" s="13">
        <v>1721.6189999999999</v>
      </c>
      <c r="U28" s="13">
        <f t="shared" si="15"/>
        <v>1816.1210000000001</v>
      </c>
      <c r="V28" s="13">
        <v>819.99800000000005</v>
      </c>
      <c r="W28" s="13">
        <v>996.12300000000005</v>
      </c>
      <c r="X28" s="13">
        <f t="shared" si="16"/>
        <v>241.92599999999999</v>
      </c>
      <c r="Y28" s="13">
        <v>0</v>
      </c>
      <c r="Z28" s="13">
        <v>241.92599999999999</v>
      </c>
      <c r="AA28" s="13">
        <v>14495.834000000001</v>
      </c>
      <c r="AB28" s="13">
        <v>758.00599999999997</v>
      </c>
      <c r="AC28" s="13">
        <f t="shared" si="17"/>
        <v>222814.76799999998</v>
      </c>
      <c r="AD28" s="13">
        <v>220548.9</v>
      </c>
      <c r="AE28" s="13">
        <v>2265.8679999999999</v>
      </c>
      <c r="AF28" s="13">
        <v>1039.528</v>
      </c>
      <c r="AG28" s="13">
        <f t="shared" si="18"/>
        <v>12870.002000000002</v>
      </c>
      <c r="AH28" s="13">
        <v>2278.7779999999998</v>
      </c>
      <c r="AI28" s="13">
        <v>9372.4060000000009</v>
      </c>
      <c r="AJ28" s="13">
        <v>991.85199999999998</v>
      </c>
      <c r="AK28" s="13">
        <v>133.672</v>
      </c>
      <c r="AL28" s="13">
        <v>93.293999999999997</v>
      </c>
      <c r="AM28" s="13">
        <v>2091.6089999999999</v>
      </c>
      <c r="AN28" s="13">
        <f t="shared" si="19"/>
        <v>1721.6189999999999</v>
      </c>
      <c r="AO28" s="13">
        <v>0</v>
      </c>
      <c r="AP28" s="13">
        <v>1721.6189999999999</v>
      </c>
      <c r="AQ28" s="13">
        <v>0</v>
      </c>
      <c r="AR28" s="13">
        <v>0</v>
      </c>
      <c r="AS28" s="13">
        <v>0</v>
      </c>
      <c r="AT28" s="13">
        <f t="shared" si="20"/>
        <v>818.26400000000001</v>
      </c>
      <c r="AU28" s="13">
        <v>595.05399999999997</v>
      </c>
      <c r="AV28" s="13">
        <v>223.21</v>
      </c>
      <c r="AW28" s="13">
        <f t="shared" si="21"/>
        <v>1345.174</v>
      </c>
      <c r="AX28" s="13">
        <v>1243.952</v>
      </c>
      <c r="AY28" s="13">
        <v>101.22199999999999</v>
      </c>
      <c r="AZ28" s="13">
        <v>14495.834000000001</v>
      </c>
      <c r="BA28" s="13">
        <v>81093.857999999978</v>
      </c>
      <c r="BB28" s="13">
        <v>66598.023999999976</v>
      </c>
      <c r="BC28" s="13">
        <v>31477.867999999984</v>
      </c>
      <c r="BD28" s="13">
        <v>19702.473999999991</v>
      </c>
      <c r="BE28" s="13">
        <v>14629.918999999991</v>
      </c>
      <c r="BF28" s="13">
        <v>14629.918999999991</v>
      </c>
      <c r="BG28" s="13">
        <v>1237.3329999999901</v>
      </c>
      <c r="BH28" s="13">
        <v>-4386.1710000000103</v>
      </c>
    </row>
    <row r="29" spans="1:60" ht="15" customHeight="1">
      <c r="A29" s="91">
        <v>2011</v>
      </c>
      <c r="B29" s="13">
        <v>144247.66099999999</v>
      </c>
      <c r="C29" s="13">
        <f t="shared" si="11"/>
        <v>18207.509000000002</v>
      </c>
      <c r="D29" s="13">
        <v>18014.022000000001</v>
      </c>
      <c r="E29" s="13">
        <v>162.988</v>
      </c>
      <c r="F29" s="13">
        <v>30.498999999999999</v>
      </c>
      <c r="G29" s="13">
        <f t="shared" si="12"/>
        <v>48913.192999999999</v>
      </c>
      <c r="H29" s="13">
        <v>39195.048999999999</v>
      </c>
      <c r="I29" s="13">
        <v>9718.1440000000002</v>
      </c>
      <c r="J29" s="13">
        <v>918.72</v>
      </c>
      <c r="K29" s="13">
        <f t="shared" si="13"/>
        <v>22091.369000000002</v>
      </c>
      <c r="L29" s="13">
        <v>5831.6080000000002</v>
      </c>
      <c r="M29" s="13">
        <v>17204.975000000002</v>
      </c>
      <c r="N29" s="13">
        <v>-1323.7909999999999</v>
      </c>
      <c r="O29" s="13">
        <v>378.577</v>
      </c>
      <c r="P29" s="13">
        <v>8997.58</v>
      </c>
      <c r="Q29" s="13">
        <f t="shared" si="14"/>
        <v>4539.7160000000003</v>
      </c>
      <c r="R29" s="13">
        <v>4295.8050000000003</v>
      </c>
      <c r="S29" s="13">
        <v>243.911</v>
      </c>
      <c r="T29" s="13">
        <v>1548.7260000000001</v>
      </c>
      <c r="U29" s="13">
        <f t="shared" si="15"/>
        <v>1686.6120000000001</v>
      </c>
      <c r="V29" s="13">
        <v>741.76800000000003</v>
      </c>
      <c r="W29" s="13">
        <v>944.84400000000005</v>
      </c>
      <c r="X29" s="13">
        <f t="shared" si="16"/>
        <v>163.57499999999999</v>
      </c>
      <c r="Y29" s="13">
        <v>0</v>
      </c>
      <c r="Z29" s="13">
        <v>163.57499999999999</v>
      </c>
      <c r="AA29" s="13">
        <v>14676.107</v>
      </c>
      <c r="AB29" s="13">
        <v>782.18100000000004</v>
      </c>
      <c r="AC29" s="13">
        <f t="shared" si="17"/>
        <v>223804.07499999998</v>
      </c>
      <c r="AD29" s="13">
        <v>221345.552</v>
      </c>
      <c r="AE29" s="13">
        <v>2458.5230000000001</v>
      </c>
      <c r="AF29" s="13">
        <v>1088.297</v>
      </c>
      <c r="AG29" s="13">
        <f t="shared" si="18"/>
        <v>10050.597999999998</v>
      </c>
      <c r="AH29" s="13">
        <v>3838.9989999999998</v>
      </c>
      <c r="AI29" s="13">
        <v>6321.2449999999999</v>
      </c>
      <c r="AJ29" s="13">
        <v>-348.435</v>
      </c>
      <c r="AK29" s="13">
        <v>144.19499999999999</v>
      </c>
      <c r="AL29" s="13">
        <v>94.593999999999994</v>
      </c>
      <c r="AM29" s="13">
        <v>3940.0360000000001</v>
      </c>
      <c r="AN29" s="13">
        <f t="shared" si="19"/>
        <v>1548.7260000000001</v>
      </c>
      <c r="AO29" s="13">
        <v>0</v>
      </c>
      <c r="AP29" s="13">
        <v>1548.7260000000001</v>
      </c>
      <c r="AQ29" s="13">
        <v>0</v>
      </c>
      <c r="AR29" s="13">
        <v>0</v>
      </c>
      <c r="AS29" s="13">
        <v>0</v>
      </c>
      <c r="AT29" s="13">
        <f t="shared" si="20"/>
        <v>657.15300000000002</v>
      </c>
      <c r="AU29" s="13">
        <v>542.84799999999996</v>
      </c>
      <c r="AV29" s="13">
        <v>114.30500000000001</v>
      </c>
      <c r="AW29" s="13">
        <f t="shared" si="21"/>
        <v>1578.8389999999999</v>
      </c>
      <c r="AX29" s="13">
        <v>1457.34</v>
      </c>
      <c r="AY29" s="13">
        <v>121.499</v>
      </c>
      <c r="AZ29" s="13">
        <v>14676.107</v>
      </c>
      <c r="BA29" s="13">
        <v>79556.41399999999</v>
      </c>
      <c r="BB29" s="13">
        <v>64880.306999999986</v>
      </c>
      <c r="BC29" s="13">
        <v>30812.797999999995</v>
      </c>
      <c r="BD29" s="13">
        <v>18772.026999999991</v>
      </c>
      <c r="BE29" s="13">
        <v>13202.851999999988</v>
      </c>
      <c r="BF29" s="13">
        <v>13202.851999999988</v>
      </c>
      <c r="BG29" s="13">
        <v>-57.991000000011979</v>
      </c>
      <c r="BH29" s="13">
        <v>-4371.5740000000151</v>
      </c>
    </row>
    <row r="30" spans="1:60" ht="15" customHeight="1">
      <c r="A30" s="91">
        <v>2012</v>
      </c>
      <c r="B30" s="13">
        <v>135886.736</v>
      </c>
      <c r="C30" s="13">
        <f>+D30+E30+F30</f>
        <v>15370.347</v>
      </c>
      <c r="D30" s="13">
        <v>15644.148999999999</v>
      </c>
      <c r="E30" s="13">
        <v>-257.74</v>
      </c>
      <c r="F30" s="13">
        <v>-16.062000000000001</v>
      </c>
      <c r="G30" s="13">
        <f t="shared" si="12"/>
        <v>45704.764999999999</v>
      </c>
      <c r="H30" s="13">
        <v>36619.968000000001</v>
      </c>
      <c r="I30" s="13">
        <v>9084.7970000000005</v>
      </c>
      <c r="J30" s="13">
        <v>893.75400000000002</v>
      </c>
      <c r="K30" s="13">
        <f>+L30+M30+N30+O30</f>
        <v>24299.448</v>
      </c>
      <c r="L30" s="13">
        <v>6848.5619999999999</v>
      </c>
      <c r="M30" s="13">
        <v>16660.267</v>
      </c>
      <c r="N30" s="13">
        <v>307.255</v>
      </c>
      <c r="O30" s="13">
        <v>483.36399999999998</v>
      </c>
      <c r="P30" s="13">
        <v>9961.5370000000003</v>
      </c>
      <c r="Q30" s="13">
        <f t="shared" si="14"/>
        <v>3767.2490000000003</v>
      </c>
      <c r="R30" s="13">
        <v>3540.1860000000001</v>
      </c>
      <c r="S30" s="13">
        <v>227.06299999999999</v>
      </c>
      <c r="T30" s="13">
        <v>1705.2429999999999</v>
      </c>
      <c r="U30" s="13">
        <f>+V30+W30</f>
        <v>1304.4009999999998</v>
      </c>
      <c r="V30" s="13">
        <v>734.40499999999997</v>
      </c>
      <c r="W30" s="13">
        <v>569.99599999999998</v>
      </c>
      <c r="X30" s="13">
        <f>+Y30+Z30</f>
        <v>267.03800000000001</v>
      </c>
      <c r="Y30" s="13">
        <v>0</v>
      </c>
      <c r="Z30" s="13">
        <v>267.03800000000001</v>
      </c>
      <c r="AA30" s="13">
        <v>14415.058999999999</v>
      </c>
      <c r="AB30" s="13">
        <v>601.49900000000002</v>
      </c>
      <c r="AC30" s="13">
        <f t="shared" si="17"/>
        <v>212556.035</v>
      </c>
      <c r="AD30" s="13">
        <v>210441.47099999999</v>
      </c>
      <c r="AE30" s="13">
        <v>2114.5639999999999</v>
      </c>
      <c r="AF30" s="13">
        <v>992.69899999999996</v>
      </c>
      <c r="AG30" s="13">
        <f>+AH30+AI30+AJ30+AK30+AL30</f>
        <v>11352.514999999999</v>
      </c>
      <c r="AH30" s="13">
        <v>4470.5749999999998</v>
      </c>
      <c r="AI30" s="13">
        <v>5936.3779999999997</v>
      </c>
      <c r="AJ30" s="13">
        <v>725.93399999999997</v>
      </c>
      <c r="AK30" s="13">
        <v>120.63499999999999</v>
      </c>
      <c r="AL30" s="13">
        <v>98.992999999999995</v>
      </c>
      <c r="AM30" s="13">
        <v>4376.6409999999996</v>
      </c>
      <c r="AN30" s="13">
        <v>1705.2429999999999</v>
      </c>
      <c r="AO30" s="13">
        <v>0</v>
      </c>
      <c r="AP30" s="13">
        <v>1705.2429999999999</v>
      </c>
      <c r="AQ30" s="13">
        <v>0</v>
      </c>
      <c r="AR30" s="13">
        <v>0</v>
      </c>
      <c r="AS30" s="13">
        <v>0</v>
      </c>
      <c r="AT30" s="13">
        <f>+AU30+AV30</f>
        <v>491.15899999999999</v>
      </c>
      <c r="AU30" s="13">
        <v>421.892</v>
      </c>
      <c r="AV30" s="13">
        <v>69.266999999999996</v>
      </c>
      <c r="AW30" s="13">
        <f>+AX30+AY30</f>
        <v>1769.011</v>
      </c>
      <c r="AX30" s="13">
        <v>1440.2180000000001</v>
      </c>
      <c r="AY30" s="13">
        <v>328.79300000000001</v>
      </c>
      <c r="AZ30" s="13">
        <v>14415.058999999999</v>
      </c>
      <c r="BA30" s="13">
        <v>76669.298999999999</v>
      </c>
      <c r="BB30" s="13">
        <v>62254.239999999998</v>
      </c>
      <c r="BC30" s="13">
        <v>31063.478999999992</v>
      </c>
      <c r="BD30" s="13">
        <v>18116.545999999991</v>
      </c>
      <c r="BE30" s="13">
        <v>13536.054999999989</v>
      </c>
      <c r="BF30" s="13">
        <v>13536.054999999989</v>
      </c>
      <c r="BG30" s="13">
        <v>622.96899999999005</v>
      </c>
      <c r="BH30" s="13">
        <v>-933.81800000001044</v>
      </c>
    </row>
    <row r="31" spans="1:60" ht="15" customHeight="1">
      <c r="A31" s="91">
        <v>2013</v>
      </c>
      <c r="B31" s="13">
        <v>132437.177</v>
      </c>
      <c r="C31" s="13">
        <f t="shared" ref="C31" si="22">+D31+E31+F31</f>
        <v>14904.344999999999</v>
      </c>
      <c r="D31" s="13">
        <v>15250.432000000001</v>
      </c>
      <c r="E31" s="13">
        <v>-358.21699999999998</v>
      </c>
      <c r="F31" s="13">
        <v>12.13</v>
      </c>
      <c r="G31" s="13">
        <v>45035.757000000005</v>
      </c>
      <c r="H31" s="13">
        <v>35932.516000000003</v>
      </c>
      <c r="I31" s="13">
        <v>9103.241</v>
      </c>
      <c r="J31" s="13">
        <v>1269.6310000000001</v>
      </c>
      <c r="K31" s="13">
        <f t="shared" ref="K31" si="23">+L31+M31+N31+O31</f>
        <v>22384.822999999997</v>
      </c>
      <c r="L31" s="13">
        <v>6146.2719999999999</v>
      </c>
      <c r="M31" s="13">
        <v>15670.971</v>
      </c>
      <c r="N31" s="13">
        <v>87.266000000000005</v>
      </c>
      <c r="O31" s="13">
        <v>480.31400000000002</v>
      </c>
      <c r="P31" s="13">
        <v>8972.3230000000003</v>
      </c>
      <c r="Q31" s="13">
        <v>4500.585</v>
      </c>
      <c r="R31" s="13">
        <v>4347.7079999999996</v>
      </c>
      <c r="S31" s="13">
        <v>152.87700000000001</v>
      </c>
      <c r="T31" s="13">
        <v>1418.82</v>
      </c>
      <c r="U31" s="13">
        <f t="shared" ref="U31" si="24">+V31+W31</f>
        <v>1188.9770000000001</v>
      </c>
      <c r="V31" s="13">
        <v>703.59900000000005</v>
      </c>
      <c r="W31" s="13">
        <v>485.37799999999999</v>
      </c>
      <c r="X31" s="13">
        <f t="shared" ref="X31" si="25">+Y31+Z31</f>
        <v>213.07300000000001</v>
      </c>
      <c r="Y31" s="13">
        <v>0</v>
      </c>
      <c r="Z31" s="13">
        <v>213.07300000000001</v>
      </c>
      <c r="AA31" s="13">
        <v>14142.262000000001</v>
      </c>
      <c r="AB31" s="13">
        <v>534.96900000000005</v>
      </c>
      <c r="AC31" s="13">
        <v>211100.83</v>
      </c>
      <c r="AD31" s="13">
        <v>209233.00599999999</v>
      </c>
      <c r="AE31" s="13">
        <v>1867.8240000000001</v>
      </c>
      <c r="AF31" s="13">
        <v>913.37199999999996</v>
      </c>
      <c r="AG31" s="13">
        <f t="shared" ref="AG31" si="26">+AH31+AI31+AJ31+AK31+AL31</f>
        <v>10443.407999999999</v>
      </c>
      <c r="AH31" s="13">
        <v>4103.3779999999997</v>
      </c>
      <c r="AI31" s="13">
        <v>5274.4340000000002</v>
      </c>
      <c r="AJ31" s="13">
        <v>855.73</v>
      </c>
      <c r="AK31" s="13">
        <v>117.38</v>
      </c>
      <c r="AL31" s="13">
        <v>92.486000000000004</v>
      </c>
      <c r="AM31" s="13">
        <v>3987.3330000000001</v>
      </c>
      <c r="AN31" s="13">
        <v>1418.82</v>
      </c>
      <c r="AO31" s="13">
        <v>0</v>
      </c>
      <c r="AP31" s="13">
        <v>1418.82</v>
      </c>
      <c r="AQ31" s="13">
        <v>0</v>
      </c>
      <c r="AR31" s="13">
        <v>0</v>
      </c>
      <c r="AS31" s="13">
        <v>0</v>
      </c>
      <c r="AT31" s="13">
        <f t="shared" ref="AT31" si="27">+AU31+AV31</f>
        <v>600.49099999999999</v>
      </c>
      <c r="AU31" s="13">
        <v>411.04</v>
      </c>
      <c r="AV31" s="13">
        <v>189.45099999999999</v>
      </c>
      <c r="AW31" s="13">
        <f t="shared" ref="AW31" si="28">+AX31+AY31</f>
        <v>1771.3409999999999</v>
      </c>
      <c r="AX31" s="13">
        <v>1386.559</v>
      </c>
      <c r="AY31" s="13">
        <v>384.78199999999998</v>
      </c>
      <c r="AZ31" s="13">
        <v>14142.262000000001</v>
      </c>
      <c r="BA31" s="13">
        <v>78663.652999999991</v>
      </c>
      <c r="BB31" s="13">
        <v>64521.390999999989</v>
      </c>
      <c r="BC31" s="13">
        <v>33271.636999999988</v>
      </c>
      <c r="BD31" s="13">
        <v>21330.221999999991</v>
      </c>
      <c r="BE31" s="13">
        <v>16241.150999999989</v>
      </c>
      <c r="BF31" s="13">
        <v>16241.150999999989</v>
      </c>
      <c r="BG31" s="13">
        <v>3657.1569999999883</v>
      </c>
      <c r="BH31" s="13">
        <v>2360.1049999999896</v>
      </c>
    </row>
    <row r="32" spans="1:60" ht="15" customHeight="1">
      <c r="A32" s="91">
        <v>2014</v>
      </c>
      <c r="B32" s="13">
        <v>133066.655</v>
      </c>
      <c r="C32" s="13">
        <f t="shared" ref="C32" si="29">+D32+E32+F32</f>
        <v>17246.743999999999</v>
      </c>
      <c r="D32" s="13">
        <v>16906.746999999999</v>
      </c>
      <c r="E32" s="13">
        <v>300.12599999999998</v>
      </c>
      <c r="F32" s="13">
        <v>39.871000000000002</v>
      </c>
      <c r="G32" s="13">
        <v>46188.255000000005</v>
      </c>
      <c r="H32" s="13">
        <v>37064.262000000002</v>
      </c>
      <c r="I32" s="13">
        <v>9123.9930000000004</v>
      </c>
      <c r="J32" s="13">
        <v>1309.6969999999999</v>
      </c>
      <c r="K32" s="13">
        <f t="shared" ref="K32" si="30">+L32+M32+N32+O32</f>
        <v>19960.654999999999</v>
      </c>
      <c r="L32" s="13">
        <v>5165.1130000000003</v>
      </c>
      <c r="M32" s="13">
        <v>14236.525</v>
      </c>
      <c r="N32" s="13">
        <v>90.031999999999996</v>
      </c>
      <c r="O32" s="13">
        <v>468.98500000000001</v>
      </c>
      <c r="P32" s="13">
        <v>7835.06</v>
      </c>
      <c r="Q32" s="13">
        <v>3864.018</v>
      </c>
      <c r="R32" s="13">
        <v>3716.538</v>
      </c>
      <c r="S32" s="13">
        <v>147.47999999999999</v>
      </c>
      <c r="T32" s="13">
        <v>1418.2529999999999</v>
      </c>
      <c r="U32" s="13">
        <f t="shared" ref="U32" si="31">+V32+W32</f>
        <v>1176.4380000000001</v>
      </c>
      <c r="V32" s="13">
        <v>663.77499999999998</v>
      </c>
      <c r="W32" s="13">
        <v>512.66300000000001</v>
      </c>
      <c r="X32" s="13">
        <f t="shared" ref="X32" si="32">+Y32+Z32</f>
        <v>234.47200000000001</v>
      </c>
      <c r="Y32" s="13">
        <v>0</v>
      </c>
      <c r="Z32" s="13">
        <v>234.47200000000001</v>
      </c>
      <c r="AA32" s="13">
        <v>14416.088</v>
      </c>
      <c r="AB32" s="13">
        <v>740.02800000000002</v>
      </c>
      <c r="AC32" s="13">
        <v>213653.25600000002</v>
      </c>
      <c r="AD32" s="13">
        <v>211866.90900000001</v>
      </c>
      <c r="AE32" s="13">
        <v>1786.347</v>
      </c>
      <c r="AF32" s="13">
        <v>948.68</v>
      </c>
      <c r="AG32" s="13">
        <f t="shared" ref="AG32" si="33">+AH32+AI32+AJ32+AK32+AL32</f>
        <v>9619.3719999999994</v>
      </c>
      <c r="AH32" s="13">
        <v>3244.3539999999998</v>
      </c>
      <c r="AI32" s="13">
        <v>6042.2690000000002</v>
      </c>
      <c r="AJ32" s="13">
        <v>170.01499999999999</v>
      </c>
      <c r="AK32" s="13">
        <v>78.289000000000001</v>
      </c>
      <c r="AL32" s="13">
        <v>84.444999999999993</v>
      </c>
      <c r="AM32" s="13">
        <v>3033.049</v>
      </c>
      <c r="AN32" s="13">
        <v>1418.2529999999999</v>
      </c>
      <c r="AO32" s="13">
        <v>0</v>
      </c>
      <c r="AP32" s="13">
        <v>1418.2529999999999</v>
      </c>
      <c r="AQ32" s="13">
        <v>0</v>
      </c>
      <c r="AR32" s="13">
        <v>0</v>
      </c>
      <c r="AS32" s="13">
        <v>0</v>
      </c>
      <c r="AT32" s="13">
        <f t="shared" ref="AT32" si="34">+AU32+AV32</f>
        <v>535.53099999999995</v>
      </c>
      <c r="AU32" s="13">
        <v>346.70600000000002</v>
      </c>
      <c r="AV32" s="13">
        <v>188.82499999999999</v>
      </c>
      <c r="AW32" s="13">
        <f t="shared" ref="AW32" si="35">+AX32+AY32</f>
        <v>2714.74</v>
      </c>
      <c r="AX32" s="13">
        <v>1365.489</v>
      </c>
      <c r="AY32" s="13">
        <v>1349.251</v>
      </c>
      <c r="AZ32" s="13">
        <v>14416.088</v>
      </c>
      <c r="BA32" s="13">
        <v>80586.601000000024</v>
      </c>
      <c r="BB32" s="13">
        <v>66170.513000000021</v>
      </c>
      <c r="BC32" s="13">
        <v>34037.329000000012</v>
      </c>
      <c r="BD32" s="13">
        <v>23696.046000000017</v>
      </c>
      <c r="BE32" s="13">
        <v>19191.121000000014</v>
      </c>
      <c r="BF32" s="13">
        <v>19191.121000000014</v>
      </c>
      <c r="BG32" s="13">
        <v>7255.301000000014</v>
      </c>
      <c r="BH32" s="13">
        <v>3684.6170000000147</v>
      </c>
    </row>
    <row r="33" spans="1:108" ht="15" customHeight="1">
      <c r="A33" s="91">
        <v>2015</v>
      </c>
      <c r="B33" s="13">
        <v>135285.84299999999</v>
      </c>
      <c r="C33" s="13">
        <f t="shared" ref="C33" si="36">+D33+E33+F33</f>
        <v>18788.025999999998</v>
      </c>
      <c r="D33" s="13">
        <v>18456.974999999999</v>
      </c>
      <c r="E33" s="13">
        <v>300.32299999999998</v>
      </c>
      <c r="F33" s="13">
        <v>30.728000000000002</v>
      </c>
      <c r="G33" s="13">
        <v>48413.214</v>
      </c>
      <c r="H33" s="13">
        <v>38777.65</v>
      </c>
      <c r="I33" s="13">
        <v>9635.5640000000003</v>
      </c>
      <c r="J33" s="13">
        <v>1391.914</v>
      </c>
      <c r="K33" s="13">
        <f t="shared" ref="K33" si="37">+L33+M33+N33+O33</f>
        <v>21874.489999999998</v>
      </c>
      <c r="L33" s="13">
        <v>5169.9260000000004</v>
      </c>
      <c r="M33" s="13">
        <v>15258.764999999999</v>
      </c>
      <c r="N33" s="13">
        <v>1020.384</v>
      </c>
      <c r="O33" s="13">
        <v>425.41500000000002</v>
      </c>
      <c r="P33" s="13">
        <v>7713.7939999999999</v>
      </c>
      <c r="Q33" s="13">
        <v>4659.2479999999996</v>
      </c>
      <c r="R33" s="13">
        <v>4505.0929999999998</v>
      </c>
      <c r="S33" s="13">
        <v>154.155</v>
      </c>
      <c r="T33" s="13">
        <v>1500.1179999999999</v>
      </c>
      <c r="U33" s="13">
        <f t="shared" ref="U33" si="38">+V33+W33</f>
        <v>1317.0509999999999</v>
      </c>
      <c r="V33" s="13">
        <v>679.30399999999997</v>
      </c>
      <c r="W33" s="13">
        <v>637.74699999999996</v>
      </c>
      <c r="X33" s="13">
        <f t="shared" ref="X33" si="39">+Y33+Z33</f>
        <v>264.94</v>
      </c>
      <c r="Y33" s="13">
        <v>0</v>
      </c>
      <c r="Z33" s="13">
        <v>264.94</v>
      </c>
      <c r="AA33" s="13">
        <v>14782.325000000001</v>
      </c>
      <c r="AB33" s="13">
        <v>1049.8630000000001</v>
      </c>
      <c r="AC33" s="13">
        <v>220572.59899999999</v>
      </c>
      <c r="AD33" s="13">
        <v>218636.58</v>
      </c>
      <c r="AE33" s="13">
        <v>1936.019</v>
      </c>
      <c r="AF33" s="13">
        <v>931.29600000000005</v>
      </c>
      <c r="AG33" s="13">
        <f t="shared" ref="AG33" si="40">+AH33+AI33+AJ33+AK33+AL33</f>
        <v>9628.5950000000012</v>
      </c>
      <c r="AH33" s="13">
        <v>3363.502</v>
      </c>
      <c r="AI33" s="13">
        <v>6051.7950000000001</v>
      </c>
      <c r="AJ33" s="13">
        <v>49.268999999999998</v>
      </c>
      <c r="AK33" s="13">
        <v>76.545999999999992</v>
      </c>
      <c r="AL33" s="13">
        <v>87.483000000000004</v>
      </c>
      <c r="AM33" s="13">
        <v>3172.4659999999999</v>
      </c>
      <c r="AN33" s="13">
        <v>1500.1179999999999</v>
      </c>
      <c r="AO33" s="13">
        <v>0</v>
      </c>
      <c r="AP33" s="13">
        <v>1500.1179999999999</v>
      </c>
      <c r="AQ33" s="13">
        <v>0</v>
      </c>
      <c r="AR33" s="13">
        <v>0</v>
      </c>
      <c r="AS33" s="13">
        <v>0</v>
      </c>
      <c r="AT33" s="13">
        <f t="shared" ref="AT33" si="41">+AU33+AV33</f>
        <v>479.92100000000005</v>
      </c>
      <c r="AU33" s="13">
        <v>364.15300000000002</v>
      </c>
      <c r="AV33" s="13">
        <v>115.768</v>
      </c>
      <c r="AW33" s="13">
        <f t="shared" ref="AW33" si="42">+AX33+AY33</f>
        <v>1721.6799999999998</v>
      </c>
      <c r="AX33" s="13">
        <v>1282.5119999999999</v>
      </c>
      <c r="AY33" s="13">
        <v>439.16800000000001</v>
      </c>
      <c r="AZ33" s="13">
        <v>14782.325000000001</v>
      </c>
      <c r="BA33" s="13">
        <v>85286.755999999994</v>
      </c>
      <c r="BB33" s="13">
        <v>70504.430999999997</v>
      </c>
      <c r="BC33" s="13">
        <v>36412.923999999999</v>
      </c>
      <c r="BD33" s="13">
        <v>24167.029000000002</v>
      </c>
      <c r="BE33" s="13">
        <v>18670.651000000002</v>
      </c>
      <c r="BF33" s="13">
        <v>18670.651000000002</v>
      </c>
      <c r="BG33" s="13">
        <v>5345.0660000000016</v>
      </c>
      <c r="BH33" s="13">
        <v>289.50200000000518</v>
      </c>
    </row>
    <row r="34" spans="1:108" ht="15" customHeight="1">
      <c r="A34" s="91">
        <v>2016</v>
      </c>
      <c r="B34" s="13">
        <v>136298.32399999999</v>
      </c>
      <c r="C34" s="13">
        <f t="shared" ref="C34" si="43">+D34+E34+F34</f>
        <v>19942.582000000002</v>
      </c>
      <c r="D34" s="13">
        <v>19439.201000000001</v>
      </c>
      <c r="E34" s="13">
        <v>453.00700000000001</v>
      </c>
      <c r="F34" s="13">
        <v>50.374000000000002</v>
      </c>
      <c r="G34" s="13">
        <v>50733.68</v>
      </c>
      <c r="H34" s="13">
        <v>40772.639999999999</v>
      </c>
      <c r="I34" s="13">
        <v>9961.0400000000009</v>
      </c>
      <c r="J34" s="13">
        <v>1607.1479999999999</v>
      </c>
      <c r="K34" s="13">
        <f t="shared" ref="K34" si="44">+L34+M34+N34+O34</f>
        <v>22626.377278603319</v>
      </c>
      <c r="L34" s="13">
        <v>4336.5872899332117</v>
      </c>
      <c r="M34" s="13">
        <v>17131.714988670108</v>
      </c>
      <c r="N34" s="13">
        <v>730.29</v>
      </c>
      <c r="O34" s="13">
        <v>427.78500000000003</v>
      </c>
      <c r="P34" s="13">
        <v>6620.0492899332121</v>
      </c>
      <c r="Q34" s="13">
        <v>4446.0880000000006</v>
      </c>
      <c r="R34" s="13">
        <v>4368.3770000000004</v>
      </c>
      <c r="S34" s="13">
        <v>77.710999999999999</v>
      </c>
      <c r="T34" s="13">
        <v>1441.711</v>
      </c>
      <c r="U34" s="13">
        <f t="shared" ref="U34" si="45">+V34+W34</f>
        <v>1538.674</v>
      </c>
      <c r="V34" s="13">
        <v>733.57399999999996</v>
      </c>
      <c r="W34" s="13">
        <v>805.09999999999991</v>
      </c>
      <c r="X34" s="13">
        <f t="shared" ref="X34" si="46">+Y34+Z34</f>
        <v>120.521</v>
      </c>
      <c r="Y34" s="13">
        <v>0</v>
      </c>
      <c r="Z34" s="13">
        <v>120.521</v>
      </c>
      <c r="AA34" s="13">
        <v>15308.331</v>
      </c>
      <c r="AB34" s="13">
        <v>704.71599999999989</v>
      </c>
      <c r="AC34" s="13">
        <v>225761.514</v>
      </c>
      <c r="AD34" s="13">
        <v>223841.573</v>
      </c>
      <c r="AE34" s="13">
        <v>1919.941</v>
      </c>
      <c r="AF34" s="13">
        <v>928.428</v>
      </c>
      <c r="AG34" s="13">
        <f t="shared" ref="AG34" si="47">+AH34+AI34+AJ34+AK34+AL34</f>
        <v>8268.0160967478951</v>
      </c>
      <c r="AH34" s="13">
        <v>2479.7790967478959</v>
      </c>
      <c r="AI34" s="13">
        <v>5466.3909999999996</v>
      </c>
      <c r="AJ34" s="13">
        <v>191.084</v>
      </c>
      <c r="AK34" s="13">
        <v>73.721000000000004</v>
      </c>
      <c r="AL34" s="13">
        <v>57.040999999999997</v>
      </c>
      <c r="AM34" s="13">
        <v>2308.0900967478956</v>
      </c>
      <c r="AN34" s="13">
        <v>1441.711</v>
      </c>
      <c r="AO34" s="13">
        <v>0</v>
      </c>
      <c r="AP34" s="13">
        <v>1441.711</v>
      </c>
      <c r="AQ34" s="13">
        <v>0</v>
      </c>
      <c r="AR34" s="13">
        <v>0</v>
      </c>
      <c r="AS34" s="13">
        <v>0</v>
      </c>
      <c r="AT34" s="13">
        <f t="shared" ref="AT34" si="48">+AU34+AV34</f>
        <v>484.49900000000002</v>
      </c>
      <c r="AU34" s="13">
        <v>408.04</v>
      </c>
      <c r="AV34" s="13">
        <v>76.459000000000003</v>
      </c>
      <c r="AW34" s="13">
        <f t="shared" ref="AW34" si="49">+AX34+AY34</f>
        <v>1219.7180000000001</v>
      </c>
      <c r="AX34" s="13">
        <v>946.04600000000005</v>
      </c>
      <c r="AY34" s="13">
        <v>273.67200000000003</v>
      </c>
      <c r="AZ34" s="13">
        <v>15308.331</v>
      </c>
      <c r="BA34" s="13">
        <v>89463.19</v>
      </c>
      <c r="BB34" s="13">
        <v>74154.858999999997</v>
      </c>
      <c r="BC34" s="13">
        <v>38050.79</v>
      </c>
      <c r="BD34" s="13">
        <v>23692.428818144577</v>
      </c>
      <c r="BE34" s="13">
        <v>18192.165818144578</v>
      </c>
      <c r="BF34" s="13">
        <v>18192.165818144578</v>
      </c>
      <c r="BG34" s="13">
        <v>3983.0318181445778</v>
      </c>
      <c r="BH34" s="13">
        <v>-1355.9351818554237</v>
      </c>
    </row>
    <row r="35" spans="1:108" ht="15" customHeight="1">
      <c r="A35" s="91">
        <v>2017</v>
      </c>
      <c r="B35" s="13">
        <v>151053.07999999999</v>
      </c>
      <c r="C35" s="13">
        <f t="shared" ref="C35" si="50">+D35+E35+F35</f>
        <v>22995.952000000001</v>
      </c>
      <c r="D35" s="13">
        <v>22304.576000000001</v>
      </c>
      <c r="E35" s="13">
        <v>640.19500000000005</v>
      </c>
      <c r="F35" s="13">
        <v>51.180999999999997</v>
      </c>
      <c r="G35" s="13">
        <v>54562.618999999999</v>
      </c>
      <c r="H35" s="13">
        <v>43761.156999999999</v>
      </c>
      <c r="I35" s="13">
        <v>10801.462</v>
      </c>
      <c r="J35" s="13">
        <v>1434.7729999999999</v>
      </c>
      <c r="K35" s="13">
        <f t="shared" ref="K35" si="51">+L35+M35+N35+O35</f>
        <v>21630.509151654191</v>
      </c>
      <c r="L35" s="13">
        <v>3759.065892269929</v>
      </c>
      <c r="M35" s="13">
        <v>16781.201259384263</v>
      </c>
      <c r="N35" s="13">
        <v>654.19399999999996</v>
      </c>
      <c r="O35" s="13">
        <v>436.048</v>
      </c>
      <c r="P35" s="13">
        <v>5765.3378922699285</v>
      </c>
      <c r="Q35" s="13">
        <v>5199.7110000000002</v>
      </c>
      <c r="R35" s="13">
        <v>5116.7690000000002</v>
      </c>
      <c r="S35" s="13">
        <v>82.941999999999993</v>
      </c>
      <c r="T35" s="13">
        <v>1583.123</v>
      </c>
      <c r="U35" s="13">
        <f t="shared" ref="U35" si="52">+V35+W35</f>
        <v>1634.039</v>
      </c>
      <c r="V35" s="13">
        <v>845.53899999999999</v>
      </c>
      <c r="W35" s="13">
        <v>788.5</v>
      </c>
      <c r="X35" s="13">
        <f t="shared" ref="X35" si="53">+Y35+Z35</f>
        <v>161.83199999999999</v>
      </c>
      <c r="Y35" s="13">
        <v>0</v>
      </c>
      <c r="Z35" s="13">
        <v>161.83199999999999</v>
      </c>
      <c r="AA35" s="13">
        <v>16025.075999999999</v>
      </c>
      <c r="AB35" s="13">
        <v>1268.808</v>
      </c>
      <c r="AC35" s="13">
        <v>245809.81</v>
      </c>
      <c r="AD35" s="13">
        <v>243734.35500000001</v>
      </c>
      <c r="AE35" s="13">
        <v>2075.4549999999999</v>
      </c>
      <c r="AF35" s="13">
        <v>830.70899999999995</v>
      </c>
      <c r="AG35" s="13">
        <f t="shared" ref="AG35" si="54">+AH35+AI35+AJ35+AK35+AL35</f>
        <v>9003.6298451345883</v>
      </c>
      <c r="AH35" s="13">
        <v>2046.3118451345895</v>
      </c>
      <c r="AI35" s="13">
        <v>5971.4989999999998</v>
      </c>
      <c r="AJ35" s="13">
        <v>872.34400000000005</v>
      </c>
      <c r="AK35" s="13">
        <v>66.403999999999996</v>
      </c>
      <c r="AL35" s="13">
        <v>47.070999999999998</v>
      </c>
      <c r="AM35" s="13">
        <v>1886.9178451345897</v>
      </c>
      <c r="AN35" s="13">
        <v>1583.1220000000001</v>
      </c>
      <c r="AO35" s="13">
        <v>0</v>
      </c>
      <c r="AP35" s="13">
        <v>1583.1220000000001</v>
      </c>
      <c r="AQ35" s="13">
        <v>0</v>
      </c>
      <c r="AR35" s="13">
        <v>0</v>
      </c>
      <c r="AS35" s="13">
        <v>0</v>
      </c>
      <c r="AT35" s="13">
        <f t="shared" ref="AT35" si="55">+AU35+AV35</f>
        <v>463.11699999999996</v>
      </c>
      <c r="AU35" s="13">
        <v>432.40899999999999</v>
      </c>
      <c r="AV35" s="13">
        <v>30.707999999999998</v>
      </c>
      <c r="AW35" s="13">
        <f t="shared" ref="AW35" si="56">+AX35+AY35</f>
        <v>1500.164</v>
      </c>
      <c r="AX35" s="13">
        <v>1231.2329999999999</v>
      </c>
      <c r="AY35" s="13">
        <v>268.93099999999998</v>
      </c>
      <c r="AZ35" s="13">
        <v>16025.075999999999</v>
      </c>
      <c r="BA35" s="13">
        <v>94756.73000000001</v>
      </c>
      <c r="BB35" s="13">
        <v>78731.65400000001</v>
      </c>
      <c r="BC35" s="13">
        <v>39590.047000000013</v>
      </c>
      <c r="BD35" s="13">
        <v>26963.167693480409</v>
      </c>
      <c r="BE35" s="13">
        <v>20592.533693480407</v>
      </c>
      <c r="BF35" s="13">
        <v>20592.533693480407</v>
      </c>
      <c r="BG35" s="13">
        <v>5905.7896934804075</v>
      </c>
      <c r="BH35" s="13">
        <v>-2333.8943065195936</v>
      </c>
    </row>
    <row r="36" spans="1:108" ht="15" customHeight="1">
      <c r="A36" s="91">
        <v>2018</v>
      </c>
      <c r="B36" s="13">
        <v>160881.51699999999</v>
      </c>
      <c r="C36" s="13">
        <f t="shared" ref="C36" si="57">+D36+E36+F36</f>
        <v>25596.115000000002</v>
      </c>
      <c r="D36" s="13">
        <v>24187.291000000001</v>
      </c>
      <c r="E36" s="13">
        <v>1352.91</v>
      </c>
      <c r="F36" s="13">
        <v>55.914000000000001</v>
      </c>
      <c r="G36" s="13">
        <v>59270.773000000001</v>
      </c>
      <c r="H36" s="13">
        <v>47170.997000000003</v>
      </c>
      <c r="I36" s="13">
        <v>12099.776000000002</v>
      </c>
      <c r="J36" s="13">
        <v>1724.521</v>
      </c>
      <c r="K36" s="13">
        <f t="shared" ref="K36" si="58">+L36+M36+N36+O36</f>
        <v>21833.371000000003</v>
      </c>
      <c r="L36" s="13">
        <v>4139.5190000000002</v>
      </c>
      <c r="M36" s="13">
        <v>16759.564000000002</v>
      </c>
      <c r="N36" s="13">
        <v>498.69099999999997</v>
      </c>
      <c r="O36" s="13">
        <v>435.59699999999998</v>
      </c>
      <c r="P36" s="13">
        <v>5942.4170000000004</v>
      </c>
      <c r="Q36" s="13">
        <v>5791.0230000000001</v>
      </c>
      <c r="R36" s="13">
        <v>5725.076</v>
      </c>
      <c r="S36" s="13">
        <v>65.947000000000003</v>
      </c>
      <c r="T36" s="13">
        <v>1751.383</v>
      </c>
      <c r="U36" s="13">
        <f t="shared" ref="U36" si="59">+V36+W36</f>
        <v>1731.7049999999999</v>
      </c>
      <c r="V36" s="13">
        <v>827.66700000000003</v>
      </c>
      <c r="W36" s="13">
        <v>904.03800000000001</v>
      </c>
      <c r="X36" s="13">
        <f t="shared" ref="X36" si="60">+Y36+Z36</f>
        <v>201.73309523999998</v>
      </c>
      <c r="Y36" s="13">
        <v>0</v>
      </c>
      <c r="Z36" s="13">
        <v>201.73309523999998</v>
      </c>
      <c r="AA36" s="13">
        <v>16857.22</v>
      </c>
      <c r="AB36" s="13">
        <v>888.13200000000006</v>
      </c>
      <c r="AC36" s="13">
        <v>260737.75200000001</v>
      </c>
      <c r="AD36" s="13">
        <v>258552.00200000001</v>
      </c>
      <c r="AE36" s="13">
        <v>2185.75</v>
      </c>
      <c r="AF36" s="13">
        <v>881.25900000000001</v>
      </c>
      <c r="AG36" s="13">
        <f t="shared" ref="AG36" si="61">+AH36+AI36+AJ36+AK36+AL36</f>
        <v>9097.7169999999987</v>
      </c>
      <c r="AH36" s="13">
        <v>1755.145</v>
      </c>
      <c r="AI36" s="13">
        <v>6274.3010000000004</v>
      </c>
      <c r="AJ36" s="13">
        <v>936.10500000000002</v>
      </c>
      <c r="AK36" s="13">
        <v>82.384</v>
      </c>
      <c r="AL36" s="13">
        <v>49.781999999999996</v>
      </c>
      <c r="AM36" s="13">
        <v>1583.806</v>
      </c>
      <c r="AN36" s="13">
        <v>1751.383</v>
      </c>
      <c r="AO36" s="13">
        <v>0</v>
      </c>
      <c r="AP36" s="13">
        <v>1751.383</v>
      </c>
      <c r="AQ36" s="13">
        <v>0</v>
      </c>
      <c r="AR36" s="13">
        <v>0</v>
      </c>
      <c r="AS36" s="13">
        <v>0</v>
      </c>
      <c r="AT36" s="13">
        <f t="shared" ref="AT36" si="62">+AU36+AV36</f>
        <v>497.27300000000002</v>
      </c>
      <c r="AU36" s="13">
        <v>473.077</v>
      </c>
      <c r="AV36" s="13">
        <v>24.196000000000002</v>
      </c>
      <c r="AW36" s="13">
        <f t="shared" ref="AW36" si="63">+AX36+AY36</f>
        <v>1751.1480000000001</v>
      </c>
      <c r="AX36" s="13">
        <v>1384.0340000000001</v>
      </c>
      <c r="AY36" s="13">
        <v>367.11399999999998</v>
      </c>
      <c r="AZ36" s="13">
        <v>16857.22</v>
      </c>
      <c r="BA36" s="13">
        <v>99856.235000000015</v>
      </c>
      <c r="BB36" s="13">
        <v>82999.015000000014</v>
      </c>
      <c r="BC36" s="13">
        <v>39742.200000000019</v>
      </c>
      <c r="BD36" s="13">
        <v>27006.546000000013</v>
      </c>
      <c r="BE36" s="13">
        <v>19981.091000000015</v>
      </c>
      <c r="BF36" s="13">
        <v>19981.091000000015</v>
      </c>
      <c r="BG36" s="13">
        <v>4673.2859047600141</v>
      </c>
      <c r="BH36" s="13">
        <v>-4953.741095239986</v>
      </c>
    </row>
    <row r="37" spans="1:108" ht="15" customHeight="1">
      <c r="A37" s="91">
        <v>2019</v>
      </c>
      <c r="B37" s="13">
        <v>166773.50899999999</v>
      </c>
      <c r="C37" s="13">
        <f t="shared" ref="C37" si="64">+D37+E37+F37</f>
        <v>26905.060999999998</v>
      </c>
      <c r="D37" s="13">
        <v>26205.671999999999</v>
      </c>
      <c r="E37" s="13">
        <v>640.92600000000004</v>
      </c>
      <c r="F37" s="13">
        <v>58.463000000000001</v>
      </c>
      <c r="G37" s="13">
        <v>63607.291000000005</v>
      </c>
      <c r="H37" s="13">
        <v>50361.071000000004</v>
      </c>
      <c r="I37" s="13">
        <v>13246.22</v>
      </c>
      <c r="J37" s="13">
        <v>1690.8789999999999</v>
      </c>
      <c r="K37" s="13">
        <f t="shared" ref="K37" si="65">+L37+M37+N37+O37</f>
        <v>21746.191999999999</v>
      </c>
      <c r="L37" s="13">
        <v>3600.8609999999999</v>
      </c>
      <c r="M37" s="13">
        <v>17051.112000000001</v>
      </c>
      <c r="N37" s="13">
        <v>646.99400000000003</v>
      </c>
      <c r="O37" s="13">
        <v>447.22500000000002</v>
      </c>
      <c r="P37" s="13">
        <v>5438.4769999999999</v>
      </c>
      <c r="Q37" s="13">
        <v>5772.1369999999997</v>
      </c>
      <c r="R37" s="13">
        <v>5699.5</v>
      </c>
      <c r="S37" s="13">
        <v>72.637</v>
      </c>
      <c r="T37" s="13">
        <v>1822.325</v>
      </c>
      <c r="U37" s="13">
        <f t="shared" ref="U37" si="66">+V37+W37</f>
        <v>1788.124</v>
      </c>
      <c r="V37" s="13">
        <v>906.44</v>
      </c>
      <c r="W37" s="13">
        <v>881.68399999999997</v>
      </c>
      <c r="X37" s="13">
        <f t="shared" ref="X37" si="67">+Y37+Z37</f>
        <v>99.471000000000004</v>
      </c>
      <c r="Y37" s="13">
        <v>0</v>
      </c>
      <c r="Z37" s="13">
        <v>99.471000000000004</v>
      </c>
      <c r="AA37" s="13">
        <v>17697.823</v>
      </c>
      <c r="AB37" s="13">
        <v>1322.7520000000002</v>
      </c>
      <c r="AC37" s="13">
        <v>271684.24800000002</v>
      </c>
      <c r="AD37" s="13">
        <v>269268.75900000002</v>
      </c>
      <c r="AE37" s="13">
        <v>2415.489</v>
      </c>
      <c r="AF37" s="13">
        <v>952.798</v>
      </c>
      <c r="AG37" s="13">
        <f t="shared" ref="AG37" si="68">+AH37+AI37+AJ37+AK37+AL37</f>
        <v>7658.06</v>
      </c>
      <c r="AH37" s="13">
        <v>1666.625</v>
      </c>
      <c r="AI37" s="13">
        <v>6277.9780000000001</v>
      </c>
      <c r="AJ37" s="13">
        <v>-398.26799999999997</v>
      </c>
      <c r="AK37" s="13">
        <v>64.215999999999994</v>
      </c>
      <c r="AL37" s="13">
        <v>47.509</v>
      </c>
      <c r="AM37" s="13">
        <v>1583.921</v>
      </c>
      <c r="AN37" s="13">
        <v>1822.325</v>
      </c>
      <c r="AO37" s="13">
        <v>0</v>
      </c>
      <c r="AP37" s="13">
        <v>1822.325</v>
      </c>
      <c r="AQ37" s="13">
        <v>0</v>
      </c>
      <c r="AR37" s="13">
        <v>0</v>
      </c>
      <c r="AS37" s="13">
        <v>0</v>
      </c>
      <c r="AT37" s="13">
        <f t="shared" ref="AT37" si="69">+AU37+AV37</f>
        <v>535.51299999999992</v>
      </c>
      <c r="AU37" s="13">
        <v>513.58799999999997</v>
      </c>
      <c r="AV37" s="13">
        <v>21.925000000000001</v>
      </c>
      <c r="AW37" s="13">
        <f t="shared" ref="AW37" si="70">+AX37+AY37</f>
        <v>1774.49</v>
      </c>
      <c r="AX37" s="13">
        <v>1149.941</v>
      </c>
      <c r="AY37" s="13">
        <v>624.54899999999998</v>
      </c>
      <c r="AZ37" s="13">
        <v>17697.823</v>
      </c>
      <c r="BA37" s="13">
        <v>104910.73900000003</v>
      </c>
      <c r="BB37" s="13">
        <v>87212.916000000027</v>
      </c>
      <c r="BC37" s="13">
        <v>40565.36700000002</v>
      </c>
      <c r="BD37" s="13">
        <v>26477.235000000022</v>
      </c>
      <c r="BE37" s="13">
        <v>19452.487000000023</v>
      </c>
      <c r="BF37" s="13">
        <v>19452.487000000023</v>
      </c>
      <c r="BG37" s="13">
        <v>3429.6830000000223</v>
      </c>
      <c r="BH37" s="13">
        <v>-7100.3069999999752</v>
      </c>
    </row>
    <row r="38" spans="1:108" ht="15" customHeight="1">
      <c r="A38" s="91">
        <v>2020</v>
      </c>
      <c r="B38" s="13">
        <v>149621.117</v>
      </c>
      <c r="C38" s="13">
        <f t="shared" ref="C38" si="71">+D38+E38+F38</f>
        <v>24421.563000000002</v>
      </c>
      <c r="D38" s="13">
        <v>24760.699000000001</v>
      </c>
      <c r="E38" s="13">
        <v>-373.351</v>
      </c>
      <c r="F38" s="13">
        <v>34.215000000000003</v>
      </c>
      <c r="G38" s="13">
        <v>63138.17</v>
      </c>
      <c r="H38" s="13">
        <v>49874.131999999998</v>
      </c>
      <c r="I38" s="13">
        <v>13264.038</v>
      </c>
      <c r="J38" s="13">
        <v>1746.7239999999999</v>
      </c>
      <c r="K38" s="13">
        <f t="shared" ref="K38" si="72">+L38+M38+N38+O38</f>
        <v>18302.187000000002</v>
      </c>
      <c r="L38" s="13">
        <v>2807.4430000000002</v>
      </c>
      <c r="M38" s="13">
        <v>15068.898999999999</v>
      </c>
      <c r="N38" s="13">
        <v>-35.302999999999997</v>
      </c>
      <c r="O38" s="13">
        <v>461.14800000000002</v>
      </c>
      <c r="P38" s="13">
        <v>4704.5420000000004</v>
      </c>
      <c r="Q38" s="13">
        <v>4582.8339999999998</v>
      </c>
      <c r="R38" s="13">
        <v>4512.4139999999998</v>
      </c>
      <c r="S38" s="13">
        <v>70.42</v>
      </c>
      <c r="T38" s="13">
        <v>1825.29</v>
      </c>
      <c r="U38" s="13">
        <f t="shared" ref="U38" si="73">+V38+W38</f>
        <v>1703.5320000000002</v>
      </c>
      <c r="V38" s="13">
        <v>967.68600000000004</v>
      </c>
      <c r="W38" s="13">
        <v>735.846</v>
      </c>
      <c r="X38" s="13">
        <f t="shared" ref="X38" si="74">+Y38+Z38</f>
        <v>217.34700000000001</v>
      </c>
      <c r="Y38" s="13">
        <v>0</v>
      </c>
      <c r="Z38" s="13">
        <v>217.34700000000001</v>
      </c>
      <c r="AA38" s="13">
        <v>18283.395</v>
      </c>
      <c r="AB38" s="13">
        <v>709.16100000000006</v>
      </c>
      <c r="AC38" s="13">
        <v>245173.07399999999</v>
      </c>
      <c r="AD38" s="13">
        <v>242724.986</v>
      </c>
      <c r="AE38" s="13">
        <v>2448.0880000000002</v>
      </c>
      <c r="AF38" s="13">
        <v>3324.1869999999999</v>
      </c>
      <c r="AG38" s="13">
        <f t="shared" ref="AG38" si="75">+AH38+AI38+AJ38+AK38+AL38</f>
        <v>7274.1880000000001</v>
      </c>
      <c r="AH38" s="13">
        <v>1363.0309999999999</v>
      </c>
      <c r="AI38" s="13">
        <v>5796.7449999999999</v>
      </c>
      <c r="AJ38" s="13">
        <v>15.077</v>
      </c>
      <c r="AK38" s="13">
        <v>54.402999999999992</v>
      </c>
      <c r="AL38" s="13">
        <v>44.932000000000002</v>
      </c>
      <c r="AM38" s="13">
        <v>1351.181</v>
      </c>
      <c r="AN38" s="13">
        <v>1825.29</v>
      </c>
      <c r="AO38" s="13">
        <v>0</v>
      </c>
      <c r="AP38" s="13">
        <v>1825.29</v>
      </c>
      <c r="AQ38" s="13">
        <v>0</v>
      </c>
      <c r="AR38" s="13">
        <v>0</v>
      </c>
      <c r="AS38" s="13">
        <v>0</v>
      </c>
      <c r="AT38" s="13">
        <f t="shared" ref="AT38" si="76">+AU38+AV38</f>
        <v>599.85</v>
      </c>
      <c r="AU38" s="13">
        <v>579.19100000000003</v>
      </c>
      <c r="AV38" s="13">
        <v>20.658999999999999</v>
      </c>
      <c r="AW38" s="13">
        <f t="shared" ref="AW38" si="77">+AX38+AY38</f>
        <v>3608.0690000000004</v>
      </c>
      <c r="AX38" s="13">
        <v>1341.394</v>
      </c>
      <c r="AY38" s="13">
        <v>2266.6750000000002</v>
      </c>
      <c r="AZ38" s="13">
        <v>18283.395</v>
      </c>
      <c r="BA38" s="13">
        <v>95551.956999999995</v>
      </c>
      <c r="BB38" s="13">
        <v>77268.561999999991</v>
      </c>
      <c r="BC38" s="13">
        <v>33991.25</v>
      </c>
      <c r="BD38" s="13">
        <v>22963.251000000004</v>
      </c>
      <c r="BE38" s="13">
        <v>17276.735000000004</v>
      </c>
      <c r="BF38" s="13">
        <v>17276.735000000004</v>
      </c>
      <c r="BG38" s="13">
        <v>2384.062000000004</v>
      </c>
      <c r="BH38" s="13">
        <v>-4463.2669999999962</v>
      </c>
    </row>
    <row r="39" spans="1:108" ht="15" customHeight="1">
      <c r="A39" s="22">
        <v>2021</v>
      </c>
      <c r="B39" s="13">
        <v>177788.03700000001</v>
      </c>
      <c r="C39" s="13">
        <f t="shared" ref="C39" si="78">+D39+E39+F39</f>
        <v>28829.468000000001</v>
      </c>
      <c r="D39" s="13">
        <v>28075.058000000001</v>
      </c>
      <c r="E39" s="13">
        <v>696.55100000000004</v>
      </c>
      <c r="F39" s="13">
        <v>57.859000000000002</v>
      </c>
      <c r="G39" s="13">
        <v>68748.03</v>
      </c>
      <c r="H39" s="13">
        <v>53894.93</v>
      </c>
      <c r="I39" s="13">
        <v>14853.099999999999</v>
      </c>
      <c r="J39" s="13">
        <v>1758.0530000000001</v>
      </c>
      <c r="K39" s="13">
        <f t="shared" ref="K39" si="79">+L39+M39+N39+O39</f>
        <v>19763.974000000002</v>
      </c>
      <c r="L39" s="13">
        <v>2421.8960000000002</v>
      </c>
      <c r="M39" s="13">
        <v>15828.213000000002</v>
      </c>
      <c r="N39" s="13">
        <v>1046.145</v>
      </c>
      <c r="O39" s="13">
        <v>467.72</v>
      </c>
      <c r="P39" s="13">
        <v>4291.1329999999998</v>
      </c>
      <c r="Q39" s="13">
        <v>4451.4530000000004</v>
      </c>
      <c r="R39" s="13">
        <v>4377.4920000000002</v>
      </c>
      <c r="S39" s="13">
        <v>73.960999999999999</v>
      </c>
      <c r="T39" s="13">
        <v>2209.0590000000002</v>
      </c>
      <c r="U39" s="13">
        <f t="shared" ref="U39" si="80">+V39+W39</f>
        <v>1869.4949999999999</v>
      </c>
      <c r="V39" s="13">
        <v>991.23</v>
      </c>
      <c r="W39" s="13">
        <v>878.26499999999999</v>
      </c>
      <c r="X39" s="13">
        <f t="shared" ref="X39" si="81">+Y39+Z39</f>
        <v>133.316</v>
      </c>
      <c r="Y39" s="13">
        <v>0</v>
      </c>
      <c r="Z39" s="13">
        <v>133.316</v>
      </c>
      <c r="AA39" s="13">
        <v>19444.069</v>
      </c>
      <c r="AB39" s="13">
        <v>897.40599999999995</v>
      </c>
      <c r="AC39" s="13">
        <v>281618.56099999999</v>
      </c>
      <c r="AD39" s="13">
        <v>279181.76899999997</v>
      </c>
      <c r="AE39" s="13">
        <v>2436.7919999999999</v>
      </c>
      <c r="AF39" s="13">
        <v>3864.6120000000001</v>
      </c>
      <c r="AG39" s="13">
        <f t="shared" ref="AG39" si="82">+AH39+AI39+AJ39+AK39+AL39</f>
        <v>9604.5839999999989</v>
      </c>
      <c r="AH39" s="13">
        <v>1467.0920000000001</v>
      </c>
      <c r="AI39" s="13">
        <v>6778.9920000000002</v>
      </c>
      <c r="AJ39" s="13">
        <v>1269.4159999999999</v>
      </c>
      <c r="AK39" s="13">
        <v>45.667999999999999</v>
      </c>
      <c r="AL39" s="13">
        <v>43.415999999999997</v>
      </c>
      <c r="AM39" s="13">
        <v>1465.933</v>
      </c>
      <c r="AN39" s="13">
        <v>2209.0590000000002</v>
      </c>
      <c r="AO39" s="13">
        <v>0</v>
      </c>
      <c r="AP39" s="13">
        <v>2209.0590000000002</v>
      </c>
      <c r="AQ39" s="13">
        <v>0</v>
      </c>
      <c r="AR39" s="13">
        <v>0</v>
      </c>
      <c r="AS39" s="13">
        <v>0</v>
      </c>
      <c r="AT39" s="13">
        <f t="shared" ref="AT39" si="83">+AU39+AV39</f>
        <v>592.06200000000001</v>
      </c>
      <c r="AU39" s="13">
        <v>569.70000000000005</v>
      </c>
      <c r="AV39" s="13">
        <v>22.361999999999998</v>
      </c>
      <c r="AW39" s="13">
        <f t="shared" ref="AW39" si="84">+AX39+AY39</f>
        <v>2534.5709999999999</v>
      </c>
      <c r="AX39" s="13">
        <v>1035.509</v>
      </c>
      <c r="AY39" s="13">
        <v>1499.0619999999999</v>
      </c>
      <c r="AZ39" s="13">
        <v>19444.069</v>
      </c>
      <c r="BA39" s="13">
        <v>103830.52399999998</v>
      </c>
      <c r="BB39" s="13">
        <v>84386.454999999973</v>
      </c>
      <c r="BC39" s="13">
        <v>37189.052999999971</v>
      </c>
      <c r="BD39" s="13">
        <v>27029.662999999968</v>
      </c>
      <c r="BE39" s="13">
        <v>21300.776999999969</v>
      </c>
      <c r="BF39" s="13">
        <v>21300.776999999969</v>
      </c>
      <c r="BG39" s="13">
        <v>4257.9629999999697</v>
      </c>
      <c r="BH39" s="13">
        <v>-6024.8420000000306</v>
      </c>
    </row>
    <row r="40" spans="1:108" ht="15" customHeight="1">
      <c r="A40" s="22" t="s">
        <v>403</v>
      </c>
      <c r="B40" s="13">
        <v>225476.24799999999</v>
      </c>
      <c r="C40" s="13">
        <f t="shared" ref="C40" si="85">+D40+E40+F40</f>
        <v>33186.522000000004</v>
      </c>
      <c r="D40" s="13">
        <v>31990.542000000001</v>
      </c>
      <c r="E40" s="13">
        <v>1116.3360000000002</v>
      </c>
      <c r="F40" s="13">
        <v>79.643999999999991</v>
      </c>
      <c r="G40" s="13">
        <v>76156.997000000003</v>
      </c>
      <c r="H40" s="13">
        <v>59946.482000000004</v>
      </c>
      <c r="I40" s="13">
        <v>16210.514999999999</v>
      </c>
      <c r="J40" s="13">
        <v>2070.335</v>
      </c>
      <c r="K40" s="13">
        <f t="shared" ref="K40" si="86">+L40+M40+N40+O40</f>
        <v>21267.256000000001</v>
      </c>
      <c r="L40" s="13">
        <v>3000.03</v>
      </c>
      <c r="M40" s="13">
        <v>17026.713</v>
      </c>
      <c r="N40" s="13">
        <v>756.45399999999995</v>
      </c>
      <c r="O40" s="13">
        <v>484.05899999999997</v>
      </c>
      <c r="P40" s="13">
        <v>4939.8130000000001</v>
      </c>
      <c r="Q40" s="13">
        <v>7085.6080000000002</v>
      </c>
      <c r="R40" s="13">
        <v>6910.2730000000001</v>
      </c>
      <c r="S40" s="13">
        <v>175.33500000000001</v>
      </c>
      <c r="T40" s="13">
        <v>2277.335</v>
      </c>
      <c r="U40" s="13">
        <f t="shared" ref="U40" si="87">+V40+W40</f>
        <v>1889.4409999999998</v>
      </c>
      <c r="V40" s="13">
        <v>954.44799999999987</v>
      </c>
      <c r="W40" s="13">
        <v>934.99300000000005</v>
      </c>
      <c r="X40" s="13">
        <f t="shared" ref="X40" si="88">+Y40+Z40</f>
        <v>154.625</v>
      </c>
      <c r="Y40" s="13">
        <v>0</v>
      </c>
      <c r="Z40" s="13">
        <v>154.625</v>
      </c>
      <c r="AA40" s="13">
        <v>21517.173999999999</v>
      </c>
      <c r="AB40" s="13">
        <v>1003.7830000000001</v>
      </c>
      <c r="AC40" s="13">
        <v>346009.527</v>
      </c>
      <c r="AD40" s="13">
        <v>343015.57218280534</v>
      </c>
      <c r="AE40" s="13">
        <v>2993.9548171946662</v>
      </c>
      <c r="AF40" s="13">
        <v>2512.4340000000002</v>
      </c>
      <c r="AG40" s="13">
        <f t="shared" ref="AG40" si="89">+AH40+AI40+AJ40+AK40+AL40</f>
        <v>10029.387000000001</v>
      </c>
      <c r="AH40" s="13">
        <v>1779.1990000000001</v>
      </c>
      <c r="AI40" s="13">
        <v>7409.348</v>
      </c>
      <c r="AJ40" s="13">
        <v>740.91000000000008</v>
      </c>
      <c r="AK40" s="13">
        <v>53.846000000000004</v>
      </c>
      <c r="AL40" s="13">
        <v>46.084000000000003</v>
      </c>
      <c r="AM40" s="13">
        <v>1663.42</v>
      </c>
      <c r="AN40" s="13">
        <v>2277.335</v>
      </c>
      <c r="AO40" s="13">
        <v>0</v>
      </c>
      <c r="AP40" s="13">
        <v>2277.335</v>
      </c>
      <c r="AQ40" s="13">
        <v>0</v>
      </c>
      <c r="AR40" s="13">
        <v>0</v>
      </c>
      <c r="AS40" s="13">
        <v>0</v>
      </c>
      <c r="AT40" s="13">
        <f t="shared" ref="AT40" si="90">+AU40+AV40</f>
        <v>600.66899999999998</v>
      </c>
      <c r="AU40" s="13">
        <v>576.01400000000001</v>
      </c>
      <c r="AV40" s="13">
        <v>24.654999999999998</v>
      </c>
      <c r="AW40" s="13">
        <f t="shared" ref="AW40" si="91">+AX40+AY40</f>
        <v>3508.2939999999999</v>
      </c>
      <c r="AX40" s="13">
        <v>1434.3319999999999</v>
      </c>
      <c r="AY40" s="13">
        <v>2073.962</v>
      </c>
      <c r="AZ40" s="13">
        <v>21517.173999999999</v>
      </c>
      <c r="BA40" s="13">
        <v>120533.27900000001</v>
      </c>
      <c r="BB40" s="13">
        <v>99016.10500000001</v>
      </c>
      <c r="BC40" s="13">
        <v>44818.381000000001</v>
      </c>
      <c r="BD40" s="13">
        <v>33580.51200000001</v>
      </c>
      <c r="BE40" s="13">
        <v>25206.132000000012</v>
      </c>
      <c r="BF40" s="13">
        <v>25206.132000000012</v>
      </c>
      <c r="BG40" s="13">
        <v>7042.6270000000131</v>
      </c>
      <c r="BH40" s="13">
        <v>-5630.5039999999908</v>
      </c>
    </row>
    <row r="41" spans="1:108" ht="15" customHeight="1">
      <c r="A41" s="22" t="s">
        <v>407</v>
      </c>
      <c r="B41" s="104" t="s">
        <v>408</v>
      </c>
      <c r="C41" s="13">
        <f t="shared" ref="C41" si="92">+D41+E41+F41</f>
        <v>34454.796999999999</v>
      </c>
      <c r="D41" s="13">
        <v>34101.769</v>
      </c>
      <c r="E41" s="13">
        <v>291.46900000000028</v>
      </c>
      <c r="F41" s="13">
        <v>61.558999999999997</v>
      </c>
      <c r="G41" s="13">
        <v>85274.351999999999</v>
      </c>
      <c r="H41" s="104" t="s">
        <v>408</v>
      </c>
      <c r="I41" s="104" t="s">
        <v>408</v>
      </c>
      <c r="J41" s="13">
        <v>2248.634</v>
      </c>
      <c r="K41" s="13">
        <f t="shared" ref="K41" si="93">+L41+M41+N41+O41</f>
        <v>24924.918999999998</v>
      </c>
      <c r="L41" s="13">
        <v>4792.5869999999995</v>
      </c>
      <c r="M41" s="13">
        <v>18438.096999999998</v>
      </c>
      <c r="N41" s="13">
        <v>1173.6580000000001</v>
      </c>
      <c r="O41" s="13">
        <v>520.577</v>
      </c>
      <c r="P41" s="13">
        <v>8016.0630000000001</v>
      </c>
      <c r="Q41" s="13">
        <v>7704.4130000000005</v>
      </c>
      <c r="R41" s="13">
        <v>7528.2190000000001</v>
      </c>
      <c r="S41" s="13">
        <v>176.19399999999999</v>
      </c>
      <c r="T41" s="13">
        <v>2452.3919999999998</v>
      </c>
      <c r="U41" s="13">
        <f t="shared" ref="U41" si="94">+V41+W41</f>
        <v>1927.0609999999999</v>
      </c>
      <c r="V41" s="13">
        <v>981.95399999999995</v>
      </c>
      <c r="W41" s="13">
        <v>945.10699999999997</v>
      </c>
      <c r="X41" s="13">
        <f t="shared" ref="X41" si="95">+Y41+Z41</f>
        <v>95.314999999999998</v>
      </c>
      <c r="Y41" s="13">
        <v>0</v>
      </c>
      <c r="Z41" s="13">
        <v>95.314999999999998</v>
      </c>
      <c r="AA41" s="13">
        <v>22597.317000000003</v>
      </c>
      <c r="AB41" s="13">
        <v>1031.5149999999999</v>
      </c>
      <c r="AC41" s="104" t="s">
        <v>408</v>
      </c>
      <c r="AD41" s="104" t="s">
        <v>408</v>
      </c>
      <c r="AE41" s="104" t="s">
        <v>408</v>
      </c>
      <c r="AF41" s="13">
        <v>1740.931</v>
      </c>
      <c r="AG41" s="13">
        <f t="shared" ref="AG41" si="96">+AH41+AI41+AJ41+AK41+AL41</f>
        <v>12319.249000000002</v>
      </c>
      <c r="AH41" s="13">
        <v>3854.1040000000003</v>
      </c>
      <c r="AI41" s="13">
        <v>7556.0469999999996</v>
      </c>
      <c r="AJ41" s="13">
        <v>799.18900000000008</v>
      </c>
      <c r="AK41" s="13">
        <v>62.370000000000005</v>
      </c>
      <c r="AL41" s="13">
        <v>47.539000000000001</v>
      </c>
      <c r="AM41" s="13">
        <v>3362.1549999999997</v>
      </c>
      <c r="AN41" s="13">
        <v>2452.3919999999998</v>
      </c>
      <c r="AO41" s="13">
        <v>0</v>
      </c>
      <c r="AP41" s="13">
        <v>2452.3919999999998</v>
      </c>
      <c r="AQ41" s="13">
        <v>0</v>
      </c>
      <c r="AR41" s="13">
        <v>0</v>
      </c>
      <c r="AS41" s="13">
        <v>0</v>
      </c>
      <c r="AT41" s="13">
        <f t="shared" ref="AT41" si="97">+AU41+AV41</f>
        <v>632.09399999999994</v>
      </c>
      <c r="AU41" s="13">
        <v>607.28399999999999</v>
      </c>
      <c r="AV41" s="13">
        <v>24.81</v>
      </c>
      <c r="AW41" s="13">
        <f t="shared" ref="AW41" si="98">+AX41+AY41</f>
        <v>3341.201</v>
      </c>
      <c r="AX41" s="13">
        <v>1635.1059999999998</v>
      </c>
      <c r="AY41" s="13">
        <v>1706.095</v>
      </c>
      <c r="AZ41" s="13">
        <v>22597.317000000003</v>
      </c>
      <c r="BA41" s="13">
        <v>134227.402</v>
      </c>
      <c r="BB41" s="13">
        <v>111630.08499999999</v>
      </c>
      <c r="BC41" s="13">
        <v>48445.347000000016</v>
      </c>
      <c r="BD41" s="13">
        <v>35839.677000000025</v>
      </c>
      <c r="BE41" s="13">
        <v>26840.29700000002</v>
      </c>
      <c r="BF41" s="13">
        <v>26840.29700000002</v>
      </c>
      <c r="BG41" s="13">
        <v>7488.8660000000182</v>
      </c>
      <c r="BH41" s="13">
        <v>-5400.128999999979</v>
      </c>
    </row>
    <row r="42" spans="1:108" ht="15" customHeight="1">
      <c r="A42" s="91"/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</row>
    <row r="43" spans="1:108" s="7" customFormat="1" ht="15" customHeight="1">
      <c r="A43" s="99" t="s">
        <v>404</v>
      </c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</row>
    <row r="44" spans="1:108" s="7" customFormat="1" ht="15" customHeight="1">
      <c r="A44" s="101" t="s">
        <v>405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</row>
    <row r="45" spans="1:108" ht="15" customHeight="1"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</row>
    <row r="46" spans="1:108" ht="15" customHeight="1"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</row>
    <row r="47" spans="1:108" ht="15" customHeight="1"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</row>
    <row r="48" spans="1:108" ht="15" customHeight="1"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</row>
    <row r="49" spans="2:60" ht="15" customHeight="1"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</row>
    <row r="50" spans="2:60" ht="15" customHeight="1"/>
    <row r="51" spans="2:60" ht="15" customHeight="1"/>
    <row r="52" spans="2:60" ht="15" customHeight="1"/>
    <row r="53" spans="2:60" ht="15" customHeight="1"/>
    <row r="54" spans="2:60" ht="15" customHeight="1"/>
    <row r="55" spans="2:60" ht="15" customHeight="1"/>
    <row r="56" spans="2:60" ht="15" customHeight="1"/>
    <row r="57" spans="2:60" ht="15" customHeight="1"/>
    <row r="58" spans="2:60" ht="15" customHeight="1"/>
    <row r="59" spans="2:60" ht="15" customHeight="1"/>
    <row r="60" spans="2:60" ht="15" customHeight="1"/>
    <row r="61" spans="2:60" ht="15" customHeight="1"/>
    <row r="62" spans="2:60" ht="15" customHeight="1"/>
    <row r="63" spans="2:60" ht="15" customHeight="1"/>
    <row r="64" spans="2:60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</sheetData>
  <mergeCells count="80">
    <mergeCell ref="A11:A12"/>
    <mergeCell ref="B7:J7"/>
    <mergeCell ref="K7:S7"/>
    <mergeCell ref="I9:I10"/>
    <mergeCell ref="K9:K10"/>
    <mergeCell ref="Q8:S8"/>
    <mergeCell ref="C9:C10"/>
    <mergeCell ref="D9:D10"/>
    <mergeCell ref="P8:P10"/>
    <mergeCell ref="E9:E10"/>
    <mergeCell ref="B8:B10"/>
    <mergeCell ref="L9:L10"/>
    <mergeCell ref="M9:M10"/>
    <mergeCell ref="J8:J10"/>
    <mergeCell ref="S9:S10"/>
    <mergeCell ref="AT7:AZ7"/>
    <mergeCell ref="AG7:AS7"/>
    <mergeCell ref="AF8:AF10"/>
    <mergeCell ref="AN8:AS8"/>
    <mergeCell ref="AN9:AN10"/>
    <mergeCell ref="AC7:AF7"/>
    <mergeCell ref="AE9:AE10"/>
    <mergeCell ref="AG9:AG10"/>
    <mergeCell ref="AC8:AE8"/>
    <mergeCell ref="AP9:AP10"/>
    <mergeCell ref="AQ9:AQ10"/>
    <mergeCell ref="AR9:AR10"/>
    <mergeCell ref="AT8:AV8"/>
    <mergeCell ref="AT9:AT10"/>
    <mergeCell ref="AU9:AU10"/>
    <mergeCell ref="AO9:AO10"/>
    <mergeCell ref="T7:W7"/>
    <mergeCell ref="U8:W8"/>
    <mergeCell ref="V9:V10"/>
    <mergeCell ref="W9:W10"/>
    <mergeCell ref="T8:T10"/>
    <mergeCell ref="U9:U10"/>
    <mergeCell ref="BA7:BH7"/>
    <mergeCell ref="F9:F10"/>
    <mergeCell ref="G9:G10"/>
    <mergeCell ref="H9:H10"/>
    <mergeCell ref="X7:AB7"/>
    <mergeCell ref="C8:F8"/>
    <mergeCell ref="G8:I8"/>
    <mergeCell ref="K8:O8"/>
    <mergeCell ref="AS9:AS10"/>
    <mergeCell ref="AJ9:AJ10"/>
    <mergeCell ref="AW8:AY8"/>
    <mergeCell ref="AZ8:AZ10"/>
    <mergeCell ref="AH9:AH10"/>
    <mergeCell ref="X8:Z8"/>
    <mergeCell ref="AA8:AA10"/>
    <mergeCell ref="AB8:AB10"/>
    <mergeCell ref="BF8:BF10"/>
    <mergeCell ref="BG8:BG10"/>
    <mergeCell ref="BH8:BH10"/>
    <mergeCell ref="AM8:AM10"/>
    <mergeCell ref="BD8:BD10"/>
    <mergeCell ref="AY9:AY10"/>
    <mergeCell ref="BE8:BE10"/>
    <mergeCell ref="BA8:BA10"/>
    <mergeCell ref="AW9:AW10"/>
    <mergeCell ref="AX9:AX10"/>
    <mergeCell ref="BC8:BC10"/>
    <mergeCell ref="X9:X10"/>
    <mergeCell ref="BB8:BB10"/>
    <mergeCell ref="AV9:AV10"/>
    <mergeCell ref="AK9:AK10"/>
    <mergeCell ref="A7:A10"/>
    <mergeCell ref="N9:N10"/>
    <mergeCell ref="O9:O10"/>
    <mergeCell ref="Q9:Q10"/>
    <mergeCell ref="R9:R10"/>
    <mergeCell ref="AL9:AL10"/>
    <mergeCell ref="AG8:AL8"/>
    <mergeCell ref="Y9:Y10"/>
    <mergeCell ref="Z9:Z10"/>
    <mergeCell ref="AC9:AC10"/>
    <mergeCell ref="AD9:AD10"/>
    <mergeCell ref="AI9:AI10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3"/>
  </sheetPr>
  <dimension ref="A2:DD587"/>
  <sheetViews>
    <sheetView topLeftCell="A10" zoomScale="80" zoomScaleNormal="80" workbookViewId="0">
      <pane xSplit="1" ySplit="3" topLeftCell="AS40" activePane="bottomRight" state="frozen"/>
      <selection activeCell="A10" sqref="A10"/>
      <selection pane="topRight" activeCell="B10" sqref="B10"/>
      <selection pane="bottomLeft" activeCell="A13" sqref="A13"/>
      <selection pane="bottomRight" activeCell="AJ43" sqref="AJ43"/>
    </sheetView>
  </sheetViews>
  <sheetFormatPr defaultColWidth="9.33203125" defaultRowHeight="11.25"/>
  <cols>
    <col min="1" max="1" width="19.83203125" style="7" customWidth="1"/>
    <col min="2" max="9" width="14.33203125" style="7" customWidth="1"/>
    <col min="10" max="10" width="18.33203125" style="7" customWidth="1"/>
    <col min="11" max="11" width="19.83203125" style="7" customWidth="1"/>
    <col min="12" max="18" width="14.33203125" style="7" customWidth="1"/>
    <col min="19" max="21" width="15.83203125" style="7" customWidth="1"/>
    <col min="22" max="22" width="18.5" style="7" customWidth="1"/>
    <col min="23" max="59" width="14.33203125" style="7" customWidth="1"/>
    <col min="60" max="60" width="15.83203125" style="7" customWidth="1"/>
    <col min="61" max="65" width="14.33203125" style="7" customWidth="1"/>
    <col min="66" max="16384" width="9.33203125" style="7"/>
  </cols>
  <sheetData>
    <row r="2" spans="1:65">
      <c r="A2" s="47" t="s">
        <v>236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</row>
    <row r="3" spans="1:65">
      <c r="A3" s="48" t="s">
        <v>257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</row>
    <row r="4" spans="1:65" ht="6" customHeight="1">
      <c r="A4" s="30"/>
      <c r="B4" s="6"/>
    </row>
    <row r="5" spans="1:65">
      <c r="A5" s="8" t="s">
        <v>146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</row>
    <row r="6" spans="1:65" ht="6" customHeight="1" thickBot="1"/>
    <row r="7" spans="1:65" s="31" customFormat="1" ht="13.5" customHeight="1" thickBot="1">
      <c r="A7" s="119" t="s">
        <v>385</v>
      </c>
      <c r="B7" s="125" t="s">
        <v>221</v>
      </c>
      <c r="C7" s="112"/>
      <c r="D7" s="112"/>
      <c r="E7" s="112"/>
      <c r="F7" s="112"/>
      <c r="G7" s="112"/>
      <c r="H7" s="112"/>
      <c r="I7" s="112"/>
      <c r="J7" s="112"/>
      <c r="K7" s="112"/>
      <c r="L7" s="112" t="s">
        <v>0</v>
      </c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 t="s">
        <v>222</v>
      </c>
      <c r="AC7" s="112"/>
      <c r="AD7" s="112"/>
      <c r="AE7" s="112"/>
      <c r="AF7" s="112"/>
      <c r="AG7" s="125" t="s">
        <v>223</v>
      </c>
      <c r="AH7" s="112"/>
      <c r="AI7" s="112"/>
      <c r="AJ7" s="122"/>
      <c r="AK7" s="125" t="s">
        <v>78</v>
      </c>
      <c r="AL7" s="112"/>
      <c r="AM7" s="112"/>
      <c r="AN7" s="112"/>
      <c r="AO7" s="112"/>
      <c r="AP7" s="112"/>
      <c r="AQ7" s="112"/>
      <c r="AR7" s="112"/>
      <c r="AS7" s="112"/>
      <c r="AT7" s="112"/>
      <c r="AU7" s="112"/>
      <c r="AV7" s="112"/>
      <c r="AW7" s="112"/>
      <c r="AX7" s="125" t="s">
        <v>224</v>
      </c>
      <c r="AY7" s="112"/>
      <c r="AZ7" s="112"/>
      <c r="BA7" s="112"/>
      <c r="BB7" s="112"/>
      <c r="BC7" s="112"/>
      <c r="BD7" s="112"/>
      <c r="BE7" s="112"/>
      <c r="BF7" s="125" t="s">
        <v>170</v>
      </c>
      <c r="BG7" s="112"/>
      <c r="BH7" s="112"/>
      <c r="BI7" s="112"/>
      <c r="BJ7" s="112"/>
      <c r="BK7" s="112"/>
      <c r="BL7" s="112"/>
      <c r="BM7" s="112"/>
    </row>
    <row r="8" spans="1:65" s="31" customFormat="1" ht="36" customHeight="1" thickBot="1">
      <c r="A8" s="120"/>
      <c r="B8" s="112" t="s">
        <v>80</v>
      </c>
      <c r="C8" s="126" t="s">
        <v>241</v>
      </c>
      <c r="D8" s="126"/>
      <c r="E8" s="126"/>
      <c r="F8" s="126"/>
      <c r="G8" s="126" t="s">
        <v>82</v>
      </c>
      <c r="H8" s="126"/>
      <c r="I8" s="126"/>
      <c r="J8" s="126" t="s">
        <v>83</v>
      </c>
      <c r="K8" s="126"/>
      <c r="L8" s="126" t="s">
        <v>85</v>
      </c>
      <c r="M8" s="126"/>
      <c r="N8" s="126"/>
      <c r="O8" s="126"/>
      <c r="P8" s="126"/>
      <c r="Q8" s="126"/>
      <c r="R8" s="126" t="s">
        <v>302</v>
      </c>
      <c r="S8" s="126" t="s">
        <v>95</v>
      </c>
      <c r="T8" s="126"/>
      <c r="U8" s="126"/>
      <c r="V8" s="130" t="s">
        <v>265</v>
      </c>
      <c r="W8" s="126" t="s">
        <v>88</v>
      </c>
      <c r="X8" s="112"/>
      <c r="Y8" s="112"/>
      <c r="Z8" s="49"/>
      <c r="AA8" s="126" t="s">
        <v>89</v>
      </c>
      <c r="AB8" s="126" t="s">
        <v>90</v>
      </c>
      <c r="AC8" s="112"/>
      <c r="AD8" s="112"/>
      <c r="AE8" s="126" t="s">
        <v>91</v>
      </c>
      <c r="AF8" s="126" t="s">
        <v>261</v>
      </c>
      <c r="AG8" s="126" t="s">
        <v>3</v>
      </c>
      <c r="AH8" s="126"/>
      <c r="AI8" s="126"/>
      <c r="AJ8" s="130" t="s">
        <v>134</v>
      </c>
      <c r="AK8" s="126" t="s">
        <v>85</v>
      </c>
      <c r="AL8" s="126"/>
      <c r="AM8" s="126"/>
      <c r="AN8" s="126"/>
      <c r="AO8" s="126"/>
      <c r="AP8" s="126"/>
      <c r="AQ8" s="126" t="s">
        <v>302</v>
      </c>
      <c r="AR8" s="113" t="s">
        <v>322</v>
      </c>
      <c r="AS8" s="113"/>
      <c r="AT8" s="113"/>
      <c r="AU8" s="113"/>
      <c r="AV8" s="113"/>
      <c r="AW8" s="113"/>
      <c r="AX8" s="126" t="s">
        <v>88</v>
      </c>
      <c r="AY8" s="112"/>
      <c r="AZ8" s="112"/>
      <c r="BA8" s="112"/>
      <c r="BB8" s="126" t="s">
        <v>90</v>
      </c>
      <c r="BC8" s="112"/>
      <c r="BD8" s="112"/>
      <c r="BE8" s="126" t="s">
        <v>91</v>
      </c>
      <c r="BF8" s="125" t="s">
        <v>225</v>
      </c>
      <c r="BG8" s="125" t="s">
        <v>226</v>
      </c>
      <c r="BH8" s="125" t="s">
        <v>99</v>
      </c>
      <c r="BI8" s="125" t="s">
        <v>191</v>
      </c>
      <c r="BJ8" s="125" t="s">
        <v>101</v>
      </c>
      <c r="BK8" s="125" t="s">
        <v>102</v>
      </c>
      <c r="BL8" s="125" t="s">
        <v>103</v>
      </c>
      <c r="BM8" s="127" t="s">
        <v>268</v>
      </c>
    </row>
    <row r="9" spans="1:65" s="31" customFormat="1" ht="23.25" customHeight="1" thickBot="1">
      <c r="A9" s="120"/>
      <c r="B9" s="112"/>
      <c r="C9" s="112" t="s">
        <v>104</v>
      </c>
      <c r="D9" s="126" t="s">
        <v>106</v>
      </c>
      <c r="E9" s="126" t="s">
        <v>107</v>
      </c>
      <c r="F9" s="126" t="s">
        <v>263</v>
      </c>
      <c r="G9" s="112" t="s">
        <v>104</v>
      </c>
      <c r="H9" s="112" t="s">
        <v>108</v>
      </c>
      <c r="I9" s="112" t="s">
        <v>109</v>
      </c>
      <c r="J9" s="112" t="s">
        <v>104</v>
      </c>
      <c r="K9" s="126" t="s">
        <v>111</v>
      </c>
      <c r="L9" s="112" t="s">
        <v>104</v>
      </c>
      <c r="M9" s="126" t="s">
        <v>114</v>
      </c>
      <c r="N9" s="126" t="s">
        <v>115</v>
      </c>
      <c r="O9" s="126" t="s">
        <v>264</v>
      </c>
      <c r="P9" s="113" t="s">
        <v>328</v>
      </c>
      <c r="Q9" s="126" t="s">
        <v>117</v>
      </c>
      <c r="R9" s="126"/>
      <c r="S9" s="112" t="s">
        <v>104</v>
      </c>
      <c r="T9" s="126" t="s">
        <v>118</v>
      </c>
      <c r="U9" s="126" t="s">
        <v>119</v>
      </c>
      <c r="V9" s="131"/>
      <c r="W9" s="112" t="s">
        <v>104</v>
      </c>
      <c r="X9" s="126" t="s">
        <v>121</v>
      </c>
      <c r="Y9" s="138" t="s">
        <v>210</v>
      </c>
      <c r="Z9" s="125" t="s">
        <v>124</v>
      </c>
      <c r="AA9" s="126"/>
      <c r="AB9" s="112" t="s">
        <v>104</v>
      </c>
      <c r="AC9" s="125" t="s">
        <v>125</v>
      </c>
      <c r="AD9" s="125" t="s">
        <v>127</v>
      </c>
      <c r="AE9" s="126"/>
      <c r="AF9" s="126"/>
      <c r="AG9" s="112" t="s">
        <v>104</v>
      </c>
      <c r="AH9" s="126" t="s">
        <v>128</v>
      </c>
      <c r="AI9" s="126" t="s">
        <v>129</v>
      </c>
      <c r="AJ9" s="131"/>
      <c r="AK9" s="112" t="s">
        <v>104</v>
      </c>
      <c r="AL9" s="126" t="s">
        <v>114</v>
      </c>
      <c r="AM9" s="126" t="s">
        <v>115</v>
      </c>
      <c r="AN9" s="126" t="s">
        <v>264</v>
      </c>
      <c r="AO9" s="113" t="s">
        <v>328</v>
      </c>
      <c r="AP9" s="126" t="s">
        <v>136</v>
      </c>
      <c r="AQ9" s="126"/>
      <c r="AR9" s="133" t="s">
        <v>104</v>
      </c>
      <c r="AS9" s="128" t="s">
        <v>323</v>
      </c>
      <c r="AT9" s="135" t="s">
        <v>318</v>
      </c>
      <c r="AU9" s="128" t="s">
        <v>319</v>
      </c>
      <c r="AV9" s="128" t="s">
        <v>320</v>
      </c>
      <c r="AW9" s="128" t="s">
        <v>321</v>
      </c>
      <c r="AX9" s="112" t="s">
        <v>104</v>
      </c>
      <c r="AY9" s="126" t="s">
        <v>211</v>
      </c>
      <c r="AZ9" s="126" t="s">
        <v>122</v>
      </c>
      <c r="BA9" s="125" t="s">
        <v>124</v>
      </c>
      <c r="BB9" s="112" t="s">
        <v>104</v>
      </c>
      <c r="BC9" s="125" t="s">
        <v>126</v>
      </c>
      <c r="BD9" s="125" t="s">
        <v>127</v>
      </c>
      <c r="BE9" s="126"/>
      <c r="BF9" s="125"/>
      <c r="BG9" s="125"/>
      <c r="BH9" s="125"/>
      <c r="BI9" s="125"/>
      <c r="BJ9" s="125"/>
      <c r="BK9" s="125"/>
      <c r="BL9" s="125"/>
      <c r="BM9" s="127"/>
    </row>
    <row r="10" spans="1:65" s="31" customFormat="1" ht="114" customHeight="1" thickBot="1">
      <c r="A10" s="121"/>
      <c r="B10" s="112"/>
      <c r="C10" s="112"/>
      <c r="D10" s="126"/>
      <c r="E10" s="126"/>
      <c r="F10" s="126"/>
      <c r="G10" s="112"/>
      <c r="H10" s="112"/>
      <c r="I10" s="112"/>
      <c r="J10" s="112"/>
      <c r="K10" s="126"/>
      <c r="L10" s="112"/>
      <c r="M10" s="126"/>
      <c r="N10" s="126"/>
      <c r="O10" s="126"/>
      <c r="P10" s="113"/>
      <c r="Q10" s="126"/>
      <c r="R10" s="126"/>
      <c r="S10" s="112"/>
      <c r="T10" s="126"/>
      <c r="U10" s="126"/>
      <c r="V10" s="132"/>
      <c r="W10" s="112"/>
      <c r="X10" s="126"/>
      <c r="Y10" s="139"/>
      <c r="Z10" s="125"/>
      <c r="AA10" s="126"/>
      <c r="AB10" s="112"/>
      <c r="AC10" s="125"/>
      <c r="AD10" s="125"/>
      <c r="AE10" s="126"/>
      <c r="AF10" s="126"/>
      <c r="AG10" s="112"/>
      <c r="AH10" s="126"/>
      <c r="AI10" s="126"/>
      <c r="AJ10" s="132"/>
      <c r="AK10" s="112"/>
      <c r="AL10" s="126"/>
      <c r="AM10" s="126"/>
      <c r="AN10" s="126"/>
      <c r="AO10" s="113"/>
      <c r="AP10" s="126"/>
      <c r="AQ10" s="126"/>
      <c r="AR10" s="134"/>
      <c r="AS10" s="137"/>
      <c r="AT10" s="136"/>
      <c r="AU10" s="129"/>
      <c r="AV10" s="129"/>
      <c r="AW10" s="129"/>
      <c r="AX10" s="112"/>
      <c r="AY10" s="126"/>
      <c r="AZ10" s="126"/>
      <c r="BA10" s="125"/>
      <c r="BB10" s="112"/>
      <c r="BC10" s="125"/>
      <c r="BD10" s="125"/>
      <c r="BE10" s="126"/>
      <c r="BF10" s="125"/>
      <c r="BG10" s="125"/>
      <c r="BH10" s="125"/>
      <c r="BI10" s="125"/>
      <c r="BJ10" s="125"/>
      <c r="BK10" s="125"/>
      <c r="BL10" s="125"/>
      <c r="BM10" s="127"/>
    </row>
    <row r="11" spans="1:65" s="31" customFormat="1" ht="15" customHeight="1" thickBot="1">
      <c r="A11" s="112" t="s">
        <v>143</v>
      </c>
      <c r="B11" s="43" t="s">
        <v>6</v>
      </c>
      <c r="C11" s="43" t="s">
        <v>10</v>
      </c>
      <c r="D11" s="40" t="s">
        <v>311</v>
      </c>
      <c r="E11" s="40" t="s">
        <v>11</v>
      </c>
      <c r="F11" s="40" t="s">
        <v>12</v>
      </c>
      <c r="G11" s="43" t="s">
        <v>13</v>
      </c>
      <c r="H11" s="43" t="s">
        <v>14</v>
      </c>
      <c r="I11" s="43" t="s">
        <v>15</v>
      </c>
      <c r="J11" s="43" t="s">
        <v>16</v>
      </c>
      <c r="K11" s="43" t="s">
        <v>18</v>
      </c>
      <c r="L11" s="43" t="s">
        <v>22</v>
      </c>
      <c r="M11" s="43" t="s">
        <v>23</v>
      </c>
      <c r="N11" s="43" t="s">
        <v>24</v>
      </c>
      <c r="O11" s="43" t="s">
        <v>25</v>
      </c>
      <c r="P11" s="43" t="s">
        <v>26</v>
      </c>
      <c r="Q11" s="42" t="s">
        <v>27</v>
      </c>
      <c r="R11" s="40" t="s">
        <v>28</v>
      </c>
      <c r="S11" s="43" t="s">
        <v>29</v>
      </c>
      <c r="T11" s="43" t="s">
        <v>30</v>
      </c>
      <c r="U11" s="43" t="s">
        <v>31</v>
      </c>
      <c r="V11" s="43" t="s">
        <v>36</v>
      </c>
      <c r="W11" s="43" t="s">
        <v>38</v>
      </c>
      <c r="X11" s="43" t="s">
        <v>39</v>
      </c>
      <c r="Y11" s="43" t="s">
        <v>40</v>
      </c>
      <c r="Z11" s="40" t="s">
        <v>42</v>
      </c>
      <c r="AA11" s="43" t="s">
        <v>43</v>
      </c>
      <c r="AB11" s="43" t="s">
        <v>44</v>
      </c>
      <c r="AC11" s="43" t="s">
        <v>45</v>
      </c>
      <c r="AD11" s="40" t="s">
        <v>47</v>
      </c>
      <c r="AE11" s="73" t="s">
        <v>312</v>
      </c>
      <c r="AF11" s="73" t="s">
        <v>313</v>
      </c>
      <c r="AG11" s="43" t="s">
        <v>48</v>
      </c>
      <c r="AH11" s="43" t="s">
        <v>49</v>
      </c>
      <c r="AI11" s="43" t="s">
        <v>50</v>
      </c>
      <c r="AJ11" s="43" t="s">
        <v>21</v>
      </c>
      <c r="AK11" s="43" t="s">
        <v>22</v>
      </c>
      <c r="AL11" s="43" t="s">
        <v>23</v>
      </c>
      <c r="AM11" s="43" t="s">
        <v>24</v>
      </c>
      <c r="AN11" s="43" t="s">
        <v>25</v>
      </c>
      <c r="AO11" s="43" t="s">
        <v>26</v>
      </c>
      <c r="AP11" s="40" t="s">
        <v>27</v>
      </c>
      <c r="AQ11" s="40" t="s">
        <v>28</v>
      </c>
      <c r="AR11" s="43" t="s">
        <v>33</v>
      </c>
      <c r="AS11" s="73" t="s">
        <v>34</v>
      </c>
      <c r="AT11" s="73" t="s">
        <v>35</v>
      </c>
      <c r="AU11" s="73" t="s">
        <v>314</v>
      </c>
      <c r="AV11" s="73" t="s">
        <v>315</v>
      </c>
      <c r="AW11" s="73" t="s">
        <v>316</v>
      </c>
      <c r="AX11" s="43" t="s">
        <v>38</v>
      </c>
      <c r="AY11" s="43" t="s">
        <v>39</v>
      </c>
      <c r="AZ11" s="43" t="s">
        <v>40</v>
      </c>
      <c r="BA11" s="40" t="s">
        <v>42</v>
      </c>
      <c r="BB11" s="43" t="s">
        <v>44</v>
      </c>
      <c r="BC11" s="40" t="s">
        <v>46</v>
      </c>
      <c r="BD11" s="40" t="s">
        <v>47</v>
      </c>
      <c r="BE11" s="73" t="s">
        <v>312</v>
      </c>
      <c r="BF11" s="43" t="s">
        <v>56</v>
      </c>
      <c r="BG11" s="43" t="s">
        <v>57</v>
      </c>
      <c r="BH11" s="40" t="s">
        <v>58</v>
      </c>
      <c r="BI11" s="43" t="s">
        <v>61</v>
      </c>
      <c r="BJ11" s="43" t="s">
        <v>62</v>
      </c>
      <c r="BK11" s="43" t="s">
        <v>63</v>
      </c>
      <c r="BL11" s="43" t="s">
        <v>64</v>
      </c>
      <c r="BM11" s="44" t="s">
        <v>65</v>
      </c>
    </row>
    <row r="12" spans="1:65" s="31" customFormat="1" ht="15" customHeight="1" thickBot="1">
      <c r="A12" s="112"/>
      <c r="B12" s="45">
        <v>1</v>
      </c>
      <c r="C12" s="45" t="s">
        <v>212</v>
      </c>
      <c r="D12" s="45">
        <v>3</v>
      </c>
      <c r="E12" s="45">
        <v>4</v>
      </c>
      <c r="F12" s="45">
        <v>5</v>
      </c>
      <c r="G12" s="45" t="s">
        <v>213</v>
      </c>
      <c r="H12" s="45">
        <v>7</v>
      </c>
      <c r="I12" s="45">
        <v>8</v>
      </c>
      <c r="J12" s="45" t="s">
        <v>214</v>
      </c>
      <c r="K12" s="45">
        <v>10</v>
      </c>
      <c r="L12" s="45" t="s">
        <v>215</v>
      </c>
      <c r="M12" s="45">
        <v>12</v>
      </c>
      <c r="N12" s="45">
        <v>13</v>
      </c>
      <c r="O12" s="45">
        <v>14</v>
      </c>
      <c r="P12" s="45">
        <v>15</v>
      </c>
      <c r="Q12" s="45">
        <v>16</v>
      </c>
      <c r="R12" s="45">
        <v>17</v>
      </c>
      <c r="S12" s="45" t="s">
        <v>216</v>
      </c>
      <c r="T12" s="45">
        <v>19</v>
      </c>
      <c r="U12" s="45">
        <v>20</v>
      </c>
      <c r="V12" s="45">
        <v>21</v>
      </c>
      <c r="W12" s="45" t="s">
        <v>217</v>
      </c>
      <c r="X12" s="45">
        <v>23</v>
      </c>
      <c r="Y12" s="45">
        <v>24</v>
      </c>
      <c r="Z12" s="45">
        <v>25</v>
      </c>
      <c r="AA12" s="45">
        <v>26</v>
      </c>
      <c r="AB12" s="45" t="s">
        <v>218</v>
      </c>
      <c r="AC12" s="45">
        <v>28</v>
      </c>
      <c r="AD12" s="45">
        <v>29</v>
      </c>
      <c r="AE12" s="45">
        <v>30</v>
      </c>
      <c r="AF12" s="45">
        <v>31</v>
      </c>
      <c r="AG12" s="45" t="s">
        <v>219</v>
      </c>
      <c r="AH12" s="45">
        <v>33</v>
      </c>
      <c r="AI12" s="45">
        <v>34</v>
      </c>
      <c r="AJ12" s="45">
        <v>35</v>
      </c>
      <c r="AK12" s="45" t="s">
        <v>220</v>
      </c>
      <c r="AL12" s="45">
        <v>37</v>
      </c>
      <c r="AM12" s="45">
        <v>38</v>
      </c>
      <c r="AN12" s="45">
        <v>39</v>
      </c>
      <c r="AO12" s="45">
        <v>40</v>
      </c>
      <c r="AP12" s="45">
        <v>41</v>
      </c>
      <c r="AQ12" s="45">
        <v>42</v>
      </c>
      <c r="AR12" s="45" t="s">
        <v>343</v>
      </c>
      <c r="AS12" s="45">
        <v>44</v>
      </c>
      <c r="AT12" s="45">
        <v>45</v>
      </c>
      <c r="AU12" s="45">
        <v>46</v>
      </c>
      <c r="AV12" s="45">
        <v>47</v>
      </c>
      <c r="AW12" s="45">
        <v>48</v>
      </c>
      <c r="AX12" s="45" t="s">
        <v>344</v>
      </c>
      <c r="AY12" s="45">
        <v>50</v>
      </c>
      <c r="AZ12" s="45">
        <v>51</v>
      </c>
      <c r="BA12" s="45">
        <v>52</v>
      </c>
      <c r="BB12" s="45" t="s">
        <v>345</v>
      </c>
      <c r="BC12" s="45">
        <v>54</v>
      </c>
      <c r="BD12" s="45">
        <v>55</v>
      </c>
      <c r="BE12" s="45">
        <v>56</v>
      </c>
      <c r="BF12" s="45">
        <v>57</v>
      </c>
      <c r="BG12" s="45">
        <v>58</v>
      </c>
      <c r="BH12" s="45">
        <v>59</v>
      </c>
      <c r="BI12" s="45">
        <v>60</v>
      </c>
      <c r="BJ12" s="45">
        <v>61</v>
      </c>
      <c r="BK12" s="45">
        <v>62</v>
      </c>
      <c r="BL12" s="45">
        <v>63</v>
      </c>
      <c r="BM12" s="46">
        <v>64</v>
      </c>
    </row>
    <row r="13" spans="1:65" s="32" customFormat="1" ht="15" customHeight="1">
      <c r="A13" s="64">
        <v>1995</v>
      </c>
      <c r="B13" s="13">
        <v>1666.377</v>
      </c>
      <c r="C13" s="13">
        <f>+D13+E13+F13</f>
        <v>926.69500000000005</v>
      </c>
      <c r="D13" s="13">
        <v>926.48800000000006</v>
      </c>
      <c r="E13" s="13">
        <v>0</v>
      </c>
      <c r="F13" s="13">
        <v>0.20699999999999999</v>
      </c>
      <c r="G13" s="13">
        <f>+H13+I13</f>
        <v>2367.6579999999999</v>
      </c>
      <c r="H13" s="13">
        <v>1848.9349999999999</v>
      </c>
      <c r="I13" s="13">
        <v>518.72299999999996</v>
      </c>
      <c r="J13" s="13">
        <f>+K13</f>
        <v>62.466000000000001</v>
      </c>
      <c r="K13" s="13">
        <v>62.466000000000001</v>
      </c>
      <c r="L13" s="13">
        <f>+M13+N13+O13+P13+Q13</f>
        <v>14100.833999999999</v>
      </c>
      <c r="M13" s="13">
        <v>11445.255999999999</v>
      </c>
      <c r="N13" s="13">
        <v>1323.373</v>
      </c>
      <c r="O13" s="13">
        <v>11.795999999999999</v>
      </c>
      <c r="P13" s="13">
        <v>1320.3109999999999</v>
      </c>
      <c r="Q13" s="13">
        <v>9.8000000000000004E-2</v>
      </c>
      <c r="R13" s="13">
        <v>10075.721</v>
      </c>
      <c r="S13" s="13">
        <f>+T13+U13</f>
        <v>420.303</v>
      </c>
      <c r="T13" s="13">
        <v>415.16199999999998</v>
      </c>
      <c r="U13" s="13">
        <v>5.141</v>
      </c>
      <c r="V13" s="13">
        <v>780.88900000000001</v>
      </c>
      <c r="W13" s="13">
        <f>+X13+Y13+Z13</f>
        <v>1320.568</v>
      </c>
      <c r="X13" s="13">
        <v>147.25</v>
      </c>
      <c r="Y13" s="13">
        <v>1016.754</v>
      </c>
      <c r="Z13" s="13">
        <v>156.56399999999999</v>
      </c>
      <c r="AA13" s="13">
        <v>476.79500000000002</v>
      </c>
      <c r="AB13" s="13">
        <f>+AC13+AD13</f>
        <v>30.539000000000001</v>
      </c>
      <c r="AC13" s="13">
        <v>0</v>
      </c>
      <c r="AD13" s="13">
        <v>30.539000000000001</v>
      </c>
      <c r="AE13" s="13">
        <v>526.70299999999997</v>
      </c>
      <c r="AF13" s="13">
        <v>224.102</v>
      </c>
      <c r="AG13" s="13">
        <f>+AH13+AI13</f>
        <v>6406.5119999999997</v>
      </c>
      <c r="AH13" s="13">
        <v>6373.567</v>
      </c>
      <c r="AI13" s="13">
        <v>32.945</v>
      </c>
      <c r="AJ13" s="13">
        <v>4.3680000000000003</v>
      </c>
      <c r="AK13" s="13">
        <f>+AL13+AM13+AN13+AO13+AP13</f>
        <v>14533.096</v>
      </c>
      <c r="AL13" s="13">
        <v>13270.914000000001</v>
      </c>
      <c r="AM13" s="13">
        <v>1141.81</v>
      </c>
      <c r="AN13" s="13">
        <v>30.457000000000001</v>
      </c>
      <c r="AO13" s="13">
        <v>89.91</v>
      </c>
      <c r="AP13" s="13">
        <v>5.0000000000000001E-3</v>
      </c>
      <c r="AQ13" s="13">
        <v>15466.447</v>
      </c>
      <c r="AR13" s="13">
        <f>+AS13+AT13+AU13+AV13-AW13</f>
        <v>1257.683</v>
      </c>
      <c r="AS13" s="13">
        <v>1259.567</v>
      </c>
      <c r="AT13" s="13">
        <v>-366.39100000000002</v>
      </c>
      <c r="AU13" s="13">
        <v>23.157</v>
      </c>
      <c r="AV13" s="13">
        <v>588.46500000000003</v>
      </c>
      <c r="AW13" s="13">
        <v>247.11500000000001</v>
      </c>
      <c r="AX13" s="13">
        <f>+AY13+AZ13+BA13</f>
        <v>1263.4959999999999</v>
      </c>
      <c r="AY13" s="13">
        <v>1016.754</v>
      </c>
      <c r="AZ13" s="13">
        <v>106.758</v>
      </c>
      <c r="BA13" s="13">
        <v>139.98400000000001</v>
      </c>
      <c r="BB13" s="13">
        <f>+BC13+BD13</f>
        <v>1.631</v>
      </c>
      <c r="BC13" s="13">
        <v>1.631</v>
      </c>
      <c r="BD13" s="13">
        <v>0</v>
      </c>
      <c r="BE13" s="13">
        <v>526.70299999999997</v>
      </c>
      <c r="BF13" s="13">
        <v>4740.1350000000002</v>
      </c>
      <c r="BG13" s="13">
        <v>4213.4320000000007</v>
      </c>
      <c r="BH13" s="13">
        <v>2314.3790000000008</v>
      </c>
      <c r="BI13" s="13">
        <v>2746.6409999999996</v>
      </c>
      <c r="BJ13" s="13">
        <v>2746.0599999999995</v>
      </c>
      <c r="BK13" s="13">
        <v>2269.2649999999994</v>
      </c>
      <c r="BL13" s="13">
        <v>1713.6539999999991</v>
      </c>
      <c r="BM13" s="13">
        <v>1089.5599999999988</v>
      </c>
    </row>
    <row r="14" spans="1:65" s="32" customFormat="1" ht="15" customHeight="1">
      <c r="A14" s="64">
        <v>1996</v>
      </c>
      <c r="B14" s="13">
        <v>1961.963</v>
      </c>
      <c r="C14" s="13">
        <f t="shared" ref="C14:C28" si="0">+D14+E14+F14</f>
        <v>1000.5169999999999</v>
      </c>
      <c r="D14" s="13">
        <v>1000.2569999999999</v>
      </c>
      <c r="E14" s="13">
        <v>0</v>
      </c>
      <c r="F14" s="13">
        <v>0.26</v>
      </c>
      <c r="G14" s="13">
        <f t="shared" ref="G14:G28" si="1">+H14+I14</f>
        <v>2520.5439999999999</v>
      </c>
      <c r="H14" s="13">
        <v>2016.0039999999999</v>
      </c>
      <c r="I14" s="13">
        <v>504.54</v>
      </c>
      <c r="J14" s="13">
        <f t="shared" ref="J14:J31" si="2">+K14</f>
        <v>63.654000000000003</v>
      </c>
      <c r="K14" s="13">
        <v>63.654000000000003</v>
      </c>
      <c r="L14" s="13">
        <f t="shared" ref="L14:L28" si="3">+M14+N14+O14+P14+Q14</f>
        <v>14133.416999999999</v>
      </c>
      <c r="M14" s="13">
        <v>10518.688</v>
      </c>
      <c r="N14" s="13">
        <v>1797.7729999999999</v>
      </c>
      <c r="O14" s="13">
        <v>164.17099999999999</v>
      </c>
      <c r="P14" s="13">
        <v>1652.69</v>
      </c>
      <c r="Q14" s="13">
        <v>9.5000000000000001E-2</v>
      </c>
      <c r="R14" s="13">
        <v>9665.1010000000006</v>
      </c>
      <c r="S14" s="13">
        <f t="shared" ref="S14:S28" si="4">+T14+U14</f>
        <v>533.83999999999992</v>
      </c>
      <c r="T14" s="13">
        <v>523.82799999999997</v>
      </c>
      <c r="U14" s="13">
        <v>10.012</v>
      </c>
      <c r="V14" s="13">
        <v>897.27300000000002</v>
      </c>
      <c r="W14" s="13">
        <f t="shared" ref="W14:W28" si="5">+X14+Y14+Z14</f>
        <v>1485.452</v>
      </c>
      <c r="X14" s="13">
        <v>199.17599999999999</v>
      </c>
      <c r="Y14" s="13">
        <v>1125.029</v>
      </c>
      <c r="Z14" s="13">
        <v>161.24700000000001</v>
      </c>
      <c r="AA14" s="13">
        <v>547.37800000000004</v>
      </c>
      <c r="AB14" s="13">
        <f t="shared" ref="AB14:AB28" si="6">+AC14+AD14</f>
        <v>32.896999999999998</v>
      </c>
      <c r="AC14" s="13">
        <v>0</v>
      </c>
      <c r="AD14" s="13">
        <v>32.896999999999998</v>
      </c>
      <c r="AE14" s="13">
        <v>524.35500000000002</v>
      </c>
      <c r="AF14" s="13">
        <v>289.37599999999998</v>
      </c>
      <c r="AG14" s="13">
        <f t="shared" ref="AG14:AG28" si="7">+AH14+AI14</f>
        <v>6583.848</v>
      </c>
      <c r="AH14" s="13">
        <v>6543.3239999999996</v>
      </c>
      <c r="AI14" s="13">
        <v>40.524000000000001</v>
      </c>
      <c r="AJ14" s="13">
        <v>10.426</v>
      </c>
      <c r="AK14" s="13">
        <f t="shared" ref="AK14:AK28" si="8">+AL14+AM14+AN14+AO14+AP14</f>
        <v>14328.544000000002</v>
      </c>
      <c r="AL14" s="13">
        <v>13059.546</v>
      </c>
      <c r="AM14" s="13">
        <v>1143.4770000000001</v>
      </c>
      <c r="AN14" s="13">
        <v>-8.077</v>
      </c>
      <c r="AO14" s="13">
        <v>133.59300000000002</v>
      </c>
      <c r="AP14" s="13">
        <v>5.0000000000000001E-3</v>
      </c>
      <c r="AQ14" s="13">
        <v>15607.427</v>
      </c>
      <c r="AR14" s="13">
        <f t="shared" ref="AR14:AR28" si="9">+AS14+AT14+AU14+AV14-AW14</f>
        <v>1444.6510000000001</v>
      </c>
      <c r="AS14" s="13">
        <v>1308.1980000000001</v>
      </c>
      <c r="AT14" s="13">
        <v>-363.42399999999998</v>
      </c>
      <c r="AU14" s="13">
        <v>30.437999999999999</v>
      </c>
      <c r="AV14" s="13">
        <v>728.63199999999995</v>
      </c>
      <c r="AW14" s="13">
        <v>259.19299999999998</v>
      </c>
      <c r="AX14" s="13">
        <f t="shared" ref="AX14:AX28" si="10">+AY14+AZ14+BA14</f>
        <v>1424.144</v>
      </c>
      <c r="AY14" s="13">
        <v>1125.029</v>
      </c>
      <c r="AZ14" s="13">
        <v>154.12799999999999</v>
      </c>
      <c r="BA14" s="13">
        <v>144.98699999999999</v>
      </c>
      <c r="BB14" s="13">
        <f t="shared" ref="BB14:BB28" si="11">+BC14+BD14</f>
        <v>0</v>
      </c>
      <c r="BC14" s="13">
        <v>0</v>
      </c>
      <c r="BD14" s="13">
        <v>0</v>
      </c>
      <c r="BE14" s="13">
        <v>524.35500000000002</v>
      </c>
      <c r="BF14" s="13">
        <v>4621.8850000000002</v>
      </c>
      <c r="BG14" s="13">
        <v>4097.5300000000007</v>
      </c>
      <c r="BH14" s="13">
        <v>2048.1130000000007</v>
      </c>
      <c r="BI14" s="13">
        <v>2243.2400000000034</v>
      </c>
      <c r="BJ14" s="13">
        <v>2195.470000000003</v>
      </c>
      <c r="BK14" s="13">
        <v>1648.0920000000028</v>
      </c>
      <c r="BL14" s="13">
        <v>1090.8400000000029</v>
      </c>
      <c r="BM14" s="13">
        <v>325.30200000000298</v>
      </c>
    </row>
    <row r="15" spans="1:65" s="32" customFormat="1" ht="15" customHeight="1">
      <c r="A15" s="64">
        <v>1997</v>
      </c>
      <c r="B15" s="13">
        <v>2241.616</v>
      </c>
      <c r="C15" s="13">
        <f t="shared" si="0"/>
        <v>1056.884</v>
      </c>
      <c r="D15" s="13">
        <v>1056.674</v>
      </c>
      <c r="E15" s="13">
        <v>3.4000000000000002E-2</v>
      </c>
      <c r="F15" s="13">
        <v>0.17599999999999999</v>
      </c>
      <c r="G15" s="13">
        <f t="shared" si="1"/>
        <v>2711.8939999999998</v>
      </c>
      <c r="H15" s="13">
        <v>2153.2359999999999</v>
      </c>
      <c r="I15" s="13">
        <v>558.65800000000002</v>
      </c>
      <c r="J15" s="13">
        <f t="shared" si="2"/>
        <v>81.823999999999998</v>
      </c>
      <c r="K15" s="13">
        <v>81.823999999999998</v>
      </c>
      <c r="L15" s="13">
        <f t="shared" si="3"/>
        <v>14102.332</v>
      </c>
      <c r="M15" s="13">
        <v>10156.06</v>
      </c>
      <c r="N15" s="13">
        <v>1986.05</v>
      </c>
      <c r="O15" s="13">
        <v>104.97499999999999</v>
      </c>
      <c r="P15" s="13">
        <v>1855.19</v>
      </c>
      <c r="Q15" s="13">
        <v>5.7000000000000002E-2</v>
      </c>
      <c r="R15" s="13">
        <v>9296.8420000000006</v>
      </c>
      <c r="S15" s="13">
        <f t="shared" si="4"/>
        <v>783.11500000000001</v>
      </c>
      <c r="T15" s="13">
        <v>767.17200000000003</v>
      </c>
      <c r="U15" s="13">
        <v>15.943</v>
      </c>
      <c r="V15" s="13">
        <v>1023.809</v>
      </c>
      <c r="W15" s="13">
        <f t="shared" si="5"/>
        <v>1842.35</v>
      </c>
      <c r="X15" s="13">
        <v>322.733</v>
      </c>
      <c r="Y15" s="13">
        <v>1357.874</v>
      </c>
      <c r="Z15" s="13">
        <v>161.74299999999999</v>
      </c>
      <c r="AA15" s="13">
        <v>517.72900000000004</v>
      </c>
      <c r="AB15" s="13">
        <f t="shared" si="6"/>
        <v>37.423999999999999</v>
      </c>
      <c r="AC15" s="13">
        <v>0</v>
      </c>
      <c r="AD15" s="13">
        <v>37.423999999999999</v>
      </c>
      <c r="AE15" s="13">
        <v>520.08600000000001</v>
      </c>
      <c r="AF15" s="13">
        <v>252.42599999999999</v>
      </c>
      <c r="AG15" s="13">
        <f t="shared" si="7"/>
        <v>7568.4400000000005</v>
      </c>
      <c r="AH15" s="13">
        <v>7517.7910000000002</v>
      </c>
      <c r="AI15" s="13">
        <v>50.649000000000001</v>
      </c>
      <c r="AJ15" s="13">
        <v>4.6870000000000003</v>
      </c>
      <c r="AK15" s="13">
        <f t="shared" si="8"/>
        <v>14441.140000000001</v>
      </c>
      <c r="AL15" s="13">
        <v>12913.826999999999</v>
      </c>
      <c r="AM15" s="13">
        <v>1232.297</v>
      </c>
      <c r="AN15" s="13">
        <v>91.564999999999998</v>
      </c>
      <c r="AO15" s="13">
        <v>203.43800000000002</v>
      </c>
      <c r="AP15" s="13">
        <v>1.2999999999999999E-2</v>
      </c>
      <c r="AQ15" s="13">
        <v>15946.53</v>
      </c>
      <c r="AR15" s="13">
        <f t="shared" si="9"/>
        <v>1541.5390000000002</v>
      </c>
      <c r="AS15" s="13">
        <v>1357.8030000000001</v>
      </c>
      <c r="AT15" s="13">
        <v>-364.96300000000002</v>
      </c>
      <c r="AU15" s="13">
        <v>50.814</v>
      </c>
      <c r="AV15" s="13">
        <v>771.65200000000004</v>
      </c>
      <c r="AW15" s="13">
        <v>273.767</v>
      </c>
      <c r="AX15" s="13">
        <f t="shared" si="10"/>
        <v>1798.9089999999999</v>
      </c>
      <c r="AY15" s="13">
        <v>1357.874</v>
      </c>
      <c r="AZ15" s="13">
        <v>301.59199999999998</v>
      </c>
      <c r="BA15" s="13">
        <v>139.44300000000001</v>
      </c>
      <c r="BB15" s="13">
        <f t="shared" si="11"/>
        <v>0</v>
      </c>
      <c r="BC15" s="13">
        <v>0</v>
      </c>
      <c r="BD15" s="13">
        <v>0</v>
      </c>
      <c r="BE15" s="13">
        <v>520.08600000000001</v>
      </c>
      <c r="BF15" s="13">
        <v>5326.8240000000005</v>
      </c>
      <c r="BG15" s="13">
        <v>4806.7380000000003</v>
      </c>
      <c r="BH15" s="13">
        <v>2537.7930000000006</v>
      </c>
      <c r="BI15" s="13">
        <v>2876.6010000000006</v>
      </c>
      <c r="BJ15" s="13">
        <v>2567.775000000001</v>
      </c>
      <c r="BK15" s="13">
        <v>2050.0460000000012</v>
      </c>
      <c r="BL15" s="13">
        <v>1492.5360000000012</v>
      </c>
      <c r="BM15" s="13">
        <v>703.31200000000126</v>
      </c>
    </row>
    <row r="16" spans="1:65" s="32" customFormat="1" ht="15" customHeight="1">
      <c r="A16" s="64">
        <v>1998</v>
      </c>
      <c r="B16" s="13">
        <v>2815.83</v>
      </c>
      <c r="C16" s="13">
        <f t="shared" si="0"/>
        <v>1096.5330000000001</v>
      </c>
      <c r="D16" s="13">
        <v>1096.21</v>
      </c>
      <c r="E16" s="13">
        <v>0.18</v>
      </c>
      <c r="F16" s="13">
        <v>0.14299999999999999</v>
      </c>
      <c r="G16" s="13">
        <f t="shared" si="1"/>
        <v>2760.13</v>
      </c>
      <c r="H16" s="13">
        <v>2225.9920000000002</v>
      </c>
      <c r="I16" s="13">
        <v>534.13800000000003</v>
      </c>
      <c r="J16" s="13">
        <f t="shared" si="2"/>
        <v>101.16</v>
      </c>
      <c r="K16" s="13">
        <v>101.16</v>
      </c>
      <c r="L16" s="13">
        <f t="shared" si="3"/>
        <v>14268.118999999999</v>
      </c>
      <c r="M16" s="13">
        <v>9609.1360000000004</v>
      </c>
      <c r="N16" s="13">
        <v>2470.0410000000002</v>
      </c>
      <c r="O16" s="13">
        <v>121.643</v>
      </c>
      <c r="P16" s="13">
        <v>2067.2280000000001</v>
      </c>
      <c r="Q16" s="13">
        <v>7.0999999999999994E-2</v>
      </c>
      <c r="R16" s="13">
        <v>8803.4</v>
      </c>
      <c r="S16" s="13">
        <f t="shared" si="4"/>
        <v>969.39099999999996</v>
      </c>
      <c r="T16" s="13">
        <v>949.39400000000001</v>
      </c>
      <c r="U16" s="13">
        <v>19.997</v>
      </c>
      <c r="V16" s="13">
        <v>1178.8009999999999</v>
      </c>
      <c r="W16" s="13">
        <f t="shared" si="5"/>
        <v>1935.9490000000001</v>
      </c>
      <c r="X16" s="13">
        <v>333.98</v>
      </c>
      <c r="Y16" s="13">
        <v>1436.5119999999999</v>
      </c>
      <c r="Z16" s="13">
        <v>165.45699999999999</v>
      </c>
      <c r="AA16" s="13">
        <v>560.07899999999995</v>
      </c>
      <c r="AB16" s="13">
        <f t="shared" si="6"/>
        <v>41.252000000000002</v>
      </c>
      <c r="AC16" s="13">
        <v>0</v>
      </c>
      <c r="AD16" s="13">
        <v>41.252000000000002</v>
      </c>
      <c r="AE16" s="13">
        <v>522.43700000000001</v>
      </c>
      <c r="AF16" s="13">
        <v>236.815</v>
      </c>
      <c r="AG16" s="13">
        <f t="shared" si="7"/>
        <v>8584.4689999999991</v>
      </c>
      <c r="AH16" s="13">
        <v>8517.5139999999992</v>
      </c>
      <c r="AI16" s="13">
        <v>66.954999999999998</v>
      </c>
      <c r="AJ16" s="13">
        <v>6.7960000000000003</v>
      </c>
      <c r="AK16" s="13">
        <f t="shared" si="8"/>
        <v>14385.143</v>
      </c>
      <c r="AL16" s="13">
        <v>12398.663</v>
      </c>
      <c r="AM16" s="13">
        <v>1643.5509999999999</v>
      </c>
      <c r="AN16" s="13">
        <v>118.768</v>
      </c>
      <c r="AO16" s="13">
        <v>224.14800000000002</v>
      </c>
      <c r="AP16" s="13">
        <v>1.2999999999999999E-2</v>
      </c>
      <c r="AQ16" s="13">
        <v>15706.324000000001</v>
      </c>
      <c r="AR16" s="13">
        <f t="shared" si="9"/>
        <v>1738.88</v>
      </c>
      <c r="AS16" s="13">
        <v>1491.4010000000001</v>
      </c>
      <c r="AT16" s="13">
        <v>-405.71</v>
      </c>
      <c r="AU16" s="13">
        <v>59.670999999999999</v>
      </c>
      <c r="AV16" s="13">
        <v>862.29200000000003</v>
      </c>
      <c r="AW16" s="13">
        <v>268.774</v>
      </c>
      <c r="AX16" s="13">
        <f t="shared" si="10"/>
        <v>1868.913</v>
      </c>
      <c r="AY16" s="13">
        <v>1436.5119999999999</v>
      </c>
      <c r="AZ16" s="13">
        <v>284.44400000000002</v>
      </c>
      <c r="BA16" s="13">
        <v>147.95699999999999</v>
      </c>
      <c r="BB16" s="13">
        <f t="shared" si="11"/>
        <v>278.86500000000001</v>
      </c>
      <c r="BC16" s="13">
        <v>2.6440000000000001</v>
      </c>
      <c r="BD16" s="13">
        <v>276.221</v>
      </c>
      <c r="BE16" s="13">
        <v>522.43700000000001</v>
      </c>
      <c r="BF16" s="13">
        <v>5768.6389999999992</v>
      </c>
      <c r="BG16" s="13">
        <v>5246.2019999999993</v>
      </c>
      <c r="BH16" s="13">
        <v>2914.1449999999995</v>
      </c>
      <c r="BI16" s="13">
        <v>3031.1690000000017</v>
      </c>
      <c r="BJ16" s="13">
        <v>2554.8210000000022</v>
      </c>
      <c r="BK16" s="13">
        <v>1994.7420000000022</v>
      </c>
      <c r="BL16" s="13">
        <v>1709.9180000000024</v>
      </c>
      <c r="BM16" s="13">
        <v>899.00700000000234</v>
      </c>
    </row>
    <row r="17" spans="1:65" ht="15" customHeight="1">
      <c r="A17" s="64">
        <v>1999</v>
      </c>
      <c r="B17" s="13">
        <v>3287.9870000000001</v>
      </c>
      <c r="C17" s="13">
        <f t="shared" si="0"/>
        <v>854.79699999999991</v>
      </c>
      <c r="D17" s="13">
        <v>854.38199999999995</v>
      </c>
      <c r="E17" s="13">
        <v>0.254</v>
      </c>
      <c r="F17" s="13">
        <v>0.161</v>
      </c>
      <c r="G17" s="13">
        <f t="shared" si="1"/>
        <v>2882.9189999999999</v>
      </c>
      <c r="H17" s="13">
        <v>2332.9949999999999</v>
      </c>
      <c r="I17" s="13">
        <v>549.92399999999998</v>
      </c>
      <c r="J17" s="13">
        <f t="shared" si="2"/>
        <v>74.158000000000001</v>
      </c>
      <c r="K17" s="13">
        <v>74.158000000000001</v>
      </c>
      <c r="L17" s="13">
        <f t="shared" si="3"/>
        <v>13716.103999999999</v>
      </c>
      <c r="M17" s="13">
        <v>8548.51</v>
      </c>
      <c r="N17" s="13">
        <v>2849.53</v>
      </c>
      <c r="O17" s="13">
        <v>221.72900000000001</v>
      </c>
      <c r="P17" s="13">
        <v>2096.2739999999999</v>
      </c>
      <c r="Q17" s="13">
        <v>6.0999999999999999E-2</v>
      </c>
      <c r="R17" s="13">
        <v>7439.585</v>
      </c>
      <c r="S17" s="13">
        <f t="shared" si="4"/>
        <v>860.64099999999996</v>
      </c>
      <c r="T17" s="13">
        <v>844.47799999999995</v>
      </c>
      <c r="U17" s="13">
        <v>16.163</v>
      </c>
      <c r="V17" s="13">
        <v>1380.6020000000001</v>
      </c>
      <c r="W17" s="13">
        <f t="shared" si="5"/>
        <v>1839.1109999999999</v>
      </c>
      <c r="X17" s="13">
        <v>287.58100000000002</v>
      </c>
      <c r="Y17" s="13">
        <v>1387.307</v>
      </c>
      <c r="Z17" s="13">
        <v>164.22300000000001</v>
      </c>
      <c r="AA17" s="13">
        <v>477.55900000000003</v>
      </c>
      <c r="AB17" s="13">
        <f t="shared" si="6"/>
        <v>39.408999999999999</v>
      </c>
      <c r="AC17" s="13">
        <v>0</v>
      </c>
      <c r="AD17" s="13">
        <v>39.408999999999999</v>
      </c>
      <c r="AE17" s="13">
        <v>530.78899999999999</v>
      </c>
      <c r="AF17" s="13">
        <v>235.07</v>
      </c>
      <c r="AG17" s="13">
        <f t="shared" si="7"/>
        <v>9493.652</v>
      </c>
      <c r="AH17" s="13">
        <v>9416.5660000000007</v>
      </c>
      <c r="AI17" s="13">
        <v>77.085999999999999</v>
      </c>
      <c r="AJ17" s="13">
        <v>6.5289999999999999</v>
      </c>
      <c r="AK17" s="13">
        <f t="shared" si="8"/>
        <v>13385.995999999999</v>
      </c>
      <c r="AL17" s="13">
        <v>10814.374</v>
      </c>
      <c r="AM17" s="13">
        <v>2134.1750000000002</v>
      </c>
      <c r="AN17" s="13">
        <v>199.55500000000001</v>
      </c>
      <c r="AO17" s="13">
        <v>237.88</v>
      </c>
      <c r="AP17" s="13">
        <v>1.2E-2</v>
      </c>
      <c r="AQ17" s="13">
        <v>14029.357</v>
      </c>
      <c r="AR17" s="13">
        <f t="shared" si="9"/>
        <v>1858.1610000000001</v>
      </c>
      <c r="AS17" s="13">
        <v>1673.6880000000001</v>
      </c>
      <c r="AT17" s="13">
        <v>-503.858</v>
      </c>
      <c r="AU17" s="13">
        <v>88.524000000000001</v>
      </c>
      <c r="AV17" s="13">
        <v>919.21799999999996</v>
      </c>
      <c r="AW17" s="13">
        <v>319.411</v>
      </c>
      <c r="AX17" s="13">
        <f t="shared" si="10"/>
        <v>1814.9290000000001</v>
      </c>
      <c r="AY17" s="13">
        <v>1387.307</v>
      </c>
      <c r="AZ17" s="13">
        <v>279.00599999999997</v>
      </c>
      <c r="BA17" s="13">
        <v>148.61600000000001</v>
      </c>
      <c r="BB17" s="13">
        <f t="shared" si="11"/>
        <v>0.01</v>
      </c>
      <c r="BC17" s="13">
        <v>0.01</v>
      </c>
      <c r="BD17" s="13">
        <v>0</v>
      </c>
      <c r="BE17" s="13">
        <v>530.78899999999999</v>
      </c>
      <c r="BF17" s="13">
        <v>6205.665</v>
      </c>
      <c r="BG17" s="13">
        <v>5674.8760000000002</v>
      </c>
      <c r="BH17" s="13">
        <v>3255.1170000000006</v>
      </c>
      <c r="BI17" s="13">
        <v>2925.0090000000018</v>
      </c>
      <c r="BJ17" s="13">
        <v>2517.7450000000026</v>
      </c>
      <c r="BK17" s="13">
        <v>2040.1860000000027</v>
      </c>
      <c r="BL17" s="13">
        <v>1469.9980000000025</v>
      </c>
      <c r="BM17" s="13">
        <v>910.92000000000257</v>
      </c>
    </row>
    <row r="18" spans="1:65" ht="15" customHeight="1">
      <c r="A18" s="64">
        <v>2000</v>
      </c>
      <c r="B18" s="13">
        <v>3669.4340000000002</v>
      </c>
      <c r="C18" s="13">
        <f t="shared" si="0"/>
        <v>804.34500000000003</v>
      </c>
      <c r="D18" s="13">
        <v>799.43899999999996</v>
      </c>
      <c r="E18" s="13">
        <v>4.7110000000000003</v>
      </c>
      <c r="F18" s="13">
        <v>0.19500000000000001</v>
      </c>
      <c r="G18" s="13">
        <f t="shared" si="1"/>
        <v>3012.192</v>
      </c>
      <c r="H18" s="13">
        <v>2398.2460000000001</v>
      </c>
      <c r="I18" s="13">
        <v>613.94600000000003</v>
      </c>
      <c r="J18" s="13">
        <f t="shared" si="2"/>
        <v>81.12</v>
      </c>
      <c r="K18" s="13">
        <v>81.12</v>
      </c>
      <c r="L18" s="13">
        <f t="shared" si="3"/>
        <v>17020.27</v>
      </c>
      <c r="M18" s="13">
        <v>12007.276</v>
      </c>
      <c r="N18" s="13">
        <v>2546.221</v>
      </c>
      <c r="O18" s="13">
        <v>16.428999999999998</v>
      </c>
      <c r="P18" s="13">
        <v>2450.2750000000001</v>
      </c>
      <c r="Q18" s="13">
        <v>6.9000000000000006E-2</v>
      </c>
      <c r="R18" s="13">
        <v>10115.912</v>
      </c>
      <c r="S18" s="13">
        <f t="shared" si="4"/>
        <v>963.20300000000009</v>
      </c>
      <c r="T18" s="13">
        <v>946.10400000000004</v>
      </c>
      <c r="U18" s="13">
        <v>17.099</v>
      </c>
      <c r="V18" s="13">
        <v>1545.2429999999999</v>
      </c>
      <c r="W18" s="13">
        <f t="shared" si="5"/>
        <v>2321.7220000000002</v>
      </c>
      <c r="X18" s="13">
        <v>352.72399999999999</v>
      </c>
      <c r="Y18" s="13">
        <v>1794.6410000000001</v>
      </c>
      <c r="Z18" s="13">
        <v>174.357</v>
      </c>
      <c r="AA18" s="13">
        <v>552.59699999999998</v>
      </c>
      <c r="AB18" s="13">
        <f t="shared" si="6"/>
        <v>51.805999999999997</v>
      </c>
      <c r="AC18" s="13">
        <v>0</v>
      </c>
      <c r="AD18" s="13">
        <v>51.805999999999997</v>
      </c>
      <c r="AE18" s="13">
        <v>547.81500000000005</v>
      </c>
      <c r="AF18" s="13">
        <v>244.00200000000001</v>
      </c>
      <c r="AG18" s="13">
        <f t="shared" si="7"/>
        <v>10107.543</v>
      </c>
      <c r="AH18" s="13">
        <v>10025.538</v>
      </c>
      <c r="AI18" s="13">
        <v>82.004999999999995</v>
      </c>
      <c r="AJ18" s="13">
        <v>2.9649999999999999</v>
      </c>
      <c r="AK18" s="13">
        <f t="shared" si="8"/>
        <v>16458.209000000003</v>
      </c>
      <c r="AL18" s="13">
        <v>14357.871999999999</v>
      </c>
      <c r="AM18" s="13">
        <v>1813.886</v>
      </c>
      <c r="AN18" s="13">
        <v>77.406000000000006</v>
      </c>
      <c r="AO18" s="13">
        <v>209.041</v>
      </c>
      <c r="AP18" s="13">
        <v>4.0000000000000001E-3</v>
      </c>
      <c r="AQ18" s="13">
        <v>17529.532999999999</v>
      </c>
      <c r="AR18" s="13">
        <f t="shared" si="9"/>
        <v>2097.84</v>
      </c>
      <c r="AS18" s="13">
        <v>1748.568</v>
      </c>
      <c r="AT18" s="13">
        <v>-419.36700000000002</v>
      </c>
      <c r="AU18" s="13">
        <v>85.337000000000003</v>
      </c>
      <c r="AV18" s="13">
        <v>1056.768</v>
      </c>
      <c r="AW18" s="13">
        <v>373.46600000000001</v>
      </c>
      <c r="AX18" s="13">
        <f t="shared" si="10"/>
        <v>2288.4369999999999</v>
      </c>
      <c r="AY18" s="13">
        <v>1794.6410000000001</v>
      </c>
      <c r="AZ18" s="13">
        <v>339.57100000000003</v>
      </c>
      <c r="BA18" s="13">
        <v>154.22499999999999</v>
      </c>
      <c r="BB18" s="13">
        <f t="shared" si="11"/>
        <v>2.5590000000000002</v>
      </c>
      <c r="BC18" s="13">
        <v>2.5590000000000002</v>
      </c>
      <c r="BD18" s="13">
        <v>0</v>
      </c>
      <c r="BE18" s="13">
        <v>547.81500000000005</v>
      </c>
      <c r="BF18" s="13">
        <v>6438.1089999999995</v>
      </c>
      <c r="BG18" s="13">
        <v>5890.2939999999999</v>
      </c>
      <c r="BH18" s="13">
        <v>3347.7619999999997</v>
      </c>
      <c r="BI18" s="13">
        <v>2785.7010000000009</v>
      </c>
      <c r="BJ18" s="13">
        <v>2341.8100000000009</v>
      </c>
      <c r="BK18" s="13">
        <v>1789.2130000000009</v>
      </c>
      <c r="BL18" s="13">
        <v>1192.1510000000007</v>
      </c>
      <c r="BM18" s="13">
        <v>691.61900000000082</v>
      </c>
    </row>
    <row r="19" spans="1:65" ht="15" customHeight="1">
      <c r="A19" s="64">
        <v>2001</v>
      </c>
      <c r="B19" s="13">
        <v>4072.5239999999999</v>
      </c>
      <c r="C19" s="13">
        <f t="shared" si="0"/>
        <v>946.18900000000008</v>
      </c>
      <c r="D19" s="13">
        <v>945.76499999999999</v>
      </c>
      <c r="E19" s="13">
        <v>0.19</v>
      </c>
      <c r="F19" s="13">
        <v>0.23400000000000001</v>
      </c>
      <c r="G19" s="13">
        <f t="shared" si="1"/>
        <v>3049.0889999999999</v>
      </c>
      <c r="H19" s="13">
        <v>2460.2020000000002</v>
      </c>
      <c r="I19" s="13">
        <v>588.88699999999994</v>
      </c>
      <c r="J19" s="13">
        <f t="shared" si="2"/>
        <v>92.337000000000003</v>
      </c>
      <c r="K19" s="13">
        <v>92.337000000000003</v>
      </c>
      <c r="L19" s="13">
        <f t="shared" si="3"/>
        <v>18142.742000000002</v>
      </c>
      <c r="M19" s="13">
        <v>12984.826999999999</v>
      </c>
      <c r="N19" s="13">
        <v>2379.105</v>
      </c>
      <c r="O19" s="13">
        <v>196.56399999999999</v>
      </c>
      <c r="P19" s="13">
        <v>2582.1680000000001</v>
      </c>
      <c r="Q19" s="13">
        <v>7.8E-2</v>
      </c>
      <c r="R19" s="13">
        <v>11771.43</v>
      </c>
      <c r="S19" s="13">
        <f t="shared" si="4"/>
        <v>1064.0469999999998</v>
      </c>
      <c r="T19" s="13">
        <v>1042.1579999999999</v>
      </c>
      <c r="U19" s="13">
        <v>21.888999999999999</v>
      </c>
      <c r="V19" s="13">
        <v>1838.3920000000001</v>
      </c>
      <c r="W19" s="13">
        <f t="shared" si="5"/>
        <v>2605.076</v>
      </c>
      <c r="X19" s="13">
        <v>446.56799999999998</v>
      </c>
      <c r="Y19" s="13">
        <v>1954.6010000000001</v>
      </c>
      <c r="Z19" s="13">
        <v>203.90700000000001</v>
      </c>
      <c r="AA19" s="13">
        <v>499.36</v>
      </c>
      <c r="AB19" s="13">
        <f t="shared" si="6"/>
        <v>94.009</v>
      </c>
      <c r="AC19" s="13">
        <v>0</v>
      </c>
      <c r="AD19" s="13">
        <v>94.009</v>
      </c>
      <c r="AE19" s="13">
        <v>540.00599999999997</v>
      </c>
      <c r="AF19" s="13">
        <v>319.51799999999997</v>
      </c>
      <c r="AG19" s="13">
        <f t="shared" si="7"/>
        <v>11569.999</v>
      </c>
      <c r="AH19" s="13">
        <v>11471.018</v>
      </c>
      <c r="AI19" s="13">
        <v>98.980999999999995</v>
      </c>
      <c r="AJ19" s="13">
        <v>6.5949999999999998</v>
      </c>
      <c r="AK19" s="13">
        <f t="shared" si="8"/>
        <v>18155.134000000005</v>
      </c>
      <c r="AL19" s="13">
        <v>16011.063</v>
      </c>
      <c r="AM19" s="13">
        <v>1840.4770000000001</v>
      </c>
      <c r="AN19" s="13">
        <v>93.239000000000004</v>
      </c>
      <c r="AO19" s="13">
        <v>210.34800000000001</v>
      </c>
      <c r="AP19" s="13">
        <v>7.0000000000000001E-3</v>
      </c>
      <c r="AQ19" s="13">
        <v>20466.419000000002</v>
      </c>
      <c r="AR19" s="13">
        <f t="shared" si="9"/>
        <v>2337.7520000000004</v>
      </c>
      <c r="AS19" s="13">
        <v>1884.037</v>
      </c>
      <c r="AT19" s="13">
        <v>-424.28699999999998</v>
      </c>
      <c r="AU19" s="13">
        <v>94.278999999999996</v>
      </c>
      <c r="AV19" s="13">
        <v>1136.45</v>
      </c>
      <c r="AW19" s="13">
        <v>352.72699999999998</v>
      </c>
      <c r="AX19" s="13">
        <f t="shared" si="10"/>
        <v>2568.4960000000001</v>
      </c>
      <c r="AY19" s="13">
        <v>1954.6010000000001</v>
      </c>
      <c r="AZ19" s="13">
        <v>419.37700000000001</v>
      </c>
      <c r="BA19" s="13">
        <v>194.518</v>
      </c>
      <c r="BB19" s="13">
        <f t="shared" si="11"/>
        <v>2.9430000000000001</v>
      </c>
      <c r="BC19" s="13">
        <v>2.9430000000000001</v>
      </c>
      <c r="BD19" s="13">
        <v>0</v>
      </c>
      <c r="BE19" s="13">
        <v>540.00599999999997</v>
      </c>
      <c r="BF19" s="13">
        <v>7497.4750000000004</v>
      </c>
      <c r="BG19" s="13">
        <v>6957.4690000000001</v>
      </c>
      <c r="BH19" s="13">
        <v>4362.6440000000002</v>
      </c>
      <c r="BI19" s="13">
        <v>4375.0360000000037</v>
      </c>
      <c r="BJ19" s="13">
        <v>3773.769000000003</v>
      </c>
      <c r="BK19" s="13">
        <v>3274.4090000000028</v>
      </c>
      <c r="BL19" s="13">
        <v>2643.3370000000032</v>
      </c>
      <c r="BM19" s="13">
        <v>1917.6360000000032</v>
      </c>
    </row>
    <row r="20" spans="1:65" ht="15" customHeight="1">
      <c r="A20" s="64">
        <v>2002</v>
      </c>
      <c r="B20" s="13">
        <v>4272.0860000000002</v>
      </c>
      <c r="C20" s="13">
        <f t="shared" si="0"/>
        <v>1060.2619999999999</v>
      </c>
      <c r="D20" s="13">
        <v>1216.454</v>
      </c>
      <c r="E20" s="13">
        <v>-156.41499999999999</v>
      </c>
      <c r="F20" s="13">
        <v>0.223</v>
      </c>
      <c r="G20" s="13">
        <f t="shared" si="1"/>
        <v>3105.058</v>
      </c>
      <c r="H20" s="13">
        <v>2464.8040000000001</v>
      </c>
      <c r="I20" s="13">
        <v>640.25400000000002</v>
      </c>
      <c r="J20" s="13">
        <f t="shared" si="2"/>
        <v>73.099999999999994</v>
      </c>
      <c r="K20" s="13">
        <v>73.099999999999994</v>
      </c>
      <c r="L20" s="13">
        <f t="shared" si="3"/>
        <v>16542.305</v>
      </c>
      <c r="M20" s="13">
        <v>11318.8</v>
      </c>
      <c r="N20" s="13">
        <v>2657.6529999999998</v>
      </c>
      <c r="O20" s="13">
        <v>12.398999999999999</v>
      </c>
      <c r="P20" s="13">
        <v>2553.377</v>
      </c>
      <c r="Q20" s="13">
        <v>7.5999999999999998E-2</v>
      </c>
      <c r="R20" s="13">
        <v>10264.144</v>
      </c>
      <c r="S20" s="13">
        <f t="shared" si="4"/>
        <v>972.62300000000005</v>
      </c>
      <c r="T20" s="13">
        <v>950.86300000000006</v>
      </c>
      <c r="U20" s="13">
        <v>21.76</v>
      </c>
      <c r="V20" s="13">
        <v>1946.021</v>
      </c>
      <c r="W20" s="13">
        <f t="shared" si="5"/>
        <v>2722.317</v>
      </c>
      <c r="X20" s="13">
        <v>357.77699999999999</v>
      </c>
      <c r="Y20" s="13">
        <v>1937.481</v>
      </c>
      <c r="Z20" s="13">
        <v>427.05900000000003</v>
      </c>
      <c r="AA20" s="13">
        <v>523.25300000000004</v>
      </c>
      <c r="AB20" s="13">
        <f t="shared" si="6"/>
        <v>76.741</v>
      </c>
      <c r="AC20" s="13">
        <v>0</v>
      </c>
      <c r="AD20" s="13">
        <v>76.741</v>
      </c>
      <c r="AE20" s="13">
        <v>532.13599999999997</v>
      </c>
      <c r="AF20" s="13">
        <v>665.24099999999999</v>
      </c>
      <c r="AG20" s="13">
        <f t="shared" si="7"/>
        <v>11919.54</v>
      </c>
      <c r="AH20" s="13">
        <v>11812.385</v>
      </c>
      <c r="AI20" s="13">
        <v>107.155</v>
      </c>
      <c r="AJ20" s="13">
        <v>4.6760000000000002</v>
      </c>
      <c r="AK20" s="13">
        <f t="shared" si="8"/>
        <v>15992.399000000001</v>
      </c>
      <c r="AL20" s="13">
        <v>14075.22</v>
      </c>
      <c r="AM20" s="13">
        <v>1769.5930000000001</v>
      </c>
      <c r="AN20" s="13">
        <v>-61.648000000000003</v>
      </c>
      <c r="AO20" s="13">
        <v>209.22499999999999</v>
      </c>
      <c r="AP20" s="13">
        <v>8.9999999999999993E-3</v>
      </c>
      <c r="AQ20" s="13">
        <v>18484.027999999998</v>
      </c>
      <c r="AR20" s="13">
        <f t="shared" si="9"/>
        <v>2469.2750000000005</v>
      </c>
      <c r="AS20" s="13">
        <v>2066.13</v>
      </c>
      <c r="AT20" s="13">
        <v>-486.178</v>
      </c>
      <c r="AU20" s="13">
        <v>71.727000000000004</v>
      </c>
      <c r="AV20" s="13">
        <v>1225.453</v>
      </c>
      <c r="AW20" s="13">
        <v>407.85700000000003</v>
      </c>
      <c r="AX20" s="13">
        <f t="shared" si="10"/>
        <v>2642.5010000000002</v>
      </c>
      <c r="AY20" s="13">
        <v>1937.481</v>
      </c>
      <c r="AZ20" s="13">
        <v>279.55</v>
      </c>
      <c r="BA20" s="13">
        <v>425.47</v>
      </c>
      <c r="BB20" s="13">
        <f t="shared" si="11"/>
        <v>3.2290000000000001</v>
      </c>
      <c r="BC20" s="13">
        <v>3.2290000000000001</v>
      </c>
      <c r="BD20" s="13">
        <v>0</v>
      </c>
      <c r="BE20" s="13">
        <v>532.13599999999997</v>
      </c>
      <c r="BF20" s="13">
        <v>7647.4540000000006</v>
      </c>
      <c r="BG20" s="13">
        <v>7115.3180000000011</v>
      </c>
      <c r="BH20" s="13">
        <v>4473.9720000000007</v>
      </c>
      <c r="BI20" s="13">
        <v>3924.0660000000025</v>
      </c>
      <c r="BJ20" s="13">
        <v>3394.8810000000049</v>
      </c>
      <c r="BK20" s="13">
        <v>2871.6280000000047</v>
      </c>
      <c r="BL20" s="13">
        <v>2265.9800000000046</v>
      </c>
      <c r="BM20" s="13">
        <v>1072.6130000000046</v>
      </c>
    </row>
    <row r="21" spans="1:65" ht="15" customHeight="1">
      <c r="A21" s="64">
        <v>2003</v>
      </c>
      <c r="B21" s="13">
        <v>4244.7209999999995</v>
      </c>
      <c r="C21" s="13">
        <f t="shared" si="0"/>
        <v>91.016000000000076</v>
      </c>
      <c r="D21" s="13">
        <v>866.30600000000004</v>
      </c>
      <c r="E21" s="13">
        <v>-775.52099999999996</v>
      </c>
      <c r="F21" s="13">
        <v>0.23100000000000001</v>
      </c>
      <c r="G21" s="13">
        <f t="shared" si="1"/>
        <v>3251.6</v>
      </c>
      <c r="H21" s="13">
        <v>2595.5529999999999</v>
      </c>
      <c r="I21" s="13">
        <v>656.04700000000003</v>
      </c>
      <c r="J21" s="13">
        <f t="shared" si="2"/>
        <v>63.335000000000001</v>
      </c>
      <c r="K21" s="13">
        <v>63.335000000000001</v>
      </c>
      <c r="L21" s="13">
        <f t="shared" si="3"/>
        <v>15284.35</v>
      </c>
      <c r="M21" s="13">
        <v>9495.33</v>
      </c>
      <c r="N21" s="13">
        <v>2774.2350000000001</v>
      </c>
      <c r="O21" s="13">
        <v>117.89400000000001</v>
      </c>
      <c r="P21" s="13">
        <v>2896.777</v>
      </c>
      <c r="Q21" s="13">
        <v>0.114</v>
      </c>
      <c r="R21" s="13">
        <v>8673.25</v>
      </c>
      <c r="S21" s="13">
        <f t="shared" si="4"/>
        <v>806.39100000000008</v>
      </c>
      <c r="T21" s="13">
        <v>785.94600000000003</v>
      </c>
      <c r="U21" s="13">
        <v>20.445</v>
      </c>
      <c r="V21" s="13">
        <v>2025.74</v>
      </c>
      <c r="W21" s="13">
        <f t="shared" si="5"/>
        <v>2789.22</v>
      </c>
      <c r="X21" s="13">
        <v>391.43599999999998</v>
      </c>
      <c r="Y21" s="13">
        <v>2028.6369999999999</v>
      </c>
      <c r="Z21" s="13">
        <v>369.14699999999999</v>
      </c>
      <c r="AA21" s="13">
        <v>663.04100000000005</v>
      </c>
      <c r="AB21" s="13">
        <f t="shared" si="6"/>
        <v>162.36500000000001</v>
      </c>
      <c r="AC21" s="13">
        <v>0</v>
      </c>
      <c r="AD21" s="13">
        <v>162.36500000000001</v>
      </c>
      <c r="AE21" s="13">
        <v>515.69500000000005</v>
      </c>
      <c r="AF21" s="13">
        <v>391.66300000000001</v>
      </c>
      <c r="AG21" s="13">
        <f t="shared" si="7"/>
        <v>12326.583000000001</v>
      </c>
      <c r="AH21" s="13">
        <v>12212.772000000001</v>
      </c>
      <c r="AI21" s="13">
        <v>113.81100000000001</v>
      </c>
      <c r="AJ21" s="13">
        <v>8.8740000000000006</v>
      </c>
      <c r="AK21" s="13">
        <f t="shared" si="8"/>
        <v>13898.86</v>
      </c>
      <c r="AL21" s="13">
        <v>11837.806</v>
      </c>
      <c r="AM21" s="13">
        <v>1839.5350000000001</v>
      </c>
      <c r="AN21" s="13">
        <v>14.026999999999999</v>
      </c>
      <c r="AO21" s="13">
        <v>207.477</v>
      </c>
      <c r="AP21" s="13">
        <v>1.4999999999999999E-2</v>
      </c>
      <c r="AQ21" s="13">
        <v>16276.924000000001</v>
      </c>
      <c r="AR21" s="13">
        <f t="shared" si="9"/>
        <v>2688.7809999999995</v>
      </c>
      <c r="AS21" s="13">
        <v>2148.0569999999998</v>
      </c>
      <c r="AT21" s="13">
        <v>-441.40499999999997</v>
      </c>
      <c r="AU21" s="13">
        <v>70.174999999999997</v>
      </c>
      <c r="AV21" s="13">
        <v>1350.126</v>
      </c>
      <c r="AW21" s="13">
        <v>438.17200000000003</v>
      </c>
      <c r="AX21" s="13">
        <f t="shared" si="10"/>
        <v>2695.9320000000002</v>
      </c>
      <c r="AY21" s="13">
        <v>2028.6369999999999</v>
      </c>
      <c r="AZ21" s="13">
        <v>296.69400000000002</v>
      </c>
      <c r="BA21" s="13">
        <v>370.601</v>
      </c>
      <c r="BB21" s="13">
        <f t="shared" si="11"/>
        <v>10.919</v>
      </c>
      <c r="BC21" s="13">
        <v>10.919</v>
      </c>
      <c r="BD21" s="13">
        <v>0</v>
      </c>
      <c r="BE21" s="13">
        <v>515.69500000000005</v>
      </c>
      <c r="BF21" s="13">
        <v>8081.862000000001</v>
      </c>
      <c r="BG21" s="13">
        <v>7566.1670000000013</v>
      </c>
      <c r="BH21" s="13">
        <v>4775.8010000000004</v>
      </c>
      <c r="BI21" s="13">
        <v>3390.3109999999997</v>
      </c>
      <c r="BJ21" s="13">
        <v>3153.6730000000002</v>
      </c>
      <c r="BK21" s="13">
        <v>2490.6320000000001</v>
      </c>
      <c r="BL21" s="13">
        <v>1823.4909999999995</v>
      </c>
      <c r="BM21" s="13">
        <v>1856.5069999999996</v>
      </c>
    </row>
    <row r="22" spans="1:65" ht="15" customHeight="1">
      <c r="A22" s="64">
        <v>2004</v>
      </c>
      <c r="B22" s="13">
        <v>4415.8159999999998</v>
      </c>
      <c r="C22" s="13">
        <f t="shared" si="0"/>
        <v>510.52000000000004</v>
      </c>
      <c r="D22" s="13">
        <v>1098.386</v>
      </c>
      <c r="E22" s="13">
        <v>-588.04999999999995</v>
      </c>
      <c r="F22" s="13">
        <v>0.184</v>
      </c>
      <c r="G22" s="13">
        <f t="shared" si="1"/>
        <v>3279.0940000000001</v>
      </c>
      <c r="H22" s="13">
        <v>2644.4870000000001</v>
      </c>
      <c r="I22" s="13">
        <v>634.60699999999997</v>
      </c>
      <c r="J22" s="13">
        <f t="shared" si="2"/>
        <v>122.551</v>
      </c>
      <c r="K22" s="13">
        <v>122.551</v>
      </c>
      <c r="L22" s="13">
        <f t="shared" si="3"/>
        <v>15180.772000000003</v>
      </c>
      <c r="M22" s="13">
        <v>9275.4840000000004</v>
      </c>
      <c r="N22" s="13">
        <v>2907.5509999999999</v>
      </c>
      <c r="O22" s="13">
        <v>53.558</v>
      </c>
      <c r="P22" s="13">
        <v>2944.0050000000001</v>
      </c>
      <c r="Q22" s="13">
        <v>0.17399999999999999</v>
      </c>
      <c r="R22" s="13">
        <v>8450.3649999999998</v>
      </c>
      <c r="S22" s="13">
        <f t="shared" si="4"/>
        <v>719.03099999999995</v>
      </c>
      <c r="T22" s="13">
        <v>697.24699999999996</v>
      </c>
      <c r="U22" s="13">
        <v>21.783999999999999</v>
      </c>
      <c r="V22" s="13">
        <v>2068.5729999999999</v>
      </c>
      <c r="W22" s="13">
        <f t="shared" si="5"/>
        <v>2801.2940000000003</v>
      </c>
      <c r="X22" s="13">
        <v>332.94499999999999</v>
      </c>
      <c r="Y22" s="13">
        <v>2055.895</v>
      </c>
      <c r="Z22" s="13">
        <v>412.45400000000001</v>
      </c>
      <c r="AA22" s="13">
        <v>574.39200000000005</v>
      </c>
      <c r="AB22" s="13">
        <f t="shared" si="6"/>
        <v>156.30600000000001</v>
      </c>
      <c r="AC22" s="13">
        <v>0</v>
      </c>
      <c r="AD22" s="13">
        <v>156.30600000000001</v>
      </c>
      <c r="AE22" s="13">
        <v>519.19500000000005</v>
      </c>
      <c r="AF22" s="13">
        <v>546.23500000000001</v>
      </c>
      <c r="AG22" s="13">
        <f t="shared" si="7"/>
        <v>13067.321</v>
      </c>
      <c r="AH22" s="13">
        <v>12935.749</v>
      </c>
      <c r="AI22" s="13">
        <v>131.572</v>
      </c>
      <c r="AJ22" s="13">
        <v>6.6909999999999998</v>
      </c>
      <c r="AK22" s="13">
        <f t="shared" si="8"/>
        <v>14561.428</v>
      </c>
      <c r="AL22" s="13">
        <v>11797.608</v>
      </c>
      <c r="AM22" s="13">
        <v>2364.076</v>
      </c>
      <c r="AN22" s="13">
        <v>171.54499999999999</v>
      </c>
      <c r="AO22" s="13">
        <v>228.184</v>
      </c>
      <c r="AP22" s="13">
        <v>1.4999999999999999E-2</v>
      </c>
      <c r="AQ22" s="13">
        <v>16179.432000000001</v>
      </c>
      <c r="AR22" s="13">
        <f t="shared" si="9"/>
        <v>2642.9650000000001</v>
      </c>
      <c r="AS22" s="13">
        <v>2123.0680000000002</v>
      </c>
      <c r="AT22" s="13">
        <v>-436.04300000000001</v>
      </c>
      <c r="AU22" s="13">
        <v>102.22499999999999</v>
      </c>
      <c r="AV22" s="13">
        <v>1341.0719999999999</v>
      </c>
      <c r="AW22" s="13">
        <v>487.35700000000003</v>
      </c>
      <c r="AX22" s="13">
        <f t="shared" si="10"/>
        <v>2670.0919999999996</v>
      </c>
      <c r="AY22" s="13">
        <v>2055.895</v>
      </c>
      <c r="AZ22" s="13">
        <v>220.10400000000001</v>
      </c>
      <c r="BA22" s="13">
        <v>394.09300000000002</v>
      </c>
      <c r="BB22" s="13">
        <f t="shared" si="11"/>
        <v>2.2330000000000001</v>
      </c>
      <c r="BC22" s="13">
        <v>1.2330000000000001</v>
      </c>
      <c r="BD22" s="13">
        <v>1</v>
      </c>
      <c r="BE22" s="13">
        <v>519.19500000000005</v>
      </c>
      <c r="BF22" s="13">
        <v>8651.505000000001</v>
      </c>
      <c r="BG22" s="13">
        <v>8132.3100000000013</v>
      </c>
      <c r="BH22" s="13">
        <v>5256.5510000000013</v>
      </c>
      <c r="BI22" s="13">
        <v>4637.2069999999967</v>
      </c>
      <c r="BJ22" s="13">
        <v>4361.3659999999963</v>
      </c>
      <c r="BK22" s="13">
        <v>3786.9739999999965</v>
      </c>
      <c r="BL22" s="13">
        <v>3113.7059999999965</v>
      </c>
      <c r="BM22" s="13">
        <v>2576.1459999999965</v>
      </c>
    </row>
    <row r="23" spans="1:65" ht="15" customHeight="1">
      <c r="A23" s="64">
        <v>2005</v>
      </c>
      <c r="B23" s="13">
        <v>4863.2690000000002</v>
      </c>
      <c r="C23" s="13">
        <f t="shared" si="0"/>
        <v>257.15800000000002</v>
      </c>
      <c r="D23" s="13">
        <v>738.31700000000001</v>
      </c>
      <c r="E23" s="13">
        <v>-516.351</v>
      </c>
      <c r="F23" s="13">
        <v>35.192</v>
      </c>
      <c r="G23" s="13">
        <f t="shared" si="1"/>
        <v>3630.4380000000001</v>
      </c>
      <c r="H23" s="13">
        <v>2801.268</v>
      </c>
      <c r="I23" s="13">
        <v>829.17</v>
      </c>
      <c r="J23" s="13">
        <f t="shared" si="2"/>
        <v>100.35899999999999</v>
      </c>
      <c r="K23" s="13">
        <v>100.35899999999999</v>
      </c>
      <c r="L23" s="13">
        <f t="shared" si="3"/>
        <v>16324.936</v>
      </c>
      <c r="M23" s="13">
        <v>10364.101000000001</v>
      </c>
      <c r="N23" s="13">
        <v>2685.3119999999999</v>
      </c>
      <c r="O23" s="13">
        <v>271.44499999999999</v>
      </c>
      <c r="P23" s="13">
        <v>3003.8989999999999</v>
      </c>
      <c r="Q23" s="13">
        <v>0.17899999999999999</v>
      </c>
      <c r="R23" s="13">
        <v>9358.6959999999999</v>
      </c>
      <c r="S23" s="13">
        <f t="shared" si="4"/>
        <v>722.47799999999995</v>
      </c>
      <c r="T23" s="13">
        <v>699.01</v>
      </c>
      <c r="U23" s="13">
        <v>23.468</v>
      </c>
      <c r="V23" s="13">
        <v>2148.3130000000001</v>
      </c>
      <c r="W23" s="13">
        <f t="shared" si="5"/>
        <v>2906.6370000000002</v>
      </c>
      <c r="X23" s="13">
        <v>372.964</v>
      </c>
      <c r="Y23" s="13">
        <v>2075.027</v>
      </c>
      <c r="Z23" s="13">
        <v>458.64600000000002</v>
      </c>
      <c r="AA23" s="13">
        <v>543.01099999999997</v>
      </c>
      <c r="AB23" s="13">
        <f t="shared" si="6"/>
        <v>98.915000000000006</v>
      </c>
      <c r="AC23" s="13">
        <v>0</v>
      </c>
      <c r="AD23" s="13">
        <v>98.915000000000006</v>
      </c>
      <c r="AE23" s="13">
        <v>537.27700000000004</v>
      </c>
      <c r="AF23" s="13">
        <v>530.48900000000003</v>
      </c>
      <c r="AG23" s="13">
        <f t="shared" si="7"/>
        <v>13712.337000000001</v>
      </c>
      <c r="AH23" s="13">
        <v>13571.013000000001</v>
      </c>
      <c r="AI23" s="13">
        <v>141.32400000000001</v>
      </c>
      <c r="AJ23" s="13">
        <v>6.2249999999999996</v>
      </c>
      <c r="AK23" s="13">
        <f t="shared" si="8"/>
        <v>16685.591</v>
      </c>
      <c r="AL23" s="13">
        <v>12426.806</v>
      </c>
      <c r="AM23" s="13">
        <v>3794.4050000000002</v>
      </c>
      <c r="AN23" s="13">
        <v>93.680999999999997</v>
      </c>
      <c r="AO23" s="13">
        <v>370.68200000000002</v>
      </c>
      <c r="AP23" s="13">
        <v>1.7000000000000001E-2</v>
      </c>
      <c r="AQ23" s="13">
        <v>16792.136999999999</v>
      </c>
      <c r="AR23" s="13">
        <f t="shared" si="9"/>
        <v>2691.3239999999996</v>
      </c>
      <c r="AS23" s="13">
        <v>2313.9369999999999</v>
      </c>
      <c r="AT23" s="13">
        <v>-416.4</v>
      </c>
      <c r="AU23" s="13">
        <v>130.61699999999999</v>
      </c>
      <c r="AV23" s="13">
        <v>1260.9269999999999</v>
      </c>
      <c r="AW23" s="13">
        <v>597.75699999999995</v>
      </c>
      <c r="AX23" s="13">
        <f t="shared" si="10"/>
        <v>2735.0800000000004</v>
      </c>
      <c r="AY23" s="13">
        <v>2075.027</v>
      </c>
      <c r="AZ23" s="13">
        <v>214.57</v>
      </c>
      <c r="BA23" s="13">
        <v>445.483</v>
      </c>
      <c r="BB23" s="13">
        <f t="shared" si="11"/>
        <v>9.41</v>
      </c>
      <c r="BC23" s="13">
        <v>8.5120000000000005</v>
      </c>
      <c r="BD23" s="13">
        <v>0.89800000000000002</v>
      </c>
      <c r="BE23" s="13">
        <v>537.27700000000004</v>
      </c>
      <c r="BF23" s="13">
        <v>8849.0680000000011</v>
      </c>
      <c r="BG23" s="13">
        <v>8311.7910000000011</v>
      </c>
      <c r="BH23" s="13">
        <v>5124.496000000001</v>
      </c>
      <c r="BI23" s="13">
        <v>5485.1509999999998</v>
      </c>
      <c r="BJ23" s="13">
        <v>5134.1270000000004</v>
      </c>
      <c r="BK23" s="13">
        <v>4591.116</v>
      </c>
      <c r="BL23" s="13">
        <v>3964.3339999999998</v>
      </c>
      <c r="BM23" s="13">
        <v>3713.9639999999995</v>
      </c>
    </row>
    <row r="24" spans="1:65" ht="15" customHeight="1">
      <c r="A24" s="64">
        <v>2006</v>
      </c>
      <c r="B24" s="13">
        <v>5474.81</v>
      </c>
      <c r="C24" s="13">
        <f t="shared" si="0"/>
        <v>1073.1590000000001</v>
      </c>
      <c r="D24" s="13">
        <v>1637.0440000000001</v>
      </c>
      <c r="E24" s="13">
        <v>-564.13699999999994</v>
      </c>
      <c r="F24" s="13">
        <v>0.252</v>
      </c>
      <c r="G24" s="13">
        <f t="shared" si="1"/>
        <v>3838.43</v>
      </c>
      <c r="H24" s="13">
        <v>2912.087</v>
      </c>
      <c r="I24" s="13">
        <v>926.34299999999996</v>
      </c>
      <c r="J24" s="13">
        <f t="shared" si="2"/>
        <v>113.54900000000001</v>
      </c>
      <c r="K24" s="13">
        <v>113.54900000000001</v>
      </c>
      <c r="L24" s="13">
        <f t="shared" si="3"/>
        <v>24001.531999999999</v>
      </c>
      <c r="M24" s="13">
        <v>13913.14</v>
      </c>
      <c r="N24" s="13">
        <v>5600.3620000000001</v>
      </c>
      <c r="O24" s="13">
        <v>1211.5150000000001</v>
      </c>
      <c r="P24" s="13">
        <v>3276.3090000000002</v>
      </c>
      <c r="Q24" s="13">
        <v>0.20599999999999999</v>
      </c>
      <c r="R24" s="13">
        <v>12362.172</v>
      </c>
      <c r="S24" s="13">
        <f t="shared" si="4"/>
        <v>1436.0260000000001</v>
      </c>
      <c r="T24" s="13">
        <v>1409.453</v>
      </c>
      <c r="U24" s="13">
        <v>26.573</v>
      </c>
      <c r="V24" s="13">
        <v>2378.067</v>
      </c>
      <c r="W24" s="13">
        <f t="shared" si="5"/>
        <v>3135.0119999999997</v>
      </c>
      <c r="X24" s="13">
        <v>383.43900000000002</v>
      </c>
      <c r="Y24" s="13">
        <v>2181.616</v>
      </c>
      <c r="Z24" s="13">
        <v>569.95699999999999</v>
      </c>
      <c r="AA24" s="13">
        <v>551.17399999999998</v>
      </c>
      <c r="AB24" s="13">
        <f t="shared" si="6"/>
        <v>75.510999999999996</v>
      </c>
      <c r="AC24" s="13">
        <v>0</v>
      </c>
      <c r="AD24" s="13">
        <v>75.510999999999996</v>
      </c>
      <c r="AE24" s="13">
        <v>583.58399999999995</v>
      </c>
      <c r="AF24" s="13">
        <v>1202.4939999999999</v>
      </c>
      <c r="AG24" s="13">
        <f t="shared" si="7"/>
        <v>15961.079</v>
      </c>
      <c r="AH24" s="13">
        <v>15775.228999999999</v>
      </c>
      <c r="AI24" s="13">
        <v>185.85</v>
      </c>
      <c r="AJ24" s="13">
        <v>5.9809999999999999</v>
      </c>
      <c r="AK24" s="13">
        <f t="shared" si="8"/>
        <v>21933.513999999999</v>
      </c>
      <c r="AL24" s="13">
        <v>16249.527</v>
      </c>
      <c r="AM24" s="13">
        <v>4849.1109999999999</v>
      </c>
      <c r="AN24" s="13">
        <v>390.23899999999998</v>
      </c>
      <c r="AO24" s="13">
        <v>444.62</v>
      </c>
      <c r="AP24" s="13">
        <v>1.7000000000000001E-2</v>
      </c>
      <c r="AQ24" s="13">
        <v>20879.296999999999</v>
      </c>
      <c r="AR24" s="13">
        <f t="shared" si="9"/>
        <v>2929.241</v>
      </c>
      <c r="AS24" s="13">
        <v>2361.9070000000002</v>
      </c>
      <c r="AT24" s="13">
        <v>-406.517</v>
      </c>
      <c r="AU24" s="13">
        <v>137.50800000000001</v>
      </c>
      <c r="AV24" s="13">
        <v>1338.597</v>
      </c>
      <c r="AW24" s="13">
        <v>502.25400000000002</v>
      </c>
      <c r="AX24" s="13">
        <f t="shared" si="10"/>
        <v>2979.9169999999999</v>
      </c>
      <c r="AY24" s="13">
        <v>2181.616</v>
      </c>
      <c r="AZ24" s="13">
        <v>241.852</v>
      </c>
      <c r="BA24" s="13">
        <v>556.44899999999996</v>
      </c>
      <c r="BB24" s="13">
        <f t="shared" si="11"/>
        <v>24.067</v>
      </c>
      <c r="BC24" s="13">
        <v>23.803999999999998</v>
      </c>
      <c r="BD24" s="13">
        <v>0.26300000000000001</v>
      </c>
      <c r="BE24" s="13">
        <v>583.58399999999995</v>
      </c>
      <c r="BF24" s="13">
        <v>10486.269</v>
      </c>
      <c r="BG24" s="13">
        <v>9902.6849999999995</v>
      </c>
      <c r="BH24" s="13">
        <v>6540.2709999999997</v>
      </c>
      <c r="BI24" s="13">
        <v>4472.2530000000006</v>
      </c>
      <c r="BJ24" s="13">
        <v>3432.3060000000005</v>
      </c>
      <c r="BK24" s="13">
        <v>2881.1320000000005</v>
      </c>
      <c r="BL24" s="13">
        <v>2246.1040000000007</v>
      </c>
      <c r="BM24" s="13">
        <v>554.03500000000054</v>
      </c>
    </row>
    <row r="25" spans="1:65" ht="15" customHeight="1">
      <c r="A25" s="64">
        <v>2007</v>
      </c>
      <c r="B25" s="13">
        <v>6140.1260000000002</v>
      </c>
      <c r="C25" s="13">
        <f t="shared" si="0"/>
        <v>1280.752</v>
      </c>
      <c r="D25" s="13">
        <v>1280.24</v>
      </c>
      <c r="E25" s="13">
        <v>0.40200000000000002</v>
      </c>
      <c r="F25" s="13">
        <v>0.11</v>
      </c>
      <c r="G25" s="13">
        <f t="shared" si="1"/>
        <v>4055.2449999999999</v>
      </c>
      <c r="H25" s="13">
        <v>3109.1880000000001</v>
      </c>
      <c r="I25" s="13">
        <v>946.05700000000002</v>
      </c>
      <c r="J25" s="13">
        <f t="shared" si="2"/>
        <v>131.25399999999999</v>
      </c>
      <c r="K25" s="13">
        <v>131.25399999999999</v>
      </c>
      <c r="L25" s="13">
        <f t="shared" si="3"/>
        <v>30045.16</v>
      </c>
      <c r="M25" s="13">
        <v>20110.498</v>
      </c>
      <c r="N25" s="13">
        <v>6096.8360000000002</v>
      </c>
      <c r="O25" s="13">
        <v>381.072</v>
      </c>
      <c r="P25" s="13">
        <v>3456.5260000000003</v>
      </c>
      <c r="Q25" s="13">
        <v>0.22800000000000001</v>
      </c>
      <c r="R25" s="13">
        <v>17291.266</v>
      </c>
      <c r="S25" s="13">
        <f t="shared" si="4"/>
        <v>1734.673</v>
      </c>
      <c r="T25" s="13">
        <v>1704.64</v>
      </c>
      <c r="U25" s="13">
        <v>30.033000000000001</v>
      </c>
      <c r="V25" s="13">
        <v>2500.3009999999999</v>
      </c>
      <c r="W25" s="13">
        <f t="shared" si="5"/>
        <v>3422.8029999999999</v>
      </c>
      <c r="X25" s="13">
        <v>439.29700000000003</v>
      </c>
      <c r="Y25" s="13">
        <v>2209.2060000000001</v>
      </c>
      <c r="Z25" s="13">
        <v>774.3</v>
      </c>
      <c r="AA25" s="13">
        <v>475.15100000000001</v>
      </c>
      <c r="AB25" s="13">
        <f t="shared" si="6"/>
        <v>85.816000000000003</v>
      </c>
      <c r="AC25" s="13">
        <v>0</v>
      </c>
      <c r="AD25" s="13">
        <v>85.816000000000003</v>
      </c>
      <c r="AE25" s="13">
        <v>638.44399999999996</v>
      </c>
      <c r="AF25" s="13">
        <v>344.75200000000001</v>
      </c>
      <c r="AG25" s="13">
        <f t="shared" si="7"/>
        <v>17645.031999999999</v>
      </c>
      <c r="AH25" s="13">
        <v>17427.89</v>
      </c>
      <c r="AI25" s="13">
        <v>217.142</v>
      </c>
      <c r="AJ25" s="13">
        <v>5.1740000000000004</v>
      </c>
      <c r="AK25" s="13">
        <f t="shared" si="8"/>
        <v>28596.797999999999</v>
      </c>
      <c r="AL25" s="13">
        <v>22825.072</v>
      </c>
      <c r="AM25" s="13">
        <v>4655.8990000000003</v>
      </c>
      <c r="AN25" s="13">
        <v>625.13499999999999</v>
      </c>
      <c r="AO25" s="13">
        <v>490.66300000000001</v>
      </c>
      <c r="AP25" s="13">
        <v>2.9000000000000001E-2</v>
      </c>
      <c r="AQ25" s="13">
        <v>26419.088</v>
      </c>
      <c r="AR25" s="13">
        <f t="shared" si="9"/>
        <v>2975.4520000000002</v>
      </c>
      <c r="AS25" s="13">
        <v>2098.8879999999999</v>
      </c>
      <c r="AT25" s="13">
        <v>-203.71199999999999</v>
      </c>
      <c r="AU25" s="13">
        <v>110.32599999999999</v>
      </c>
      <c r="AV25" s="13">
        <v>1393.1780000000001</v>
      </c>
      <c r="AW25" s="13">
        <v>423.22800000000001</v>
      </c>
      <c r="AX25" s="13">
        <f t="shared" si="10"/>
        <v>3298.7460000000001</v>
      </c>
      <c r="AY25" s="13">
        <v>2209.2060000000001</v>
      </c>
      <c r="AZ25" s="13">
        <v>325.98899999999998</v>
      </c>
      <c r="BA25" s="13">
        <v>763.55100000000004</v>
      </c>
      <c r="BB25" s="13">
        <f t="shared" si="11"/>
        <v>5.6110000000000007</v>
      </c>
      <c r="BC25" s="13">
        <v>4.95</v>
      </c>
      <c r="BD25" s="13">
        <v>0.66100000000000003</v>
      </c>
      <c r="BE25" s="13">
        <v>638.44399999999996</v>
      </c>
      <c r="BF25" s="13">
        <v>11504.905999999999</v>
      </c>
      <c r="BG25" s="13">
        <v>10866.462</v>
      </c>
      <c r="BH25" s="13">
        <v>7323.5810000000001</v>
      </c>
      <c r="BI25" s="13">
        <v>5875.219000000001</v>
      </c>
      <c r="BJ25" s="13">
        <v>4491.6400000000012</v>
      </c>
      <c r="BK25" s="13">
        <v>4016.4890000000014</v>
      </c>
      <c r="BL25" s="13">
        <v>3297.8400000000015</v>
      </c>
      <c r="BM25" s="13">
        <v>2310.7800000000016</v>
      </c>
    </row>
    <row r="26" spans="1:65" ht="15" customHeight="1">
      <c r="A26" s="64">
        <v>2008</v>
      </c>
      <c r="B26" s="13">
        <v>6227.3890000000001</v>
      </c>
      <c r="C26" s="13">
        <f t="shared" si="0"/>
        <v>1551.6949999999999</v>
      </c>
      <c r="D26" s="13">
        <v>1551.08</v>
      </c>
      <c r="E26" s="13">
        <v>0.30199999999999999</v>
      </c>
      <c r="F26" s="13">
        <v>0.313</v>
      </c>
      <c r="G26" s="13">
        <f t="shared" si="1"/>
        <v>4177.0060000000003</v>
      </c>
      <c r="H26" s="13">
        <v>3192.835</v>
      </c>
      <c r="I26" s="13">
        <v>984.17100000000005</v>
      </c>
      <c r="J26" s="13">
        <f t="shared" si="2"/>
        <v>137.678</v>
      </c>
      <c r="K26" s="13">
        <v>137.678</v>
      </c>
      <c r="L26" s="13">
        <f t="shared" si="3"/>
        <v>35499.214999999997</v>
      </c>
      <c r="M26" s="13">
        <v>25697.646000000001</v>
      </c>
      <c r="N26" s="13">
        <v>6168.7060000000001</v>
      </c>
      <c r="O26" s="13">
        <v>-139.685</v>
      </c>
      <c r="P26" s="13">
        <v>3772.328</v>
      </c>
      <c r="Q26" s="13">
        <v>0.22</v>
      </c>
      <c r="R26" s="13">
        <v>22932.499</v>
      </c>
      <c r="S26" s="13">
        <f t="shared" si="4"/>
        <v>1579.4069999999999</v>
      </c>
      <c r="T26" s="13">
        <v>1548.222</v>
      </c>
      <c r="U26" s="13">
        <v>31.184999999999999</v>
      </c>
      <c r="V26" s="13">
        <v>2812.9960000000001</v>
      </c>
      <c r="W26" s="13">
        <f t="shared" si="5"/>
        <v>3761.7570000000001</v>
      </c>
      <c r="X26" s="13">
        <v>550.17899999999997</v>
      </c>
      <c r="Y26" s="13">
        <v>2340.52</v>
      </c>
      <c r="Z26" s="13">
        <v>871.05799999999999</v>
      </c>
      <c r="AA26" s="13">
        <v>312.69200000000001</v>
      </c>
      <c r="AB26" s="13">
        <f t="shared" si="6"/>
        <v>63.49</v>
      </c>
      <c r="AC26" s="13">
        <v>0</v>
      </c>
      <c r="AD26" s="13">
        <v>63.49</v>
      </c>
      <c r="AE26" s="13">
        <v>703.11900000000003</v>
      </c>
      <c r="AF26" s="13">
        <v>469.577</v>
      </c>
      <c r="AG26" s="13">
        <f t="shared" si="7"/>
        <v>18629.650999999998</v>
      </c>
      <c r="AH26" s="13">
        <v>18406.584999999999</v>
      </c>
      <c r="AI26" s="13">
        <v>223.066</v>
      </c>
      <c r="AJ26" s="13">
        <v>3.82</v>
      </c>
      <c r="AK26" s="13">
        <f t="shared" si="8"/>
        <v>33426.098000000005</v>
      </c>
      <c r="AL26" s="13">
        <v>28229.486000000001</v>
      </c>
      <c r="AM26" s="13">
        <v>4201.3789999999999</v>
      </c>
      <c r="AN26" s="13">
        <v>510.35</v>
      </c>
      <c r="AO26" s="13">
        <v>484.86700000000002</v>
      </c>
      <c r="AP26" s="13">
        <v>1.6E-2</v>
      </c>
      <c r="AQ26" s="13">
        <v>32667.46</v>
      </c>
      <c r="AR26" s="13">
        <f t="shared" si="9"/>
        <v>3125.6880000000001</v>
      </c>
      <c r="AS26" s="13">
        <v>2183.3449999999998</v>
      </c>
      <c r="AT26" s="13">
        <v>-202.05799999999999</v>
      </c>
      <c r="AU26" s="13">
        <v>98.882000000000005</v>
      </c>
      <c r="AV26" s="13">
        <v>1559.8820000000001</v>
      </c>
      <c r="AW26" s="13">
        <v>514.36300000000006</v>
      </c>
      <c r="AX26" s="13">
        <f t="shared" si="10"/>
        <v>3666.5380000000005</v>
      </c>
      <c r="AY26" s="13">
        <v>2340.52</v>
      </c>
      <c r="AZ26" s="13">
        <v>454.36500000000001</v>
      </c>
      <c r="BA26" s="13">
        <v>871.65300000000002</v>
      </c>
      <c r="BB26" s="13">
        <f t="shared" si="11"/>
        <v>15.436</v>
      </c>
      <c r="BC26" s="13">
        <v>15.436</v>
      </c>
      <c r="BD26" s="13">
        <v>0</v>
      </c>
      <c r="BE26" s="13">
        <v>703.11900000000003</v>
      </c>
      <c r="BF26" s="13">
        <v>12402.261999999999</v>
      </c>
      <c r="BG26" s="13">
        <v>11699.142999999998</v>
      </c>
      <c r="BH26" s="13">
        <v>8091.3979999999974</v>
      </c>
      <c r="BI26" s="13">
        <v>6018.2810000000027</v>
      </c>
      <c r="BJ26" s="13">
        <v>4656.3470000000034</v>
      </c>
      <c r="BK26" s="13">
        <v>4343.6550000000034</v>
      </c>
      <c r="BL26" s="13">
        <v>3592.4820000000032</v>
      </c>
      <c r="BM26" s="13">
        <v>2274.3290000000034</v>
      </c>
    </row>
    <row r="27" spans="1:65" s="80" customFormat="1" ht="15" customHeight="1">
      <c r="A27" s="79">
        <v>2009</v>
      </c>
      <c r="B27" s="13">
        <v>6330.7219999999998</v>
      </c>
      <c r="C27" s="13">
        <f t="shared" si="0"/>
        <v>1237.204</v>
      </c>
      <c r="D27" s="13">
        <v>1237.8610000000001</v>
      </c>
      <c r="E27" s="13">
        <v>0.20399999999999999</v>
      </c>
      <c r="F27" s="13">
        <v>-0.86099999999999999</v>
      </c>
      <c r="G27" s="13">
        <f t="shared" si="1"/>
        <v>4173.9059999999999</v>
      </c>
      <c r="H27" s="13">
        <v>3213.3180000000002</v>
      </c>
      <c r="I27" s="13">
        <v>960.58799999999997</v>
      </c>
      <c r="J27" s="13">
        <f t="shared" si="2"/>
        <v>139.267</v>
      </c>
      <c r="K27" s="13">
        <v>139.267</v>
      </c>
      <c r="L27" s="13">
        <f t="shared" si="3"/>
        <v>23179.009000000002</v>
      </c>
      <c r="M27" s="13">
        <v>14772.460999999999</v>
      </c>
      <c r="N27" s="13">
        <v>4550.9880000000003</v>
      </c>
      <c r="O27" s="13">
        <v>405.928</v>
      </c>
      <c r="P27" s="13">
        <v>3449.3770000000004</v>
      </c>
      <c r="Q27" s="13">
        <v>0.255</v>
      </c>
      <c r="R27" s="13">
        <v>14249.519</v>
      </c>
      <c r="S27" s="13">
        <f t="shared" si="4"/>
        <v>1168.232</v>
      </c>
      <c r="T27" s="13">
        <v>1136.538</v>
      </c>
      <c r="U27" s="13">
        <v>31.693999999999999</v>
      </c>
      <c r="V27" s="13">
        <v>2516.971</v>
      </c>
      <c r="W27" s="13">
        <f t="shared" si="5"/>
        <v>3323.194</v>
      </c>
      <c r="X27" s="13">
        <v>527.63</v>
      </c>
      <c r="Y27" s="13">
        <v>2315.5279999999998</v>
      </c>
      <c r="Z27" s="13">
        <v>480.036</v>
      </c>
      <c r="AA27" s="13">
        <v>461.80700000000002</v>
      </c>
      <c r="AB27" s="13">
        <f t="shared" si="6"/>
        <v>92.334000000000003</v>
      </c>
      <c r="AC27" s="13">
        <v>0</v>
      </c>
      <c r="AD27" s="13">
        <v>92.334000000000003</v>
      </c>
      <c r="AE27" s="13">
        <v>721.18299999999999</v>
      </c>
      <c r="AF27" s="13">
        <v>300.25400000000002</v>
      </c>
      <c r="AG27" s="13">
        <f t="shared" si="7"/>
        <v>17070.329999999998</v>
      </c>
      <c r="AH27" s="13">
        <v>16849.495999999999</v>
      </c>
      <c r="AI27" s="13">
        <v>220.834</v>
      </c>
      <c r="AJ27" s="13">
        <v>7.07</v>
      </c>
      <c r="AK27" s="13">
        <f t="shared" si="8"/>
        <v>21779.755000000001</v>
      </c>
      <c r="AL27" s="13">
        <v>16714.162</v>
      </c>
      <c r="AM27" s="13">
        <v>4402.5069999999996</v>
      </c>
      <c r="AN27" s="13">
        <v>184.08799999999999</v>
      </c>
      <c r="AO27" s="13">
        <v>478.887</v>
      </c>
      <c r="AP27" s="13">
        <v>0.111</v>
      </c>
      <c r="AQ27" s="13">
        <v>22172.929</v>
      </c>
      <c r="AR27" s="13">
        <f t="shared" si="9"/>
        <v>2978.7780000000002</v>
      </c>
      <c r="AS27" s="13">
        <v>2122.3510000000001</v>
      </c>
      <c r="AT27" s="13">
        <v>-231.374</v>
      </c>
      <c r="AU27" s="13">
        <v>102.264</v>
      </c>
      <c r="AV27" s="13">
        <v>1508.3219999999999</v>
      </c>
      <c r="AW27" s="13">
        <v>522.78499999999997</v>
      </c>
      <c r="AX27" s="13">
        <f t="shared" si="10"/>
        <v>3243.7989999999995</v>
      </c>
      <c r="AY27" s="13">
        <v>2315.5279999999998</v>
      </c>
      <c r="AZ27" s="13">
        <v>416.72899999999998</v>
      </c>
      <c r="BA27" s="13">
        <v>511.54199999999997</v>
      </c>
      <c r="BB27" s="13">
        <f t="shared" si="11"/>
        <v>23.537000000000003</v>
      </c>
      <c r="BC27" s="13">
        <v>23.492000000000001</v>
      </c>
      <c r="BD27" s="13">
        <v>4.4999999999999998E-2</v>
      </c>
      <c r="BE27" s="13">
        <v>721.18299999999999</v>
      </c>
      <c r="BF27" s="13">
        <v>10739.607999999998</v>
      </c>
      <c r="BG27" s="13">
        <v>10018.424999999999</v>
      </c>
      <c r="BH27" s="13">
        <v>6433.5049999999983</v>
      </c>
      <c r="BI27" s="13">
        <v>5034.2509999999966</v>
      </c>
      <c r="BJ27" s="13">
        <v>4248.4309999999969</v>
      </c>
      <c r="BK27" s="13">
        <v>3786.6239999999971</v>
      </c>
      <c r="BL27" s="13">
        <v>2996.643999999997</v>
      </c>
      <c r="BM27" s="13">
        <v>2180.368999999997</v>
      </c>
    </row>
    <row r="28" spans="1:65" ht="15" customHeight="1">
      <c r="A28" s="91">
        <v>2010</v>
      </c>
      <c r="B28" s="13">
        <v>6571.0860000000002</v>
      </c>
      <c r="C28" s="13">
        <f t="shared" si="0"/>
        <v>827.07499999999993</v>
      </c>
      <c r="D28" s="13">
        <v>827.58100000000002</v>
      </c>
      <c r="E28" s="13">
        <v>0.17499999999999999</v>
      </c>
      <c r="F28" s="13">
        <v>-0.68100000000000005</v>
      </c>
      <c r="G28" s="13">
        <f t="shared" si="1"/>
        <v>4220.6370000000006</v>
      </c>
      <c r="H28" s="13">
        <v>3241.9450000000002</v>
      </c>
      <c r="I28" s="13">
        <v>978.69200000000001</v>
      </c>
      <c r="J28" s="13">
        <f t="shared" si="2"/>
        <v>133.69</v>
      </c>
      <c r="K28" s="13">
        <v>133.69</v>
      </c>
      <c r="L28" s="13">
        <f t="shared" si="3"/>
        <v>25903.895999999997</v>
      </c>
      <c r="M28" s="13">
        <v>12879.918</v>
      </c>
      <c r="N28" s="13">
        <v>9752.9</v>
      </c>
      <c r="O28" s="13">
        <v>68.626999999999995</v>
      </c>
      <c r="P28" s="13">
        <v>3202.2060000000001</v>
      </c>
      <c r="Q28" s="13">
        <v>0.245</v>
      </c>
      <c r="R28" s="13">
        <v>12146.605</v>
      </c>
      <c r="S28" s="13">
        <f t="shared" si="4"/>
        <v>1049.2180000000001</v>
      </c>
      <c r="T28" s="13">
        <v>1024.7850000000001</v>
      </c>
      <c r="U28" s="13">
        <v>24.433</v>
      </c>
      <c r="V28" s="13">
        <v>2038.662</v>
      </c>
      <c r="W28" s="13">
        <f t="shared" si="5"/>
        <v>3778.0480000000002</v>
      </c>
      <c r="X28" s="13">
        <v>738.44</v>
      </c>
      <c r="Y28" s="13">
        <v>2494.0680000000002</v>
      </c>
      <c r="Z28" s="13">
        <v>545.54</v>
      </c>
      <c r="AA28" s="13">
        <v>651.755</v>
      </c>
      <c r="AB28" s="13">
        <f t="shared" si="6"/>
        <v>32.354999999999997</v>
      </c>
      <c r="AC28" s="13">
        <v>0</v>
      </c>
      <c r="AD28" s="13">
        <v>32.354999999999997</v>
      </c>
      <c r="AE28" s="13">
        <v>755.11900000000003</v>
      </c>
      <c r="AF28" s="13">
        <v>200.90799999999999</v>
      </c>
      <c r="AG28" s="13">
        <f t="shared" si="7"/>
        <v>16632.653999999999</v>
      </c>
      <c r="AH28" s="13">
        <v>16381.641</v>
      </c>
      <c r="AI28" s="13">
        <v>251.01300000000001</v>
      </c>
      <c r="AJ28" s="13">
        <v>4.915</v>
      </c>
      <c r="AK28" s="13">
        <f t="shared" si="8"/>
        <v>23278.358000000004</v>
      </c>
      <c r="AL28" s="13">
        <v>15908.824000000001</v>
      </c>
      <c r="AM28" s="13">
        <v>6106.1959999999999</v>
      </c>
      <c r="AN28" s="13">
        <v>788.43499999999995</v>
      </c>
      <c r="AO28" s="13">
        <v>474.56</v>
      </c>
      <c r="AP28" s="13">
        <v>0.34300000000000003</v>
      </c>
      <c r="AQ28" s="13">
        <v>20298.579000000002</v>
      </c>
      <c r="AR28" s="13">
        <f t="shared" si="9"/>
        <v>2690.4170000000004</v>
      </c>
      <c r="AS28" s="13">
        <v>1913.904</v>
      </c>
      <c r="AT28" s="13">
        <v>-147.70599999999999</v>
      </c>
      <c r="AU28" s="13">
        <v>69.173000000000002</v>
      </c>
      <c r="AV28" s="13">
        <v>1300.068</v>
      </c>
      <c r="AW28" s="13">
        <v>445.02199999999999</v>
      </c>
      <c r="AX28" s="13">
        <f t="shared" si="10"/>
        <v>3763.5010000000002</v>
      </c>
      <c r="AY28" s="13">
        <v>2494.0680000000002</v>
      </c>
      <c r="AZ28" s="13">
        <v>611.78200000000004</v>
      </c>
      <c r="BA28" s="13">
        <v>657.65099999999995</v>
      </c>
      <c r="BB28" s="13">
        <f t="shared" si="11"/>
        <v>2281.643</v>
      </c>
      <c r="BC28" s="13">
        <v>27.273</v>
      </c>
      <c r="BD28" s="13">
        <v>2254.37</v>
      </c>
      <c r="BE28" s="13">
        <v>755.11900000000003</v>
      </c>
      <c r="BF28" s="13">
        <v>10061.567999999999</v>
      </c>
      <c r="BG28" s="13">
        <v>9306.4489999999987</v>
      </c>
      <c r="BH28" s="13">
        <v>5712.1559999999999</v>
      </c>
      <c r="BI28" s="13">
        <v>3086.6180000000058</v>
      </c>
      <c r="BJ28" s="13">
        <v>2674.6080000000061</v>
      </c>
      <c r="BK28" s="13">
        <v>2022.853000000006</v>
      </c>
      <c r="BL28" s="13">
        <v>3517.0220000000068</v>
      </c>
      <c r="BM28" s="13">
        <v>3244.1580000000072</v>
      </c>
    </row>
    <row r="29" spans="1:65" ht="15" customHeight="1">
      <c r="A29" s="91">
        <v>2011</v>
      </c>
      <c r="B29" s="13">
        <v>6565.1750000000002</v>
      </c>
      <c r="C29" s="13">
        <f>+D29+E29+F29</f>
        <v>903.6160000000001</v>
      </c>
      <c r="D29" s="13">
        <v>904.76700000000005</v>
      </c>
      <c r="E29" s="13">
        <v>-0.16500000000000001</v>
      </c>
      <c r="F29" s="13">
        <v>-0.98599999999999999</v>
      </c>
      <c r="G29" s="13">
        <f>+H29+I29</f>
        <v>4016.107</v>
      </c>
      <c r="H29" s="13">
        <v>3095.7190000000001</v>
      </c>
      <c r="I29" s="13">
        <v>920.38800000000003</v>
      </c>
      <c r="J29" s="13">
        <f>+K29</f>
        <v>283.952</v>
      </c>
      <c r="K29" s="13">
        <v>283.952</v>
      </c>
      <c r="L29" s="13">
        <f>+M29+N29+O29+P29+Q29</f>
        <v>24129.116000000002</v>
      </c>
      <c r="M29" s="13">
        <v>16255.623</v>
      </c>
      <c r="N29" s="13">
        <v>5537.3249999999998</v>
      </c>
      <c r="O29" s="13">
        <v>-828.63499999999999</v>
      </c>
      <c r="P29" s="13">
        <v>3164.6680000000001</v>
      </c>
      <c r="Q29" s="13">
        <v>0.13500000000000001</v>
      </c>
      <c r="R29" s="13">
        <v>16883.303</v>
      </c>
      <c r="S29" s="13">
        <f>+T29+U29</f>
        <v>1100.0040000000001</v>
      </c>
      <c r="T29" s="13">
        <v>1075.9680000000001</v>
      </c>
      <c r="U29" s="13">
        <v>24.036000000000001</v>
      </c>
      <c r="V29" s="13">
        <v>2572.768</v>
      </c>
      <c r="W29" s="13">
        <f>+X29+Y29+Z29</f>
        <v>3452.7159999999999</v>
      </c>
      <c r="X29" s="13">
        <v>581.55100000000004</v>
      </c>
      <c r="Y29" s="13">
        <v>2226.6669999999999</v>
      </c>
      <c r="Z29" s="13">
        <v>644.49800000000005</v>
      </c>
      <c r="AA29" s="13">
        <v>-166.40100000000001</v>
      </c>
      <c r="AB29" s="13">
        <f>+AC29+AD29</f>
        <v>70.733000000000004</v>
      </c>
      <c r="AC29" s="13">
        <v>0</v>
      </c>
      <c r="AD29" s="13">
        <v>70.733000000000004</v>
      </c>
      <c r="AE29" s="13">
        <v>813.53700000000003</v>
      </c>
      <c r="AF29" s="13">
        <v>181.017</v>
      </c>
      <c r="AG29" s="13">
        <f>+AH29+AI29</f>
        <v>17091.715</v>
      </c>
      <c r="AH29" s="13">
        <v>16848.366999999998</v>
      </c>
      <c r="AI29" s="13">
        <v>243.34800000000001</v>
      </c>
      <c r="AJ29" s="13">
        <v>4.9390000000000001</v>
      </c>
      <c r="AK29" s="13">
        <f>+AL29+AM29+AN29+AO29+AP29</f>
        <v>25998.441999999995</v>
      </c>
      <c r="AL29" s="13">
        <v>19538.067999999999</v>
      </c>
      <c r="AM29" s="13">
        <v>4843.4120000000003</v>
      </c>
      <c r="AN29" s="13">
        <v>1095.58</v>
      </c>
      <c r="AO29" s="13">
        <v>520.26099999999997</v>
      </c>
      <c r="AP29" s="13">
        <v>1.121</v>
      </c>
      <c r="AQ29" s="13">
        <v>25385.343000000001</v>
      </c>
      <c r="AR29" s="13">
        <f>+AS29+AT29+AU29+AV29-AW29</f>
        <v>2406.3670000000002</v>
      </c>
      <c r="AS29" s="13">
        <v>1848.48</v>
      </c>
      <c r="AT29" s="13">
        <v>-375.35899999999998</v>
      </c>
      <c r="AU29" s="13">
        <v>71.537000000000006</v>
      </c>
      <c r="AV29" s="13">
        <v>1331.18</v>
      </c>
      <c r="AW29" s="13">
        <v>469.471</v>
      </c>
      <c r="AX29" s="13">
        <f>+AY29+AZ29+BA29</f>
        <v>3412.7090000000003</v>
      </c>
      <c r="AY29" s="13">
        <v>2226.6669999999999</v>
      </c>
      <c r="AZ29" s="13">
        <v>496.35599999999999</v>
      </c>
      <c r="BA29" s="13">
        <v>689.68600000000004</v>
      </c>
      <c r="BB29" s="13">
        <f>+BC29+BD29</f>
        <v>612.745</v>
      </c>
      <c r="BC29" s="13">
        <v>8.69</v>
      </c>
      <c r="BD29" s="13">
        <v>604.05499999999995</v>
      </c>
      <c r="BE29" s="13">
        <v>813.53700000000003</v>
      </c>
      <c r="BF29" s="13">
        <v>10526.54</v>
      </c>
      <c r="BG29" s="13">
        <v>9713.0030000000006</v>
      </c>
      <c r="BH29" s="13">
        <v>6231.420000000001</v>
      </c>
      <c r="BI29" s="13">
        <v>8100.7459999999955</v>
      </c>
      <c r="BJ29" s="13">
        <v>6794.3339999999953</v>
      </c>
      <c r="BK29" s="13">
        <v>6960.7349999999951</v>
      </c>
      <c r="BL29" s="13">
        <v>6689.2099999999946</v>
      </c>
      <c r="BM29" s="13">
        <v>6418.113999999995</v>
      </c>
    </row>
    <row r="30" spans="1:65" ht="15" customHeight="1">
      <c r="A30" s="91">
        <v>2012</v>
      </c>
      <c r="B30" s="13">
        <v>6765.7470000000003</v>
      </c>
      <c r="C30" s="13">
        <f t="shared" ref="C30:C31" si="12">+D30+E30+F30</f>
        <v>436.62200000000007</v>
      </c>
      <c r="D30" s="13">
        <v>539.33600000000001</v>
      </c>
      <c r="E30" s="13">
        <v>0.152</v>
      </c>
      <c r="F30" s="13">
        <v>-102.866</v>
      </c>
      <c r="G30" s="13">
        <f>+H30+I30</f>
        <v>4030.8160000000003</v>
      </c>
      <c r="H30" s="13">
        <v>3030.2750000000001</v>
      </c>
      <c r="I30" s="13">
        <v>1000.5410000000001</v>
      </c>
      <c r="J30" s="13">
        <f t="shared" si="2"/>
        <v>298.452</v>
      </c>
      <c r="K30" s="13">
        <v>298.452</v>
      </c>
      <c r="L30" s="13">
        <f t="shared" ref="L30:L31" si="13">+M30+N30+O30+P30+Q30</f>
        <v>21836.991000000002</v>
      </c>
      <c r="M30" s="13">
        <v>16225.028</v>
      </c>
      <c r="N30" s="13">
        <v>3461.8820000000001</v>
      </c>
      <c r="O30" s="13">
        <v>-523.77800000000002</v>
      </c>
      <c r="P30" s="13">
        <v>2673.2310000000002</v>
      </c>
      <c r="Q30" s="13">
        <v>0.628</v>
      </c>
      <c r="R30" s="13">
        <v>16640.091</v>
      </c>
      <c r="S30" s="13">
        <f>+T30+U30</f>
        <v>1089.5940000000001</v>
      </c>
      <c r="T30" s="13">
        <v>1067.9970000000001</v>
      </c>
      <c r="U30" s="13">
        <v>21.597000000000001</v>
      </c>
      <c r="V30" s="13">
        <v>1958.6590000000001</v>
      </c>
      <c r="W30" s="13">
        <f t="shared" ref="W30:W31" si="14">+X30+Y30+Z30</f>
        <v>3609.5029999999997</v>
      </c>
      <c r="X30" s="13">
        <v>668.529</v>
      </c>
      <c r="Y30" s="13">
        <v>2219.5329999999999</v>
      </c>
      <c r="Z30" s="13">
        <v>721.44100000000003</v>
      </c>
      <c r="AA30" s="13">
        <v>160.24700000000001</v>
      </c>
      <c r="AB30" s="13">
        <f t="shared" ref="AB30:AB31" si="15">+AC30+AD30</f>
        <v>126.105</v>
      </c>
      <c r="AC30" s="13">
        <v>0</v>
      </c>
      <c r="AD30" s="13">
        <v>126.105</v>
      </c>
      <c r="AE30" s="13">
        <v>837.06700000000001</v>
      </c>
      <c r="AF30" s="13">
        <v>358.51900000000001</v>
      </c>
      <c r="AG30" s="13">
        <f>+AH30+AI30</f>
        <v>15804.765000000001</v>
      </c>
      <c r="AH30" s="13">
        <v>15587.824000000001</v>
      </c>
      <c r="AI30" s="13">
        <v>216.941</v>
      </c>
      <c r="AJ30" s="13">
        <v>4.9260000000000002</v>
      </c>
      <c r="AK30" s="13">
        <f t="shared" ref="AK30:AK31" si="16">+AL30+AM30+AN30+AO30+AP30</f>
        <v>23059.248000000003</v>
      </c>
      <c r="AL30" s="13">
        <v>19679.778999999999</v>
      </c>
      <c r="AM30" s="13">
        <v>3619.63</v>
      </c>
      <c r="AN30" s="13">
        <v>-736.54700000000003</v>
      </c>
      <c r="AO30" s="13">
        <v>495.87899999999996</v>
      </c>
      <c r="AP30" s="13">
        <v>0.50700000000000001</v>
      </c>
      <c r="AQ30" s="13">
        <v>24480.312999999998</v>
      </c>
      <c r="AR30" s="13">
        <f>+AS30+AT30+AU30+AV30-AW30</f>
        <v>2118.9059999999999</v>
      </c>
      <c r="AS30" s="13">
        <v>1387.867</v>
      </c>
      <c r="AT30" s="13">
        <v>93.18</v>
      </c>
      <c r="AU30" s="13">
        <v>66.820999999999998</v>
      </c>
      <c r="AV30" s="13">
        <v>937.16399999999999</v>
      </c>
      <c r="AW30" s="13">
        <v>366.12599999999998</v>
      </c>
      <c r="AX30" s="13">
        <f t="shared" ref="AX30:AX31" si="17">+AY30+AZ30+BA30</f>
        <v>3537.9670000000001</v>
      </c>
      <c r="AY30" s="13">
        <v>2219.5320000000002</v>
      </c>
      <c r="AZ30" s="13">
        <v>540.10299999999995</v>
      </c>
      <c r="BA30" s="13">
        <v>778.33199999999999</v>
      </c>
      <c r="BB30" s="13">
        <f t="shared" ref="BB30:BB31" si="18">+BC30+BD30</f>
        <v>860.31999999999994</v>
      </c>
      <c r="BC30" s="13">
        <v>1.169</v>
      </c>
      <c r="BD30" s="13">
        <v>859.15099999999995</v>
      </c>
      <c r="BE30" s="13">
        <v>837.06700000000001</v>
      </c>
      <c r="BF30" s="13">
        <v>9039.018</v>
      </c>
      <c r="BG30" s="13">
        <v>8201.9510000000009</v>
      </c>
      <c r="BH30" s="13">
        <v>4714.6759999999986</v>
      </c>
      <c r="BI30" s="13">
        <v>5936.9330000000009</v>
      </c>
      <c r="BJ30" s="13">
        <v>4936.05</v>
      </c>
      <c r="BK30" s="13">
        <v>4775.8029999999999</v>
      </c>
      <c r="BL30" s="13">
        <v>4672.951</v>
      </c>
      <c r="BM30" s="13">
        <v>4714.8769999999995</v>
      </c>
    </row>
    <row r="31" spans="1:65" ht="15" customHeight="1">
      <c r="A31" s="91">
        <v>2013</v>
      </c>
      <c r="B31" s="13">
        <v>6847.31</v>
      </c>
      <c r="C31" s="13">
        <f t="shared" si="12"/>
        <v>815.3</v>
      </c>
      <c r="D31" s="13">
        <v>815.529</v>
      </c>
      <c r="E31" s="13">
        <v>3.4000000000000002E-2</v>
      </c>
      <c r="F31" s="13">
        <v>-0.26300000000000001</v>
      </c>
      <c r="G31" s="13">
        <v>4157.5560000000005</v>
      </c>
      <c r="H31" s="13">
        <v>3194.527</v>
      </c>
      <c r="I31" s="13">
        <v>963.029</v>
      </c>
      <c r="J31" s="13">
        <f t="shared" si="2"/>
        <v>315.40699999999998</v>
      </c>
      <c r="K31" s="13">
        <v>315.40699999999998</v>
      </c>
      <c r="L31" s="13">
        <f t="shared" si="13"/>
        <v>18795.067999999999</v>
      </c>
      <c r="M31" s="13">
        <v>13506.411</v>
      </c>
      <c r="N31" s="13">
        <v>3052.62</v>
      </c>
      <c r="O31" s="13">
        <v>-274.99599999999998</v>
      </c>
      <c r="P31" s="13">
        <v>2510.5390000000002</v>
      </c>
      <c r="Q31" s="13">
        <v>0.49399999999999999</v>
      </c>
      <c r="R31" s="13">
        <v>13602.358</v>
      </c>
      <c r="S31" s="13">
        <v>1220.9449999999999</v>
      </c>
      <c r="T31" s="13">
        <v>1199.981</v>
      </c>
      <c r="U31" s="13">
        <v>20.963999999999999</v>
      </c>
      <c r="V31" s="13">
        <v>1563.078</v>
      </c>
      <c r="W31" s="13">
        <f t="shared" si="14"/>
        <v>3571.6779999999999</v>
      </c>
      <c r="X31" s="13">
        <v>683.11699999999996</v>
      </c>
      <c r="Y31" s="13">
        <v>2223.1770000000001</v>
      </c>
      <c r="Z31" s="13">
        <v>665.38400000000001</v>
      </c>
      <c r="AA31" s="13">
        <v>321.66699999999997</v>
      </c>
      <c r="AB31" s="13">
        <f t="shared" si="15"/>
        <v>102.54900000000001</v>
      </c>
      <c r="AC31" s="13">
        <v>0</v>
      </c>
      <c r="AD31" s="13">
        <v>102.54900000000001</v>
      </c>
      <c r="AE31" s="13">
        <v>855.78300000000002</v>
      </c>
      <c r="AF31" s="13">
        <v>248.108</v>
      </c>
      <c r="AG31" s="13">
        <v>14848.096000000001</v>
      </c>
      <c r="AH31" s="13">
        <v>14634.654</v>
      </c>
      <c r="AI31" s="13">
        <v>213.44200000000001</v>
      </c>
      <c r="AJ31" s="13">
        <v>5.78</v>
      </c>
      <c r="AK31" s="13">
        <f t="shared" si="16"/>
        <v>20380.938999999998</v>
      </c>
      <c r="AL31" s="13">
        <v>16412.241999999998</v>
      </c>
      <c r="AM31" s="13">
        <v>3384.596</v>
      </c>
      <c r="AN31" s="13">
        <v>78.445999999999998</v>
      </c>
      <c r="AO31" s="13">
        <v>504.96499999999997</v>
      </c>
      <c r="AP31" s="13">
        <v>0.69</v>
      </c>
      <c r="AQ31" s="13">
        <v>20245.402999999998</v>
      </c>
      <c r="AR31" s="13">
        <v>1884.7460000000001</v>
      </c>
      <c r="AS31" s="13">
        <v>1261.8219999999999</v>
      </c>
      <c r="AT31" s="13">
        <v>62.789000000000001</v>
      </c>
      <c r="AU31" s="13">
        <v>69.917000000000002</v>
      </c>
      <c r="AV31" s="13">
        <v>780.75800000000004</v>
      </c>
      <c r="AW31" s="13">
        <v>290.54000000000002</v>
      </c>
      <c r="AX31" s="13">
        <f t="shared" si="17"/>
        <v>3371.6190000000001</v>
      </c>
      <c r="AY31" s="13">
        <v>2223.1770000000001</v>
      </c>
      <c r="AZ31" s="13">
        <v>522.81299999999999</v>
      </c>
      <c r="BA31" s="13">
        <v>625.62900000000002</v>
      </c>
      <c r="BB31" s="13">
        <f t="shared" si="18"/>
        <v>759.851</v>
      </c>
      <c r="BC31" s="13">
        <v>11.983000000000001</v>
      </c>
      <c r="BD31" s="13">
        <v>747.86800000000005</v>
      </c>
      <c r="BE31" s="13">
        <v>855.78300000000002</v>
      </c>
      <c r="BF31" s="13">
        <v>8000.786000000001</v>
      </c>
      <c r="BG31" s="13">
        <v>7145.0030000000006</v>
      </c>
      <c r="BH31" s="13">
        <v>3533.6030000000001</v>
      </c>
      <c r="BI31" s="13">
        <v>5119.4739999999983</v>
      </c>
      <c r="BJ31" s="13">
        <v>4020.137999999999</v>
      </c>
      <c r="BK31" s="13">
        <v>3698.4709999999991</v>
      </c>
      <c r="BL31" s="13">
        <v>3499.9899999999993</v>
      </c>
      <c r="BM31" s="13">
        <v>3292.3649999999993</v>
      </c>
    </row>
    <row r="32" spans="1:65" ht="15" customHeight="1">
      <c r="A32" s="91">
        <v>2014</v>
      </c>
      <c r="B32" s="13">
        <v>6385.692</v>
      </c>
      <c r="C32" s="13">
        <f t="shared" ref="C32" si="19">+D32+E32+F32</f>
        <v>119.23500000000001</v>
      </c>
      <c r="D32" s="13">
        <v>119.16800000000001</v>
      </c>
      <c r="E32" s="13">
        <v>3.1E-2</v>
      </c>
      <c r="F32" s="13">
        <v>3.5999999999999997E-2</v>
      </c>
      <c r="G32" s="13">
        <v>3797.9849999999997</v>
      </c>
      <c r="H32" s="13">
        <v>2910.24</v>
      </c>
      <c r="I32" s="13">
        <v>887.745</v>
      </c>
      <c r="J32" s="13">
        <f t="shared" ref="J32" si="20">+K32</f>
        <v>314.29700000000003</v>
      </c>
      <c r="K32" s="13">
        <v>314.29700000000003</v>
      </c>
      <c r="L32" s="13">
        <f t="shared" ref="L32" si="21">+M32+N32+O32+P32+Q32</f>
        <v>17147.490000000002</v>
      </c>
      <c r="M32" s="13">
        <v>9593.5910000000003</v>
      </c>
      <c r="N32" s="13">
        <v>5228.7529999999997</v>
      </c>
      <c r="O32" s="13">
        <v>81.914000000000001</v>
      </c>
      <c r="P32" s="13">
        <v>2243.0219999999999</v>
      </c>
      <c r="Q32" s="13">
        <v>0.21</v>
      </c>
      <c r="R32" s="13">
        <v>9681.223</v>
      </c>
      <c r="S32" s="13">
        <v>1168.578</v>
      </c>
      <c r="T32" s="13">
        <v>1148.636</v>
      </c>
      <c r="U32" s="13">
        <v>19.942</v>
      </c>
      <c r="V32" s="13">
        <v>1609.3320000000001</v>
      </c>
      <c r="W32" s="13">
        <f t="shared" ref="W32" si="22">+X32+Y32+Z32</f>
        <v>3328.4560000000001</v>
      </c>
      <c r="X32" s="13">
        <v>654.29999999999995</v>
      </c>
      <c r="Y32" s="13">
        <v>2153.7220000000002</v>
      </c>
      <c r="Z32" s="13">
        <v>520.43399999999997</v>
      </c>
      <c r="AA32" s="13">
        <v>373.73899999999998</v>
      </c>
      <c r="AB32" s="13">
        <f t="shared" ref="AB32" si="23">+AC32+AD32</f>
        <v>81.584999999999994</v>
      </c>
      <c r="AC32" s="13">
        <v>0</v>
      </c>
      <c r="AD32" s="13">
        <v>81.584999999999994</v>
      </c>
      <c r="AE32" s="13">
        <v>885.07100000000003</v>
      </c>
      <c r="AF32" s="13">
        <v>-143.05699999999999</v>
      </c>
      <c r="AG32" s="13">
        <v>14291.096</v>
      </c>
      <c r="AH32" s="13">
        <v>14112.082</v>
      </c>
      <c r="AI32" s="13">
        <v>179.01400000000001</v>
      </c>
      <c r="AJ32" s="13">
        <v>3.7160000000000002</v>
      </c>
      <c r="AK32" s="13">
        <f t="shared" ref="AK32" si="24">+AL32+AM32+AN32+AO32+AP32</f>
        <v>16780.697</v>
      </c>
      <c r="AL32" s="13">
        <v>13259.902</v>
      </c>
      <c r="AM32" s="13">
        <v>2984.1579999999999</v>
      </c>
      <c r="AN32" s="13">
        <v>213.839</v>
      </c>
      <c r="AO32" s="13">
        <v>322.61700000000002</v>
      </c>
      <c r="AP32" s="13">
        <v>0.18099999999999999</v>
      </c>
      <c r="AQ32" s="13">
        <v>17403.721000000001</v>
      </c>
      <c r="AR32" s="13">
        <v>1983.0709999999999</v>
      </c>
      <c r="AS32" s="13">
        <v>1357.7529999999999</v>
      </c>
      <c r="AT32" s="13">
        <v>80.783000000000001</v>
      </c>
      <c r="AU32" s="13">
        <v>70.334000000000003</v>
      </c>
      <c r="AV32" s="13">
        <v>687.56500000000005</v>
      </c>
      <c r="AW32" s="13">
        <v>213.364</v>
      </c>
      <c r="AX32" s="13">
        <f t="shared" ref="AX32" si="25">+AY32+AZ32+BA32</f>
        <v>3176.002</v>
      </c>
      <c r="AY32" s="13">
        <v>2153.721</v>
      </c>
      <c r="AZ32" s="13">
        <v>563.61</v>
      </c>
      <c r="BA32" s="13">
        <v>458.67099999999999</v>
      </c>
      <c r="BB32" s="13">
        <f t="shared" ref="BB32" si="26">+BC32+BD32</f>
        <v>5056.2120000000004</v>
      </c>
      <c r="BC32" s="13">
        <v>2.6760000000000002</v>
      </c>
      <c r="BD32" s="13">
        <v>5053.5360000000001</v>
      </c>
      <c r="BE32" s="13">
        <v>885.07100000000003</v>
      </c>
      <c r="BF32" s="13">
        <v>7905.4039999999995</v>
      </c>
      <c r="BG32" s="13">
        <v>7020.3329999999996</v>
      </c>
      <c r="BH32" s="13">
        <v>3796.8380000000002</v>
      </c>
      <c r="BI32" s="13">
        <v>3430.0449999999983</v>
      </c>
      <c r="BJ32" s="13">
        <v>2482.7519999999986</v>
      </c>
      <c r="BK32" s="13">
        <v>2109.0129999999986</v>
      </c>
      <c r="BL32" s="13">
        <v>6198.5689999999986</v>
      </c>
      <c r="BM32" s="13">
        <v>7107.4619999999986</v>
      </c>
    </row>
    <row r="33" spans="1:108" ht="15" customHeight="1">
      <c r="A33" s="91">
        <v>2015</v>
      </c>
      <c r="B33" s="13">
        <v>6257.5510000000004</v>
      </c>
      <c r="C33" s="13">
        <f t="shared" ref="C33" si="27">+D33+E33+F33</f>
        <v>-317.80400000000003</v>
      </c>
      <c r="D33" s="13">
        <v>-318.04899999999998</v>
      </c>
      <c r="E33" s="13">
        <v>0.09</v>
      </c>
      <c r="F33" s="13">
        <v>0.155</v>
      </c>
      <c r="G33" s="13">
        <v>3839.9879999999998</v>
      </c>
      <c r="H33" s="13">
        <v>2893.6759999999999</v>
      </c>
      <c r="I33" s="13">
        <v>946.31200000000001</v>
      </c>
      <c r="J33" s="13">
        <f t="shared" ref="J33" si="28">+K33</f>
        <v>430.80700000000002</v>
      </c>
      <c r="K33" s="13">
        <v>430.80700000000002</v>
      </c>
      <c r="L33" s="13">
        <f t="shared" ref="L33" si="29">+M33+N33+O33+P33+Q33</f>
        <v>13560.646000000001</v>
      </c>
      <c r="M33" s="13">
        <v>6571.8869999999997</v>
      </c>
      <c r="N33" s="13">
        <v>5272.9040000000005</v>
      </c>
      <c r="O33" s="13">
        <v>-275.14100000000002</v>
      </c>
      <c r="P33" s="13">
        <v>1990.865</v>
      </c>
      <c r="Q33" s="13">
        <v>0.13100000000000001</v>
      </c>
      <c r="R33" s="13">
        <v>6462.55</v>
      </c>
      <c r="S33" s="13">
        <v>1020.1740000000001</v>
      </c>
      <c r="T33" s="13">
        <v>999.71900000000005</v>
      </c>
      <c r="U33" s="13">
        <v>20.454999999999998</v>
      </c>
      <c r="V33" s="13">
        <v>1902.1289999999999</v>
      </c>
      <c r="W33" s="13">
        <f t="shared" ref="W33" si="30">+X33+Y33+Z33</f>
        <v>3359.1569999999997</v>
      </c>
      <c r="X33" s="13">
        <v>666.30600000000004</v>
      </c>
      <c r="Y33" s="13">
        <v>2192.7759999999998</v>
      </c>
      <c r="Z33" s="13">
        <v>500.07499999999999</v>
      </c>
      <c r="AA33" s="13">
        <v>19.965</v>
      </c>
      <c r="AB33" s="13">
        <f t="shared" ref="AB33" si="31">+AC33+AD33</f>
        <v>54.938000000000002</v>
      </c>
      <c r="AC33" s="13">
        <v>0</v>
      </c>
      <c r="AD33" s="13">
        <v>54.938000000000002</v>
      </c>
      <c r="AE33" s="13">
        <v>894.21199999999999</v>
      </c>
      <c r="AF33" s="13">
        <v>-329.38499999999999</v>
      </c>
      <c r="AG33" s="13">
        <v>14362.163999999999</v>
      </c>
      <c r="AH33" s="13">
        <v>14153.353999999999</v>
      </c>
      <c r="AI33" s="13">
        <v>208.81</v>
      </c>
      <c r="AJ33" s="13">
        <v>8.15</v>
      </c>
      <c r="AK33" s="13">
        <f t="shared" ref="AK33" si="32">+AL33+AM33+AN33+AO33+AP33</f>
        <v>13633.259999999998</v>
      </c>
      <c r="AL33" s="13">
        <v>8524.6640000000007</v>
      </c>
      <c r="AM33" s="13">
        <v>4199.6379999999999</v>
      </c>
      <c r="AN33" s="13">
        <v>535.54999999999995</v>
      </c>
      <c r="AO33" s="13">
        <v>373.31200000000001</v>
      </c>
      <c r="AP33" s="13">
        <v>9.6000000000000002E-2</v>
      </c>
      <c r="AQ33" s="13">
        <v>12817.165999999999</v>
      </c>
      <c r="AR33" s="13">
        <v>1922.0939999999998</v>
      </c>
      <c r="AS33" s="13">
        <v>1488.9380000000001</v>
      </c>
      <c r="AT33" s="13">
        <v>57.131</v>
      </c>
      <c r="AU33" s="13">
        <v>64.561999999999998</v>
      </c>
      <c r="AV33" s="13">
        <v>597.26099999999997</v>
      </c>
      <c r="AW33" s="13">
        <v>285.798</v>
      </c>
      <c r="AX33" s="13">
        <f t="shared" ref="AX33" si="33">+AY33+AZ33+BA33</f>
        <v>3143.5599999999995</v>
      </c>
      <c r="AY33" s="13">
        <v>2192.7739999999999</v>
      </c>
      <c r="AZ33" s="13">
        <v>510.27600000000001</v>
      </c>
      <c r="BA33" s="13">
        <v>440.51</v>
      </c>
      <c r="BB33" s="13">
        <f t="shared" ref="BB33" si="34">+BC33+BD33</f>
        <v>2409.288</v>
      </c>
      <c r="BC33" s="13">
        <v>37.128999999999998</v>
      </c>
      <c r="BD33" s="13">
        <v>2372.1590000000001</v>
      </c>
      <c r="BE33" s="13">
        <v>894.21199999999999</v>
      </c>
      <c r="BF33" s="13">
        <v>8104.6129999999985</v>
      </c>
      <c r="BG33" s="13">
        <v>7210.400999999998</v>
      </c>
      <c r="BH33" s="13">
        <v>3841.967999999998</v>
      </c>
      <c r="BI33" s="13">
        <v>3914.5819999999949</v>
      </c>
      <c r="BJ33" s="13">
        <v>2698.7759999999939</v>
      </c>
      <c r="BK33" s="13">
        <v>2678.8109999999938</v>
      </c>
      <c r="BL33" s="13">
        <v>4138.9489999999932</v>
      </c>
      <c r="BM33" s="13">
        <v>5680.3499999999931</v>
      </c>
    </row>
    <row r="34" spans="1:108" ht="15" customHeight="1">
      <c r="A34" s="91">
        <v>2016</v>
      </c>
      <c r="B34" s="13">
        <v>6025.1030000000001</v>
      </c>
      <c r="C34" s="13">
        <f t="shared" ref="C34" si="35">+D34+E34+F34</f>
        <v>391.43799999999999</v>
      </c>
      <c r="D34" s="13">
        <v>391.077</v>
      </c>
      <c r="E34" s="13">
        <v>4.9000000000000002E-2</v>
      </c>
      <c r="F34" s="13">
        <v>0.312</v>
      </c>
      <c r="G34" s="13">
        <v>3647.402</v>
      </c>
      <c r="H34" s="13">
        <v>2728.7759999999998</v>
      </c>
      <c r="I34" s="13">
        <v>918.62600000000009</v>
      </c>
      <c r="J34" s="13">
        <f t="shared" ref="J34" si="36">+K34</f>
        <v>465.24400000000003</v>
      </c>
      <c r="K34" s="13">
        <v>465.24400000000003</v>
      </c>
      <c r="L34" s="13">
        <f t="shared" ref="L34" si="37">+M34+N34+O34+P34+Q34</f>
        <v>11337.735340001365</v>
      </c>
      <c r="M34" s="13">
        <v>5830.3643400013652</v>
      </c>
      <c r="N34" s="13">
        <v>3336.6970000000001</v>
      </c>
      <c r="O34" s="13">
        <v>320.18599999999998</v>
      </c>
      <c r="P34" s="13">
        <v>1850.181</v>
      </c>
      <c r="Q34" s="13">
        <v>0.307</v>
      </c>
      <c r="R34" s="13">
        <v>5466.0993400013649</v>
      </c>
      <c r="S34" s="13">
        <v>1320.145</v>
      </c>
      <c r="T34" s="13">
        <v>1286.452</v>
      </c>
      <c r="U34" s="13">
        <v>33.692999999999998</v>
      </c>
      <c r="V34" s="13">
        <v>1914.866</v>
      </c>
      <c r="W34" s="13">
        <f t="shared" ref="W34" si="38">+X34+Y34+Z34</f>
        <v>3617.7305284579961</v>
      </c>
      <c r="X34" s="13">
        <v>750.32899999999995</v>
      </c>
      <c r="Y34" s="13">
        <v>2442.2775284579966</v>
      </c>
      <c r="Z34" s="13">
        <v>425.12399999999997</v>
      </c>
      <c r="AA34" s="13">
        <v>-122.33499999999999</v>
      </c>
      <c r="AB34" s="13">
        <f t="shared" ref="AB34" si="39">+AC34+AD34</f>
        <v>54.619</v>
      </c>
      <c r="AC34" s="13">
        <v>0</v>
      </c>
      <c r="AD34" s="13">
        <v>54.619</v>
      </c>
      <c r="AE34" s="13">
        <v>908.01400000000001</v>
      </c>
      <c r="AF34" s="13">
        <v>273.13099999999997</v>
      </c>
      <c r="AG34" s="13">
        <v>14246.01</v>
      </c>
      <c r="AH34" s="13">
        <v>14005.196</v>
      </c>
      <c r="AI34" s="13">
        <v>240.81399999999999</v>
      </c>
      <c r="AJ34" s="13">
        <v>6.8579999999999997</v>
      </c>
      <c r="AK34" s="13">
        <f t="shared" ref="AK34" si="40">+AL34+AM34+AN34+AO34+AP34</f>
        <v>12844.33034191037</v>
      </c>
      <c r="AL34" s="13">
        <v>8130.485341910372</v>
      </c>
      <c r="AM34" s="13">
        <v>3773.8890000000001</v>
      </c>
      <c r="AN34" s="13">
        <v>528.91499999999996</v>
      </c>
      <c r="AO34" s="13">
        <v>410.71899999999999</v>
      </c>
      <c r="AP34" s="13">
        <v>0.32200000000000001</v>
      </c>
      <c r="AQ34" s="13">
        <v>12279.69234191037</v>
      </c>
      <c r="AR34" s="13">
        <v>1792.5229999999999</v>
      </c>
      <c r="AS34" s="13">
        <v>1596.6479999999999</v>
      </c>
      <c r="AT34" s="13">
        <v>-108.113</v>
      </c>
      <c r="AU34" s="13">
        <v>81.912999999999997</v>
      </c>
      <c r="AV34" s="13">
        <v>551.9</v>
      </c>
      <c r="AW34" s="13">
        <v>329.82499999999999</v>
      </c>
      <c r="AX34" s="13">
        <f t="shared" ref="AX34" si="41">+AY34+AZ34+BA34</f>
        <v>3511.5790000000002</v>
      </c>
      <c r="AY34" s="13">
        <v>2442.2780000000002</v>
      </c>
      <c r="AZ34" s="13">
        <v>602.28500000000008</v>
      </c>
      <c r="BA34" s="13">
        <v>467.01600000000002</v>
      </c>
      <c r="BB34" s="13">
        <f t="shared" ref="BB34" si="42">+BC34+BD34</f>
        <v>71.283000000000001</v>
      </c>
      <c r="BC34" s="13">
        <v>-11.766999999999999</v>
      </c>
      <c r="BD34" s="13">
        <v>83.05</v>
      </c>
      <c r="BE34" s="13">
        <v>908.01400000000001</v>
      </c>
      <c r="BF34" s="13">
        <v>8220.9069999999992</v>
      </c>
      <c r="BG34" s="13">
        <v>7312.8929999999991</v>
      </c>
      <c r="BH34" s="13">
        <v>4115.1189999999997</v>
      </c>
      <c r="BI34" s="13">
        <v>5621.7140019090057</v>
      </c>
      <c r="BJ34" s="13">
        <v>4073.0744734510099</v>
      </c>
      <c r="BK34" s="13">
        <v>4195.4094734510099</v>
      </c>
      <c r="BL34" s="13">
        <v>3304.0594734510105</v>
      </c>
      <c r="BM34" s="13">
        <v>3547.5044734510107</v>
      </c>
    </row>
    <row r="35" spans="1:108" ht="15" customHeight="1">
      <c r="A35" s="91">
        <v>2017</v>
      </c>
      <c r="B35" s="13">
        <v>5743.5749999999998</v>
      </c>
      <c r="C35" s="13">
        <f t="shared" ref="C35" si="43">+D35+E35+F35</f>
        <v>241.89000000000001</v>
      </c>
      <c r="D35" s="13">
        <v>241.69300000000001</v>
      </c>
      <c r="E35" s="13">
        <v>8.1000000000000003E-2</v>
      </c>
      <c r="F35" s="13">
        <v>0.11600000000000001</v>
      </c>
      <c r="G35" s="13">
        <v>3815.7310000000002</v>
      </c>
      <c r="H35" s="13">
        <v>2840.1170000000002</v>
      </c>
      <c r="I35" s="13">
        <v>975.61399999999992</v>
      </c>
      <c r="J35" s="13">
        <f t="shared" ref="J35" si="44">+K35</f>
        <v>435.81599999999997</v>
      </c>
      <c r="K35" s="13">
        <v>435.81599999999997</v>
      </c>
      <c r="L35" s="13">
        <f t="shared" ref="L35" si="45">+M35+N35+O35+P35+Q35</f>
        <v>10486.029153985422</v>
      </c>
      <c r="M35" s="13">
        <v>5134.9761539854244</v>
      </c>
      <c r="N35" s="13">
        <v>4192.2169999999996</v>
      </c>
      <c r="O35" s="13">
        <v>-489.09199999999998</v>
      </c>
      <c r="P35" s="13">
        <v>1647.797</v>
      </c>
      <c r="Q35" s="13">
        <v>0.13100000000000001</v>
      </c>
      <c r="R35" s="13">
        <v>4665.5891539854247</v>
      </c>
      <c r="S35" s="13">
        <v>1093.6799999999998</v>
      </c>
      <c r="T35" s="13">
        <v>1061.4259999999999</v>
      </c>
      <c r="U35" s="13">
        <v>32.253999999999998</v>
      </c>
      <c r="V35" s="13">
        <v>2052.7060000000001</v>
      </c>
      <c r="W35" s="13">
        <f t="shared" ref="W35" si="46">+X35+Y35+Z35</f>
        <v>4169.6777919611686</v>
      </c>
      <c r="X35" s="13">
        <v>1025.079</v>
      </c>
      <c r="Y35" s="13">
        <v>2731.9207919611686</v>
      </c>
      <c r="Z35" s="13">
        <v>412.678</v>
      </c>
      <c r="AA35" s="13">
        <v>-65.426000000000002</v>
      </c>
      <c r="AB35" s="13">
        <f t="shared" ref="AB35" si="47">+AC35+AD35</f>
        <v>127.143</v>
      </c>
      <c r="AC35" s="13">
        <v>0</v>
      </c>
      <c r="AD35" s="13">
        <v>127.143</v>
      </c>
      <c r="AE35" s="13">
        <v>926.6</v>
      </c>
      <c r="AF35" s="13">
        <v>-50.768000000000001</v>
      </c>
      <c r="AG35" s="13">
        <v>14134.065999999999</v>
      </c>
      <c r="AH35" s="13">
        <v>13902.088</v>
      </c>
      <c r="AI35" s="13">
        <v>231.97800000000001</v>
      </c>
      <c r="AJ35" s="13">
        <v>4.694</v>
      </c>
      <c r="AK35" s="13">
        <f t="shared" ref="AK35" si="48">+AL35+AM35+AN35+AO35+AP35</f>
        <v>11758.125510564701</v>
      </c>
      <c r="AL35" s="13">
        <v>7487.7555105647007</v>
      </c>
      <c r="AM35" s="13">
        <v>3586.7339999999999</v>
      </c>
      <c r="AN35" s="13">
        <v>378.75200000000001</v>
      </c>
      <c r="AO35" s="13">
        <v>304.72999999999996</v>
      </c>
      <c r="AP35" s="13">
        <v>0.154</v>
      </c>
      <c r="AQ35" s="13">
        <v>11508.122510564699</v>
      </c>
      <c r="AR35" s="13">
        <v>1987.2719999999999</v>
      </c>
      <c r="AS35" s="13">
        <v>2033.8449999999998</v>
      </c>
      <c r="AT35" s="13">
        <v>-221.56699999999998</v>
      </c>
      <c r="AU35" s="13">
        <v>67.025999999999996</v>
      </c>
      <c r="AV35" s="13">
        <v>519.74199999999996</v>
      </c>
      <c r="AW35" s="13">
        <v>411.774</v>
      </c>
      <c r="AX35" s="13">
        <f t="shared" ref="AX35" si="49">+AY35+AZ35+BA35</f>
        <v>4065.5819999999999</v>
      </c>
      <c r="AY35" s="13">
        <v>2731.9209999999998</v>
      </c>
      <c r="AZ35" s="13">
        <v>836.03899999999999</v>
      </c>
      <c r="BA35" s="13">
        <v>497.62200000000001</v>
      </c>
      <c r="BB35" s="13">
        <f t="shared" ref="BB35" si="50">+BC35+BD35</f>
        <v>4106.7139999999999</v>
      </c>
      <c r="BC35" s="13">
        <v>-3.359</v>
      </c>
      <c r="BD35" s="13">
        <v>4110.0730000000003</v>
      </c>
      <c r="BE35" s="13">
        <v>926.6</v>
      </c>
      <c r="BF35" s="13">
        <v>8390.4909999999982</v>
      </c>
      <c r="BG35" s="13">
        <v>7463.8909999999978</v>
      </c>
      <c r="BH35" s="13">
        <v>4143.6379999999981</v>
      </c>
      <c r="BI35" s="13">
        <v>5415.7343565792762</v>
      </c>
      <c r="BJ35" s="13">
        <v>4152.5245646181065</v>
      </c>
      <c r="BK35" s="13">
        <v>4217.9505646181069</v>
      </c>
      <c r="BL35" s="13">
        <v>7270.9215646181055</v>
      </c>
      <c r="BM35" s="13">
        <v>8006.3995646181056</v>
      </c>
    </row>
    <row r="36" spans="1:108" ht="15" customHeight="1">
      <c r="A36" s="91">
        <v>2018</v>
      </c>
      <c r="B36" s="13">
        <v>6125.5330000000004</v>
      </c>
      <c r="C36" s="13">
        <f t="shared" ref="C36" si="51">+D36+E36+F36</f>
        <v>223.959</v>
      </c>
      <c r="D36" s="13">
        <v>223.74</v>
      </c>
      <c r="E36" s="13">
        <v>2.7E-2</v>
      </c>
      <c r="F36" s="13">
        <v>0.192</v>
      </c>
      <c r="G36" s="13">
        <v>3865.8819999999996</v>
      </c>
      <c r="H36" s="13">
        <v>2782.4839999999999</v>
      </c>
      <c r="I36" s="13">
        <v>1083.3979999999999</v>
      </c>
      <c r="J36" s="13">
        <f t="shared" ref="J36" si="52">+K36</f>
        <v>469.387</v>
      </c>
      <c r="K36" s="13">
        <v>469.387</v>
      </c>
      <c r="L36" s="13">
        <f t="shared" ref="L36" si="53">+M36+N36+O36+P36+Q36</f>
        <v>11395.627</v>
      </c>
      <c r="M36" s="13">
        <v>4624.1890000000003</v>
      </c>
      <c r="N36" s="13">
        <v>4802.5630000000001</v>
      </c>
      <c r="O36" s="13">
        <v>311.34899999999999</v>
      </c>
      <c r="P36" s="13">
        <v>1657.3270000000002</v>
      </c>
      <c r="Q36" s="13">
        <v>0.19900000000000001</v>
      </c>
      <c r="R36" s="13">
        <v>4073.35</v>
      </c>
      <c r="S36" s="13">
        <v>1073.2060000000001</v>
      </c>
      <c r="T36" s="13">
        <v>1035.653</v>
      </c>
      <c r="U36" s="13">
        <v>37.552999999999997</v>
      </c>
      <c r="V36" s="13">
        <v>2087.681</v>
      </c>
      <c r="W36" s="13">
        <f t="shared" ref="W36" si="54">+X36+Y36+Z36</f>
        <v>4150.1230000000005</v>
      </c>
      <c r="X36" s="13">
        <v>885.10500000000002</v>
      </c>
      <c r="Y36" s="13">
        <v>2807.84</v>
      </c>
      <c r="Z36" s="13">
        <v>457.178</v>
      </c>
      <c r="AA36" s="13">
        <v>72.965999999999994</v>
      </c>
      <c r="AB36" s="13">
        <f t="shared" ref="AB36" si="55">+AC36+AD36</f>
        <v>498.13799999999998</v>
      </c>
      <c r="AC36" s="13">
        <v>0</v>
      </c>
      <c r="AD36" s="13">
        <v>498.13799999999998</v>
      </c>
      <c r="AE36" s="13">
        <v>956.22799999999995</v>
      </c>
      <c r="AF36" s="13">
        <v>-74.397999999999996</v>
      </c>
      <c r="AG36" s="13">
        <v>14722.052</v>
      </c>
      <c r="AH36" s="13">
        <v>14486.47</v>
      </c>
      <c r="AI36" s="13">
        <v>235.58199999999999</v>
      </c>
      <c r="AJ36" s="13">
        <v>2.7189999999999999</v>
      </c>
      <c r="AK36" s="13">
        <f t="shared" ref="AK36" si="56">+AL36+AM36+AN36+AO36+AP36</f>
        <v>12128.698000000002</v>
      </c>
      <c r="AL36" s="13">
        <v>7893.3410000000003</v>
      </c>
      <c r="AM36" s="13">
        <v>3238.3490000000002</v>
      </c>
      <c r="AN36" s="13">
        <v>614.90599999999995</v>
      </c>
      <c r="AO36" s="13">
        <v>381.947</v>
      </c>
      <c r="AP36" s="13">
        <v>0.155</v>
      </c>
      <c r="AQ36" s="13">
        <v>11877.88</v>
      </c>
      <c r="AR36" s="13">
        <v>2160.6469999999999</v>
      </c>
      <c r="AS36" s="13">
        <v>2070.3159999999998</v>
      </c>
      <c r="AT36" s="13">
        <v>-1.650999999999982</v>
      </c>
      <c r="AU36" s="13">
        <v>65.622</v>
      </c>
      <c r="AV36" s="13">
        <v>535.32000000000005</v>
      </c>
      <c r="AW36" s="13">
        <v>508.96</v>
      </c>
      <c r="AX36" s="13">
        <f t="shared" ref="AX36" si="57">+AY36+AZ36+BA36</f>
        <v>4181.951</v>
      </c>
      <c r="AY36" s="13">
        <v>2807.84</v>
      </c>
      <c r="AZ36" s="13">
        <v>876.90199999999993</v>
      </c>
      <c r="BA36" s="13">
        <v>497.209</v>
      </c>
      <c r="BB36" s="13">
        <f t="shared" ref="BB36" si="58">+BC36+BD36</f>
        <v>1199.712</v>
      </c>
      <c r="BC36" s="13">
        <v>0.52800000000000002</v>
      </c>
      <c r="BD36" s="13">
        <v>1199.184</v>
      </c>
      <c r="BE36" s="13">
        <v>956.22799999999995</v>
      </c>
      <c r="BF36" s="13">
        <v>8596.5190000000002</v>
      </c>
      <c r="BG36" s="13">
        <v>7640.2910000000002</v>
      </c>
      <c r="BH36" s="13">
        <v>4263.9690000000001</v>
      </c>
      <c r="BI36" s="13">
        <v>4997.0400000000009</v>
      </c>
      <c r="BJ36" s="13">
        <v>4028.6279999999997</v>
      </c>
      <c r="BK36" s="13">
        <v>3955.6619999999998</v>
      </c>
      <c r="BL36" s="13">
        <v>3701.0079999999998</v>
      </c>
      <c r="BM36" s="13">
        <v>4507.6750000000002</v>
      </c>
    </row>
    <row r="37" spans="1:108" ht="15" customHeight="1">
      <c r="A37" s="91">
        <v>2019</v>
      </c>
      <c r="B37" s="13">
        <v>6106.1729999999998</v>
      </c>
      <c r="C37" s="13">
        <f t="shared" ref="C37" si="59">+D37+E37+F37</f>
        <v>341.72500000000002</v>
      </c>
      <c r="D37" s="13">
        <v>341.60300000000001</v>
      </c>
      <c r="E37" s="13">
        <v>1.6E-2</v>
      </c>
      <c r="F37" s="13">
        <v>0.106</v>
      </c>
      <c r="G37" s="13">
        <v>3934.9809999999998</v>
      </c>
      <c r="H37" s="13">
        <v>2842.4490000000001</v>
      </c>
      <c r="I37" s="13">
        <v>1092.5319999999999</v>
      </c>
      <c r="J37" s="13">
        <f t="shared" ref="J37" si="60">+K37</f>
        <v>469.98899999999998</v>
      </c>
      <c r="K37" s="13">
        <v>469.98899999999998</v>
      </c>
      <c r="L37" s="13">
        <f t="shared" ref="L37" si="61">+M37+N37+O37+P37+Q37</f>
        <v>10447.553</v>
      </c>
      <c r="M37" s="13">
        <v>3985.893</v>
      </c>
      <c r="N37" s="13">
        <v>4511.0519999999997</v>
      </c>
      <c r="O37" s="13">
        <v>353.02800000000002</v>
      </c>
      <c r="P37" s="13">
        <v>1596.7570000000001</v>
      </c>
      <c r="Q37" s="13">
        <v>0.82299999999999995</v>
      </c>
      <c r="R37" s="13">
        <v>3811.152</v>
      </c>
      <c r="S37" s="13">
        <v>1174.867</v>
      </c>
      <c r="T37" s="13">
        <v>1132.0219999999999</v>
      </c>
      <c r="U37" s="13">
        <v>42.844999999999999</v>
      </c>
      <c r="V37" s="13">
        <v>2272.951</v>
      </c>
      <c r="W37" s="13">
        <f t="shared" ref="W37" si="62">+X37+Y37+Z37</f>
        <v>4418.268</v>
      </c>
      <c r="X37" s="13">
        <v>1000.914</v>
      </c>
      <c r="Y37" s="13">
        <v>2996.5610000000001</v>
      </c>
      <c r="Z37" s="13">
        <v>420.79300000000001</v>
      </c>
      <c r="AA37" s="13">
        <v>62.177999999999997</v>
      </c>
      <c r="AB37" s="13">
        <f t="shared" ref="AB37" si="63">+AC37+AD37</f>
        <v>110.123</v>
      </c>
      <c r="AC37" s="13">
        <v>0</v>
      </c>
      <c r="AD37" s="13">
        <v>110.123</v>
      </c>
      <c r="AE37" s="13">
        <v>984.19399999999996</v>
      </c>
      <c r="AF37" s="13">
        <v>-195.62399999999997</v>
      </c>
      <c r="AG37" s="13">
        <v>15193.198</v>
      </c>
      <c r="AH37" s="13">
        <v>14920.018</v>
      </c>
      <c r="AI37" s="13">
        <v>273.18</v>
      </c>
      <c r="AJ37" s="13">
        <v>2.714</v>
      </c>
      <c r="AK37" s="13">
        <f t="shared" ref="AK37" si="64">+AL37+AM37+AN37+AO37+AP37</f>
        <v>11253.633999999998</v>
      </c>
      <c r="AL37" s="13">
        <v>7058.0190000000002</v>
      </c>
      <c r="AM37" s="13">
        <v>3467.098</v>
      </c>
      <c r="AN37" s="13">
        <v>326.82600000000002</v>
      </c>
      <c r="AO37" s="13">
        <v>401.58500000000004</v>
      </c>
      <c r="AP37" s="13">
        <v>0.106</v>
      </c>
      <c r="AQ37" s="13">
        <v>11519.593999999999</v>
      </c>
      <c r="AR37" s="13">
        <v>2335.1290000000004</v>
      </c>
      <c r="AS37" s="13">
        <v>2812.0630000000001</v>
      </c>
      <c r="AT37" s="13">
        <v>-689.125</v>
      </c>
      <c r="AU37" s="13">
        <v>66.781000000000006</v>
      </c>
      <c r="AV37" s="13">
        <v>499.952</v>
      </c>
      <c r="AW37" s="13">
        <v>354.54199999999997</v>
      </c>
      <c r="AX37" s="13">
        <f t="shared" ref="AX37" si="65">+AY37+AZ37+BA37</f>
        <v>4387.2139999999999</v>
      </c>
      <c r="AY37" s="13">
        <v>2996.5610000000001</v>
      </c>
      <c r="AZ37" s="13">
        <v>894.06700000000001</v>
      </c>
      <c r="BA37" s="13">
        <v>496.58600000000001</v>
      </c>
      <c r="BB37" s="13">
        <f t="shared" ref="BB37" si="66">+BC37+BD37</f>
        <v>1161.394</v>
      </c>
      <c r="BC37" s="13">
        <v>2.7679999999999998</v>
      </c>
      <c r="BD37" s="13">
        <v>1158.626</v>
      </c>
      <c r="BE37" s="13">
        <v>984.19399999999996</v>
      </c>
      <c r="BF37" s="13">
        <v>9087.0250000000015</v>
      </c>
      <c r="BG37" s="13">
        <v>8102.8310000000019</v>
      </c>
      <c r="BH37" s="13">
        <v>4684.7690000000021</v>
      </c>
      <c r="BI37" s="13">
        <v>5490.85</v>
      </c>
      <c r="BJ37" s="13">
        <v>4347.107</v>
      </c>
      <c r="BK37" s="13">
        <v>4284.9290000000001</v>
      </c>
      <c r="BL37" s="13">
        <v>4352.0060000000012</v>
      </c>
      <c r="BM37" s="13">
        <v>5190.0990000000011</v>
      </c>
    </row>
    <row r="38" spans="1:108" ht="15" customHeight="1">
      <c r="A38" s="91">
        <v>2020</v>
      </c>
      <c r="B38" s="13">
        <v>6191.3310000000001</v>
      </c>
      <c r="C38" s="13">
        <f t="shared" ref="C38" si="67">+D38+E38+F38</f>
        <v>814.34100000000001</v>
      </c>
      <c r="D38" s="13">
        <v>814.25</v>
      </c>
      <c r="E38" s="13">
        <v>-2E-3</v>
      </c>
      <c r="F38" s="13">
        <v>9.2999999999999999E-2</v>
      </c>
      <c r="G38" s="13">
        <v>3843.0810000000001</v>
      </c>
      <c r="H38" s="13">
        <v>2830.752</v>
      </c>
      <c r="I38" s="13">
        <v>1012.329</v>
      </c>
      <c r="J38" s="13">
        <f t="shared" ref="J38" si="68">+K38</f>
        <v>511.27499999999998</v>
      </c>
      <c r="K38" s="13">
        <v>511.27499999999998</v>
      </c>
      <c r="L38" s="13">
        <f t="shared" ref="L38" si="69">+M38+N38+O38+P38+Q38</f>
        <v>7452.1950000000006</v>
      </c>
      <c r="M38" s="13">
        <v>3126.8150000000001</v>
      </c>
      <c r="N38" s="13">
        <v>3074.19</v>
      </c>
      <c r="O38" s="13">
        <v>8.77</v>
      </c>
      <c r="P38" s="13">
        <v>1241.58</v>
      </c>
      <c r="Q38" s="13">
        <v>0.84</v>
      </c>
      <c r="R38" s="13">
        <v>3255.6080000000002</v>
      </c>
      <c r="S38" s="13">
        <v>1104.105</v>
      </c>
      <c r="T38" s="13">
        <v>1063.105</v>
      </c>
      <c r="U38" s="13">
        <v>41</v>
      </c>
      <c r="V38" s="13">
        <v>2196.6120000000001</v>
      </c>
      <c r="W38" s="13">
        <f t="shared" ref="W38" si="70">+X38+Y38+Z38</f>
        <v>3955.4840000000004</v>
      </c>
      <c r="X38" s="13">
        <v>856.25399999999991</v>
      </c>
      <c r="Y38" s="13">
        <v>2885.8190000000004</v>
      </c>
      <c r="Z38" s="13">
        <v>213.411</v>
      </c>
      <c r="AA38" s="13">
        <v>-422.541</v>
      </c>
      <c r="AB38" s="13">
        <f t="shared" ref="AB38" si="71">+AC38+AD38</f>
        <v>87.292000000000002</v>
      </c>
      <c r="AC38" s="13">
        <v>0</v>
      </c>
      <c r="AD38" s="13">
        <v>87.292000000000002</v>
      </c>
      <c r="AE38" s="13">
        <v>1017.499</v>
      </c>
      <c r="AF38" s="13">
        <v>108.21099999999998</v>
      </c>
      <c r="AG38" s="13">
        <v>15376.815000000001</v>
      </c>
      <c r="AH38" s="13">
        <v>15066.151</v>
      </c>
      <c r="AI38" s="13">
        <v>310.66399999999999</v>
      </c>
      <c r="AJ38" s="13">
        <v>8.1289999999999996</v>
      </c>
      <c r="AK38" s="13">
        <f t="shared" ref="AK38" si="72">+AL38+AM38+AN38+AO38+AP38</f>
        <v>8822.3469999999998</v>
      </c>
      <c r="AL38" s="13">
        <v>5664.8249999999998</v>
      </c>
      <c r="AM38" s="13">
        <v>2748.15</v>
      </c>
      <c r="AN38" s="13">
        <v>1.4419999999999999</v>
      </c>
      <c r="AO38" s="13">
        <v>407.68799999999999</v>
      </c>
      <c r="AP38" s="13">
        <v>0.24199999999999999</v>
      </c>
      <c r="AQ38" s="13">
        <v>10360.377</v>
      </c>
      <c r="AR38" s="13">
        <v>1774.0709999999997</v>
      </c>
      <c r="AS38" s="13">
        <v>2390.4899999999998</v>
      </c>
      <c r="AT38" s="13">
        <v>-395.41799999999995</v>
      </c>
      <c r="AU38" s="13">
        <v>68.364999999999995</v>
      </c>
      <c r="AV38" s="13">
        <v>377.798</v>
      </c>
      <c r="AW38" s="13">
        <v>667.16399999999999</v>
      </c>
      <c r="AX38" s="13">
        <f t="shared" ref="AX38" si="73">+AY38+AZ38+BA38</f>
        <v>3832.0940000000001</v>
      </c>
      <c r="AY38" s="13">
        <v>2885.8190000000004</v>
      </c>
      <c r="AZ38" s="13">
        <v>627.63300000000004</v>
      </c>
      <c r="BA38" s="13">
        <v>318.642</v>
      </c>
      <c r="BB38" s="13">
        <f t="shared" ref="BB38" si="74">+BC38+BD38</f>
        <v>1264.415</v>
      </c>
      <c r="BC38" s="13">
        <v>1.528</v>
      </c>
      <c r="BD38" s="13">
        <v>1262.8869999999999</v>
      </c>
      <c r="BE38" s="13">
        <v>1017.499</v>
      </c>
      <c r="BF38" s="13">
        <v>9185.4840000000004</v>
      </c>
      <c r="BG38" s="13">
        <v>8167.9850000000006</v>
      </c>
      <c r="BH38" s="13">
        <v>4839.2570000000014</v>
      </c>
      <c r="BI38" s="13">
        <v>6209.4090000000006</v>
      </c>
      <c r="BJ38" s="13">
        <v>4559.3729999999996</v>
      </c>
      <c r="BK38" s="13">
        <v>4981.9139999999998</v>
      </c>
      <c r="BL38" s="13">
        <v>5141.5379999999996</v>
      </c>
      <c r="BM38" s="13">
        <v>5236.4849999999988</v>
      </c>
    </row>
    <row r="39" spans="1:108" ht="15" customHeight="1">
      <c r="A39" s="22">
        <v>2021</v>
      </c>
      <c r="B39" s="13">
        <v>6335.89</v>
      </c>
      <c r="C39" s="13">
        <f t="shared" ref="C39" si="75">+D39+E39+F39</f>
        <v>418.10800000000006</v>
      </c>
      <c r="D39" s="13">
        <v>417.97</v>
      </c>
      <c r="E39" s="13">
        <v>4.7E-2</v>
      </c>
      <c r="F39" s="13">
        <v>9.0999999999999998E-2</v>
      </c>
      <c r="G39" s="13">
        <v>3996.288</v>
      </c>
      <c r="H39" s="13">
        <v>2817.2660000000001</v>
      </c>
      <c r="I39" s="13">
        <v>1179.0219999999999</v>
      </c>
      <c r="J39" s="13">
        <f t="shared" ref="J39" si="76">+K39</f>
        <v>535.81100000000004</v>
      </c>
      <c r="K39" s="13">
        <v>535.81100000000004</v>
      </c>
      <c r="L39" s="13">
        <f t="shared" ref="L39" si="77">+M39+N39+O39+P39+Q39</f>
        <v>8336.344000000001</v>
      </c>
      <c r="M39" s="13">
        <v>3088.5129999999999</v>
      </c>
      <c r="N39" s="13">
        <v>3450.9110000000001</v>
      </c>
      <c r="O39" s="13">
        <v>525.48900000000003</v>
      </c>
      <c r="P39" s="13">
        <v>1270.4989999999998</v>
      </c>
      <c r="Q39" s="13">
        <v>0.93200000000000005</v>
      </c>
      <c r="R39" s="13">
        <v>3224.9609999999998</v>
      </c>
      <c r="S39" s="13">
        <v>895.50799999999992</v>
      </c>
      <c r="T39" s="13">
        <v>851.83399999999995</v>
      </c>
      <c r="U39" s="13">
        <v>43.673999999999999</v>
      </c>
      <c r="V39" s="13">
        <v>2495.152</v>
      </c>
      <c r="W39" s="13">
        <f t="shared" ref="W39" si="78">+X39+Y39+Z39</f>
        <v>3862.09</v>
      </c>
      <c r="X39" s="13">
        <v>849.20799999999997</v>
      </c>
      <c r="Y39" s="13">
        <v>2901.3789999999999</v>
      </c>
      <c r="Z39" s="13">
        <v>111.503</v>
      </c>
      <c r="AA39" s="13">
        <v>-322.39400000000001</v>
      </c>
      <c r="AB39" s="13">
        <f t="shared" ref="AB39" si="79">+AC39+AD39</f>
        <v>112.249</v>
      </c>
      <c r="AC39" s="13">
        <v>0</v>
      </c>
      <c r="AD39" s="13">
        <v>112.249</v>
      </c>
      <c r="AE39" s="13">
        <v>1090.3789999999999</v>
      </c>
      <c r="AF39" s="13">
        <v>56.965000000000003</v>
      </c>
      <c r="AG39" s="13">
        <v>15657.91</v>
      </c>
      <c r="AH39" s="13">
        <v>15346.171</v>
      </c>
      <c r="AI39" s="13">
        <v>311.73899999999998</v>
      </c>
      <c r="AJ39" s="13">
        <v>6.1660000000000004</v>
      </c>
      <c r="AK39" s="13">
        <f t="shared" ref="AK39" si="80">+AL39+AM39+AN39+AO39+AP39</f>
        <v>9780.5229999999992</v>
      </c>
      <c r="AL39" s="13">
        <v>5787.0280000000002</v>
      </c>
      <c r="AM39" s="13">
        <v>3216.8270000000002</v>
      </c>
      <c r="AN39" s="13">
        <v>275.24200000000002</v>
      </c>
      <c r="AO39" s="13">
        <v>501.15100000000001</v>
      </c>
      <c r="AP39" s="13">
        <v>0.27500000000000002</v>
      </c>
      <c r="AQ39" s="13">
        <v>10232.487999999999</v>
      </c>
      <c r="AR39" s="13">
        <v>2172.7580000000003</v>
      </c>
      <c r="AS39" s="13">
        <v>2621.723</v>
      </c>
      <c r="AT39" s="13">
        <v>175.25</v>
      </c>
      <c r="AU39" s="13">
        <v>78.837000000000003</v>
      </c>
      <c r="AV39" s="13">
        <v>368.05700000000002</v>
      </c>
      <c r="AW39" s="13">
        <v>1071.1089999999999</v>
      </c>
      <c r="AX39" s="13">
        <f t="shared" ref="AX39" si="81">+AY39+AZ39+BA39</f>
        <v>3828.7939999999999</v>
      </c>
      <c r="AY39" s="13">
        <v>2901.3980000000001</v>
      </c>
      <c r="AZ39" s="13">
        <v>685.33899999999994</v>
      </c>
      <c r="BA39" s="13">
        <v>242.05699999999999</v>
      </c>
      <c r="BB39" s="13">
        <f t="shared" ref="BB39" si="82">+BC39+BD39</f>
        <v>438.24599999999998</v>
      </c>
      <c r="BC39" s="13">
        <v>1.048</v>
      </c>
      <c r="BD39" s="13">
        <v>437.19799999999998</v>
      </c>
      <c r="BE39" s="13">
        <v>1090.3789999999999</v>
      </c>
      <c r="BF39" s="13">
        <v>9322.02</v>
      </c>
      <c r="BG39" s="13">
        <v>8231.6409999999996</v>
      </c>
      <c r="BH39" s="13">
        <v>4796.0869999999995</v>
      </c>
      <c r="BI39" s="13">
        <v>6240.2659999999978</v>
      </c>
      <c r="BJ39" s="13">
        <v>4989.0679999999975</v>
      </c>
      <c r="BK39" s="13">
        <v>5311.4619999999977</v>
      </c>
      <c r="BL39" s="13">
        <v>4547.0799999999981</v>
      </c>
      <c r="BM39" s="13">
        <v>5162.3859999999977</v>
      </c>
    </row>
    <row r="40" spans="1:108" ht="15" customHeight="1">
      <c r="A40" s="22" t="s">
        <v>403</v>
      </c>
      <c r="B40" s="13">
        <v>7068.433</v>
      </c>
      <c r="C40" s="13">
        <f>+D40+E40+F40</f>
        <v>700.01499999999999</v>
      </c>
      <c r="D40" s="13">
        <v>699.97199999999998</v>
      </c>
      <c r="E40" s="13">
        <v>4.300000000000001E-2</v>
      </c>
      <c r="F40" s="13">
        <v>0</v>
      </c>
      <c r="G40" s="13">
        <v>4088.2049999999999</v>
      </c>
      <c r="H40" s="13">
        <v>2846.5070000000001</v>
      </c>
      <c r="I40" s="13">
        <v>1241.6980000000001</v>
      </c>
      <c r="J40" s="13">
        <f t="shared" ref="J40" si="83">+K40</f>
        <v>575.21699999999998</v>
      </c>
      <c r="K40" s="13">
        <v>575.21699999999998</v>
      </c>
      <c r="L40" s="13">
        <f t="shared" ref="L40" si="84">+M40+N40+O40+P40+Q40</f>
        <v>12911.013000000001</v>
      </c>
      <c r="M40" s="13">
        <v>5268.84</v>
      </c>
      <c r="N40" s="13">
        <v>5325.7780000000002</v>
      </c>
      <c r="O40" s="13">
        <v>696.12599999999998</v>
      </c>
      <c r="P40" s="13">
        <v>1619.2809999999999</v>
      </c>
      <c r="Q40" s="13">
        <v>0.98799999999999999</v>
      </c>
      <c r="R40" s="13">
        <v>4890.3050000000003</v>
      </c>
      <c r="S40" s="13">
        <v>1203.424</v>
      </c>
      <c r="T40" s="13">
        <v>1157.6210000000001</v>
      </c>
      <c r="U40" s="13">
        <v>45.802999999999997</v>
      </c>
      <c r="V40" s="13">
        <v>2289.7600000000002</v>
      </c>
      <c r="W40" s="13">
        <f t="shared" ref="W40" si="85">+X40+Y40+Z40</f>
        <v>4164.8500000000004</v>
      </c>
      <c r="X40" s="13">
        <v>884.41199999999992</v>
      </c>
      <c r="Y40" s="13">
        <v>2962.34</v>
      </c>
      <c r="Z40" s="13">
        <v>318.09799999999996</v>
      </c>
      <c r="AA40" s="13">
        <v>-54.887</v>
      </c>
      <c r="AB40" s="13">
        <f t="shared" ref="AB40" si="86">+AC40+AD40</f>
        <v>63.355000000000004</v>
      </c>
      <c r="AC40" s="13">
        <v>0</v>
      </c>
      <c r="AD40" s="13">
        <v>63.355000000000004</v>
      </c>
      <c r="AE40" s="13">
        <v>1200.6399999999999</v>
      </c>
      <c r="AF40" s="13">
        <v>-77.385999999999996</v>
      </c>
      <c r="AG40" s="13">
        <v>17641.543000000001</v>
      </c>
      <c r="AH40" s="13">
        <v>17299.769782012921</v>
      </c>
      <c r="AI40" s="13">
        <v>341.77321798707823</v>
      </c>
      <c r="AJ40" s="13">
        <v>4.8769999999999998</v>
      </c>
      <c r="AK40" s="13">
        <f t="shared" ref="AK40" si="87">+AL40+AM40+AN40+AO40+AP40</f>
        <v>12479.548999999997</v>
      </c>
      <c r="AL40" s="13">
        <v>7698.1129999999994</v>
      </c>
      <c r="AM40" s="13">
        <v>4038.3429999999998</v>
      </c>
      <c r="AN40" s="13">
        <v>192.81200000000001</v>
      </c>
      <c r="AO40" s="13">
        <v>549.99800000000005</v>
      </c>
      <c r="AP40" s="13">
        <v>0.28300000000000003</v>
      </c>
      <c r="AQ40" s="13">
        <v>12583.228000000001</v>
      </c>
      <c r="AR40" s="13">
        <v>2234.8729999999996</v>
      </c>
      <c r="AS40" s="13">
        <v>2458.11</v>
      </c>
      <c r="AT40" s="13">
        <v>378.57400000000001</v>
      </c>
      <c r="AU40" s="13">
        <v>81.179000000000002</v>
      </c>
      <c r="AV40" s="13">
        <v>282.82100000000003</v>
      </c>
      <c r="AW40" s="13">
        <v>965.81200000000001</v>
      </c>
      <c r="AX40" s="13">
        <f t="shared" ref="AX40" si="88">+AY40+AZ40+BA40</f>
        <v>4033.7460000000001</v>
      </c>
      <c r="AY40" s="13">
        <v>2962.34</v>
      </c>
      <c r="AZ40" s="13">
        <v>685.68</v>
      </c>
      <c r="BA40" s="13">
        <v>385.726</v>
      </c>
      <c r="BB40" s="13">
        <f t="shared" ref="BB40" si="89">+BC40+BD40</f>
        <v>412.94399999999996</v>
      </c>
      <c r="BC40" s="13">
        <v>1.3080000000000001</v>
      </c>
      <c r="BD40" s="13">
        <v>411.63599999999997</v>
      </c>
      <c r="BE40" s="13">
        <v>1200.6399999999999</v>
      </c>
      <c r="BF40" s="13">
        <v>10573.11</v>
      </c>
      <c r="BG40" s="13">
        <v>9372.4700000000012</v>
      </c>
      <c r="BH40" s="13">
        <v>5914.5650000000014</v>
      </c>
      <c r="BI40" s="13">
        <v>5483.1009999999969</v>
      </c>
      <c r="BJ40" s="13">
        <v>4093.6859999999979</v>
      </c>
      <c r="BK40" s="13">
        <v>4148.5729999999976</v>
      </c>
      <c r="BL40" s="13">
        <v>3297.5219999999986</v>
      </c>
      <c r="BM40" s="13">
        <v>3875.5329999999985</v>
      </c>
    </row>
    <row r="41" spans="1:108" ht="15" customHeight="1">
      <c r="A41" s="22" t="s">
        <v>407</v>
      </c>
      <c r="B41" s="104" t="s">
        <v>408</v>
      </c>
      <c r="C41" s="13">
        <f>+D41+E41+F41</f>
        <v>453.83199999999999</v>
      </c>
      <c r="D41" s="13">
        <v>453.82099999999997</v>
      </c>
      <c r="E41" s="13">
        <v>1.0999999999999996E-2</v>
      </c>
      <c r="F41" s="13">
        <v>0</v>
      </c>
      <c r="G41" s="13">
        <v>4300.25</v>
      </c>
      <c r="H41" s="104" t="s">
        <v>408</v>
      </c>
      <c r="I41" s="104" t="s">
        <v>408</v>
      </c>
      <c r="J41" s="13">
        <f t="shared" ref="J41" si="90">+K41</f>
        <v>536.54499999999996</v>
      </c>
      <c r="K41" s="13">
        <v>536.54499999999996</v>
      </c>
      <c r="L41" s="13">
        <f t="shared" ref="L41" si="91">+M41+N41+O41+P41+Q41</f>
        <v>22346.525000000001</v>
      </c>
      <c r="M41" s="13">
        <v>15598.252</v>
      </c>
      <c r="N41" s="13">
        <v>3542.2380000000003</v>
      </c>
      <c r="O41" s="13">
        <v>1384.4690000000001</v>
      </c>
      <c r="P41" s="13">
        <v>1820.5459999999998</v>
      </c>
      <c r="Q41" s="13">
        <v>1.02</v>
      </c>
      <c r="R41" s="13">
        <v>13702.376</v>
      </c>
      <c r="S41" s="13">
        <v>1703.7730000000001</v>
      </c>
      <c r="T41" s="13">
        <v>1655.9770000000001</v>
      </c>
      <c r="U41" s="13">
        <v>47.795999999999999</v>
      </c>
      <c r="V41" s="13">
        <v>2542.5450000000001</v>
      </c>
      <c r="W41" s="13">
        <f t="shared" ref="W41" si="92">+X41+Y41+Z41</f>
        <v>5488.3939999999993</v>
      </c>
      <c r="X41" s="13">
        <v>946.47299999999996</v>
      </c>
      <c r="Y41" s="13">
        <v>3140.9309999999996</v>
      </c>
      <c r="Z41" s="13">
        <v>1400.99</v>
      </c>
      <c r="AA41" s="13">
        <v>96.257000000000005</v>
      </c>
      <c r="AB41" s="13">
        <f t="shared" ref="AB41" si="93">+AC41+AD41</f>
        <v>49.724000000000004</v>
      </c>
      <c r="AC41" s="13">
        <v>0</v>
      </c>
      <c r="AD41" s="13">
        <v>49.724000000000004</v>
      </c>
      <c r="AE41" s="13">
        <v>1307.4490000000001</v>
      </c>
      <c r="AF41" s="13">
        <v>-205.62099999999998</v>
      </c>
      <c r="AG41" s="104" t="s">
        <v>408</v>
      </c>
      <c r="AH41" s="104" t="s">
        <v>408</v>
      </c>
      <c r="AI41" s="104" t="s">
        <v>408</v>
      </c>
      <c r="AJ41" s="13">
        <v>4.7059999999999995</v>
      </c>
      <c r="AK41" s="13">
        <f t="shared" ref="AK41" si="94">+AL41+AM41+AN41+AO41+AP41</f>
        <v>21188.853000000003</v>
      </c>
      <c r="AL41" s="13">
        <v>16255.337</v>
      </c>
      <c r="AM41" s="13">
        <v>3883.88</v>
      </c>
      <c r="AN41" s="13">
        <v>228.23599999999999</v>
      </c>
      <c r="AO41" s="13">
        <v>821.10800000000006</v>
      </c>
      <c r="AP41" s="13">
        <v>0.29199999999999998</v>
      </c>
      <c r="AQ41" s="13">
        <v>24356.411</v>
      </c>
      <c r="AR41" s="13">
        <v>2638.8029999999999</v>
      </c>
      <c r="AS41" s="13">
        <v>3255.3829999999998</v>
      </c>
      <c r="AT41" s="13">
        <v>295.43700000000001</v>
      </c>
      <c r="AU41" s="13">
        <v>81.024000000000001</v>
      </c>
      <c r="AV41" s="13">
        <v>362.34300000000002</v>
      </c>
      <c r="AW41" s="13">
        <v>1355.384</v>
      </c>
      <c r="AX41" s="13">
        <f t="shared" ref="AX41" si="95">+AY41+AZ41+BA41</f>
        <v>5065.0319999999992</v>
      </c>
      <c r="AY41" s="13">
        <v>3140.9309999999996</v>
      </c>
      <c r="AZ41" s="13">
        <v>746.6819999999999</v>
      </c>
      <c r="BA41" s="13">
        <v>1177.4190000000001</v>
      </c>
      <c r="BB41" s="13">
        <f t="shared" ref="BB41" si="96">+BC41+BD41</f>
        <v>401.29599999999999</v>
      </c>
      <c r="BC41" s="13">
        <v>1.1739999999999999</v>
      </c>
      <c r="BD41" s="13">
        <v>400.12200000000001</v>
      </c>
      <c r="BE41" s="13">
        <v>1307.4490000000001</v>
      </c>
      <c r="BF41" s="13">
        <v>14614.991000000002</v>
      </c>
      <c r="BG41" s="13">
        <v>13307.542000000001</v>
      </c>
      <c r="BH41" s="13">
        <v>9782.9020000000019</v>
      </c>
      <c r="BI41" s="13">
        <v>8625.2300000000032</v>
      </c>
      <c r="BJ41" s="13">
        <v>6594.3530000000019</v>
      </c>
      <c r="BK41" s="13">
        <v>6498.0960000000023</v>
      </c>
      <c r="BL41" s="13">
        <v>5542.2190000000028</v>
      </c>
      <c r="BM41" s="13">
        <v>6601.4570000000031</v>
      </c>
    </row>
    <row r="42" spans="1:108" ht="15" customHeight="1">
      <c r="A42" s="91"/>
    </row>
    <row r="43" spans="1:108" ht="15" customHeight="1">
      <c r="A43" s="99" t="s">
        <v>404</v>
      </c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</row>
    <row r="44" spans="1:108" ht="15" customHeight="1">
      <c r="A44" s="101" t="s">
        <v>405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</row>
    <row r="45" spans="1:108" ht="15" customHeight="1"/>
    <row r="46" spans="1:108" ht="15" customHeight="1"/>
    <row r="47" spans="1:108" ht="15" customHeight="1"/>
    <row r="48" spans="1:10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</sheetData>
  <mergeCells count="86">
    <mergeCell ref="AW9:AW10"/>
    <mergeCell ref="AQ8:AQ10"/>
    <mergeCell ref="AC9:AC10"/>
    <mergeCell ref="Z9:Z10"/>
    <mergeCell ref="AA8:AA10"/>
    <mergeCell ref="AB8:AD8"/>
    <mergeCell ref="AN9:AN10"/>
    <mergeCell ref="AK9:AK10"/>
    <mergeCell ref="AL9:AL10"/>
    <mergeCell ref="AJ8:AJ10"/>
    <mergeCell ref="AM9:AM10"/>
    <mergeCell ref="AK8:AP8"/>
    <mergeCell ref="AT9:AT10"/>
    <mergeCell ref="AU9:AU10"/>
    <mergeCell ref="AV9:AV10"/>
    <mergeCell ref="X9:X10"/>
    <mergeCell ref="V8:V10"/>
    <mergeCell ref="Y9:Y10"/>
    <mergeCell ref="W8:Y8"/>
    <mergeCell ref="AB9:AB10"/>
    <mergeCell ref="N9:N10"/>
    <mergeCell ref="O9:O10"/>
    <mergeCell ref="P9:P10"/>
    <mergeCell ref="S8:U8"/>
    <mergeCell ref="Q9:Q10"/>
    <mergeCell ref="S9:S10"/>
    <mergeCell ref="A7:A10"/>
    <mergeCell ref="A11:A12"/>
    <mergeCell ref="G9:G10"/>
    <mergeCell ref="H9:H10"/>
    <mergeCell ref="J9:J10"/>
    <mergeCell ref="K9:K10"/>
    <mergeCell ref="I9:I10"/>
    <mergeCell ref="AK7:AW7"/>
    <mergeCell ref="B7:K7"/>
    <mergeCell ref="L7:U7"/>
    <mergeCell ref="V7:AA7"/>
    <mergeCell ref="AG7:AJ7"/>
    <mergeCell ref="C9:C10"/>
    <mergeCell ref="D9:D10"/>
    <mergeCell ref="E9:E10"/>
    <mergeCell ref="F9:F10"/>
    <mergeCell ref="T9:T10"/>
    <mergeCell ref="U9:U10"/>
    <mergeCell ref="W9:W10"/>
    <mergeCell ref="L9:L10"/>
    <mergeCell ref="M9:M10"/>
    <mergeCell ref="AX7:BE7"/>
    <mergeCell ref="AE8:AE10"/>
    <mergeCell ref="AF8:AF10"/>
    <mergeCell ref="AG8:AI8"/>
    <mergeCell ref="AD9:AD10"/>
    <mergeCell ref="AG9:AG10"/>
    <mergeCell ref="AH9:AH10"/>
    <mergeCell ref="AI9:AI10"/>
    <mergeCell ref="BE8:BE10"/>
    <mergeCell ref="AX9:AX10"/>
    <mergeCell ref="AY9:AY10"/>
    <mergeCell ref="AO9:AO10"/>
    <mergeCell ref="AP9:AP10"/>
    <mergeCell ref="AR9:AR10"/>
    <mergeCell ref="AS9:AS10"/>
    <mergeCell ref="AR8:AW8"/>
    <mergeCell ref="BF7:BM7"/>
    <mergeCell ref="B8:B10"/>
    <mergeCell ref="C8:F8"/>
    <mergeCell ref="G8:I8"/>
    <mergeCell ref="J8:K8"/>
    <mergeCell ref="L8:Q8"/>
    <mergeCell ref="R8:R10"/>
    <mergeCell ref="AB7:AF7"/>
    <mergeCell ref="BK8:BK10"/>
    <mergeCell ref="AX8:BA8"/>
    <mergeCell ref="AZ9:AZ10"/>
    <mergeCell ref="BA9:BA10"/>
    <mergeCell ref="BB9:BB10"/>
    <mergeCell ref="BC9:BC10"/>
    <mergeCell ref="BH8:BH10"/>
    <mergeCell ref="BD9:BD10"/>
    <mergeCell ref="BL8:BL10"/>
    <mergeCell ref="BF8:BF10"/>
    <mergeCell ref="BG8:BG10"/>
    <mergeCell ref="BB8:BD8"/>
    <mergeCell ref="BM8:BM10"/>
    <mergeCell ref="BI8:BI10"/>
    <mergeCell ref="BJ8:BJ10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53"/>
  </sheetPr>
  <dimension ref="A1:DD638"/>
  <sheetViews>
    <sheetView showGridLines="0" topLeftCell="A10" zoomScale="80" zoomScaleNormal="80" workbookViewId="0">
      <pane xSplit="1" ySplit="3" topLeftCell="AN37" activePane="bottomRight" state="frozen"/>
      <selection activeCell="A10" sqref="A10"/>
      <selection pane="topRight" activeCell="B10" sqref="B10"/>
      <selection pane="bottomLeft" activeCell="A13" sqref="A13"/>
      <selection pane="bottomRight" activeCell="A41" sqref="A41"/>
    </sheetView>
  </sheetViews>
  <sheetFormatPr defaultColWidth="9.33203125" defaultRowHeight="11.25"/>
  <cols>
    <col min="1" max="1" width="17.5" style="7" customWidth="1"/>
    <col min="2" max="89" width="17.83203125" style="7" customWidth="1"/>
  </cols>
  <sheetData>
    <row r="1" spans="1:89" s="3" customFormat="1" ht="12.2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</row>
    <row r="2" spans="1:89" s="50" customFormat="1" ht="12.2" customHeight="1">
      <c r="A2" s="47" t="s">
        <v>258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</row>
    <row r="3" spans="1:89" s="50" customFormat="1" ht="12.2" customHeight="1">
      <c r="A3" s="48" t="s">
        <v>259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</row>
    <row r="4" spans="1:89" s="3" customFormat="1" ht="6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</row>
    <row r="5" spans="1:89" s="61" customFormat="1" ht="12" customHeight="1">
      <c r="A5" s="27" t="s">
        <v>237</v>
      </c>
      <c r="B5" s="32"/>
      <c r="C5" s="32"/>
      <c r="D5" s="32"/>
      <c r="E5" s="32"/>
      <c r="F5" s="32"/>
      <c r="G5" s="32"/>
      <c r="H5" s="32"/>
    </row>
    <row r="6" spans="1:89" s="3" customFormat="1" ht="6" customHeight="1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</row>
    <row r="7" spans="1:89" s="12" customFormat="1" ht="13.5" customHeight="1" thickBot="1">
      <c r="A7" s="119" t="s">
        <v>385</v>
      </c>
      <c r="B7" s="125" t="s">
        <v>75</v>
      </c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25" t="s">
        <v>164</v>
      </c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25" t="s">
        <v>238</v>
      </c>
      <c r="AA7" s="112"/>
      <c r="AB7" s="112"/>
      <c r="AC7" s="112"/>
      <c r="AD7" s="112"/>
      <c r="AE7" s="112"/>
      <c r="AF7" s="112"/>
      <c r="AG7" s="112"/>
      <c r="AH7" s="112"/>
      <c r="AI7" s="112"/>
      <c r="AJ7" s="112" t="s">
        <v>166</v>
      </c>
      <c r="AK7" s="112"/>
      <c r="AL7" s="112"/>
      <c r="AM7" s="112"/>
      <c r="AN7" s="112"/>
      <c r="AO7" s="125" t="s">
        <v>239</v>
      </c>
      <c r="AP7" s="112"/>
      <c r="AQ7" s="112"/>
      <c r="AR7" s="112"/>
      <c r="AS7" s="112"/>
      <c r="AT7" s="112"/>
      <c r="AU7" s="112"/>
      <c r="AV7" s="112"/>
      <c r="AW7" s="112"/>
      <c r="AX7" s="112"/>
      <c r="AY7" s="122"/>
      <c r="AZ7" s="122"/>
      <c r="BA7" s="125" t="s">
        <v>168</v>
      </c>
      <c r="BB7" s="112"/>
      <c r="BC7" s="112"/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2"/>
      <c r="BQ7" s="112"/>
      <c r="BR7" s="125" t="s">
        <v>240</v>
      </c>
      <c r="BS7" s="112"/>
      <c r="BT7" s="112"/>
      <c r="BU7" s="112"/>
      <c r="BV7" s="112"/>
      <c r="BW7" s="112"/>
      <c r="BX7" s="112"/>
      <c r="BY7" s="112"/>
      <c r="BZ7" s="112"/>
      <c r="CA7" s="112"/>
      <c r="CB7" s="125" t="s">
        <v>233</v>
      </c>
      <c r="CC7" s="112"/>
      <c r="CD7" s="112"/>
      <c r="CE7" s="112"/>
      <c r="CF7" s="112"/>
      <c r="CG7" s="112"/>
      <c r="CH7" s="112"/>
      <c r="CI7" s="112"/>
      <c r="CJ7" s="112"/>
      <c r="CK7" s="112"/>
    </row>
    <row r="8" spans="1:89" s="12" customFormat="1" ht="36" customHeight="1" thickBot="1">
      <c r="A8" s="120"/>
      <c r="B8" s="112" t="s">
        <v>80</v>
      </c>
      <c r="C8" s="126" t="s">
        <v>81</v>
      </c>
      <c r="D8" s="126"/>
      <c r="E8" s="126"/>
      <c r="F8" s="126" t="s">
        <v>241</v>
      </c>
      <c r="G8" s="126"/>
      <c r="H8" s="126"/>
      <c r="I8" s="126"/>
      <c r="J8" s="126" t="s">
        <v>82</v>
      </c>
      <c r="K8" s="126"/>
      <c r="L8" s="126"/>
      <c r="M8" s="126" t="s">
        <v>83</v>
      </c>
      <c r="N8" s="126"/>
      <c r="O8" s="126" t="s">
        <v>84</v>
      </c>
      <c r="P8" s="126"/>
      <c r="Q8" s="126"/>
      <c r="R8" s="126" t="s">
        <v>85</v>
      </c>
      <c r="S8" s="126"/>
      <c r="T8" s="126"/>
      <c r="U8" s="126"/>
      <c r="V8" s="126" t="s">
        <v>302</v>
      </c>
      <c r="W8" s="126" t="s">
        <v>86</v>
      </c>
      <c r="X8" s="126"/>
      <c r="Y8" s="126"/>
      <c r="Z8" s="126" t="s">
        <v>96</v>
      </c>
      <c r="AA8" s="126"/>
      <c r="AB8" s="126"/>
      <c r="AC8" s="126" t="s">
        <v>88</v>
      </c>
      <c r="AD8" s="112"/>
      <c r="AE8" s="112"/>
      <c r="AF8" s="112"/>
      <c r="AG8" s="112"/>
      <c r="AH8" s="112"/>
      <c r="AI8" s="126" t="s">
        <v>242</v>
      </c>
      <c r="AJ8" s="126" t="s">
        <v>90</v>
      </c>
      <c r="AK8" s="112"/>
      <c r="AL8" s="112"/>
      <c r="AM8" s="126" t="s">
        <v>91</v>
      </c>
      <c r="AN8" s="126" t="s">
        <v>303</v>
      </c>
      <c r="AO8" s="126" t="s">
        <v>243</v>
      </c>
      <c r="AP8" s="126"/>
      <c r="AQ8" s="126"/>
      <c r="AR8" s="126"/>
      <c r="AS8" s="126" t="s">
        <v>93</v>
      </c>
      <c r="AT8" s="126"/>
      <c r="AU8" s="126"/>
      <c r="AV8" s="126"/>
      <c r="AW8" s="126"/>
      <c r="AX8" s="126"/>
      <c r="AY8" s="126" t="s">
        <v>84</v>
      </c>
      <c r="AZ8" s="126"/>
      <c r="BA8" s="126" t="s">
        <v>85</v>
      </c>
      <c r="BB8" s="126"/>
      <c r="BC8" s="126"/>
      <c r="BD8" s="126"/>
      <c r="BE8" s="126"/>
      <c r="BF8" s="126"/>
      <c r="BG8" s="126" t="s">
        <v>302</v>
      </c>
      <c r="BH8" s="126" t="s">
        <v>95</v>
      </c>
      <c r="BI8" s="126"/>
      <c r="BJ8" s="126"/>
      <c r="BK8" s="126" t="s">
        <v>96</v>
      </c>
      <c r="BL8" s="126"/>
      <c r="BM8" s="126"/>
      <c r="BN8" s="126"/>
      <c r="BO8" s="126"/>
      <c r="BP8" s="126"/>
      <c r="BQ8" s="126"/>
      <c r="BR8" s="126" t="s">
        <v>88</v>
      </c>
      <c r="BS8" s="112"/>
      <c r="BT8" s="112"/>
      <c r="BU8" s="112"/>
      <c r="BV8" s="112"/>
      <c r="BW8" s="126" t="s">
        <v>90</v>
      </c>
      <c r="BX8" s="112"/>
      <c r="BY8" s="112"/>
      <c r="BZ8" s="112"/>
      <c r="CA8" s="126" t="s">
        <v>91</v>
      </c>
      <c r="CB8" s="125" t="s">
        <v>205</v>
      </c>
      <c r="CC8" s="125" t="s">
        <v>244</v>
      </c>
      <c r="CD8" s="125" t="s">
        <v>99</v>
      </c>
      <c r="CE8" s="125" t="s">
        <v>245</v>
      </c>
      <c r="CF8" s="125" t="s">
        <v>246</v>
      </c>
      <c r="CG8" s="125" t="s">
        <v>101</v>
      </c>
      <c r="CH8" s="125" t="s">
        <v>247</v>
      </c>
      <c r="CI8" s="125" t="s">
        <v>248</v>
      </c>
      <c r="CJ8" s="125" t="s">
        <v>103</v>
      </c>
      <c r="CK8" s="140" t="s">
        <v>249</v>
      </c>
    </row>
    <row r="9" spans="1:89" s="12" customFormat="1" ht="36.75" customHeight="1" thickBot="1">
      <c r="A9" s="120"/>
      <c r="B9" s="112"/>
      <c r="C9" s="112" t="s">
        <v>104</v>
      </c>
      <c r="D9" s="112" t="s">
        <v>105</v>
      </c>
      <c r="E9" s="112" t="s">
        <v>262</v>
      </c>
      <c r="F9" s="112" t="s">
        <v>104</v>
      </c>
      <c r="G9" s="126" t="s">
        <v>106</v>
      </c>
      <c r="H9" s="126" t="s">
        <v>107</v>
      </c>
      <c r="I9" s="126" t="s">
        <v>263</v>
      </c>
      <c r="J9" s="112" t="s">
        <v>104</v>
      </c>
      <c r="K9" s="112" t="s">
        <v>108</v>
      </c>
      <c r="L9" s="112" t="s">
        <v>109</v>
      </c>
      <c r="M9" s="112" t="s">
        <v>104</v>
      </c>
      <c r="N9" s="126" t="s">
        <v>111</v>
      </c>
      <c r="O9" s="112" t="s">
        <v>104</v>
      </c>
      <c r="P9" s="126" t="s">
        <v>112</v>
      </c>
      <c r="Q9" s="126" t="s">
        <v>250</v>
      </c>
      <c r="R9" s="112" t="s">
        <v>104</v>
      </c>
      <c r="S9" s="126" t="s">
        <v>114</v>
      </c>
      <c r="T9" s="113" t="s">
        <v>328</v>
      </c>
      <c r="U9" s="126" t="s">
        <v>136</v>
      </c>
      <c r="V9" s="126"/>
      <c r="W9" s="112" t="s">
        <v>104</v>
      </c>
      <c r="X9" s="126" t="s">
        <v>118</v>
      </c>
      <c r="Y9" s="126" t="s">
        <v>119</v>
      </c>
      <c r="Z9" s="125" t="s">
        <v>104</v>
      </c>
      <c r="AA9" s="126" t="s">
        <v>265</v>
      </c>
      <c r="AB9" s="125" t="s">
        <v>120</v>
      </c>
      <c r="AC9" s="112" t="s">
        <v>104</v>
      </c>
      <c r="AD9" s="126" t="s">
        <v>121</v>
      </c>
      <c r="AE9" s="126" t="s">
        <v>122</v>
      </c>
      <c r="AF9" s="125" t="s">
        <v>123</v>
      </c>
      <c r="AG9" s="125" t="s">
        <v>124</v>
      </c>
      <c r="AH9" s="111" t="s">
        <v>324</v>
      </c>
      <c r="AI9" s="126"/>
      <c r="AJ9" s="112" t="s">
        <v>104</v>
      </c>
      <c r="AK9" s="125" t="s">
        <v>126</v>
      </c>
      <c r="AL9" s="125" t="s">
        <v>127</v>
      </c>
      <c r="AM9" s="126"/>
      <c r="AN9" s="126"/>
      <c r="AO9" s="112" t="s">
        <v>104</v>
      </c>
      <c r="AP9" s="126" t="s">
        <v>128</v>
      </c>
      <c r="AQ9" s="126" t="s">
        <v>129</v>
      </c>
      <c r="AR9" s="126" t="s">
        <v>130</v>
      </c>
      <c r="AS9" s="112" t="s">
        <v>104</v>
      </c>
      <c r="AT9" s="126" t="s">
        <v>110</v>
      </c>
      <c r="AU9" s="126"/>
      <c r="AV9" s="126"/>
      <c r="AW9" s="126"/>
      <c r="AX9" s="126" t="s">
        <v>304</v>
      </c>
      <c r="AY9" s="112" t="s">
        <v>104</v>
      </c>
      <c r="AZ9" s="126" t="s">
        <v>251</v>
      </c>
      <c r="BA9" s="112" t="s">
        <v>104</v>
      </c>
      <c r="BB9" s="126" t="s">
        <v>114</v>
      </c>
      <c r="BC9" s="126" t="s">
        <v>115</v>
      </c>
      <c r="BD9" s="126" t="s">
        <v>264</v>
      </c>
      <c r="BE9" s="113" t="s">
        <v>328</v>
      </c>
      <c r="BF9" s="126" t="s">
        <v>136</v>
      </c>
      <c r="BG9" s="126"/>
      <c r="BH9" s="112" t="s">
        <v>104</v>
      </c>
      <c r="BI9" s="126" t="s">
        <v>118</v>
      </c>
      <c r="BJ9" s="126" t="s">
        <v>119</v>
      </c>
      <c r="BK9" s="112" t="s">
        <v>104</v>
      </c>
      <c r="BL9" s="113" t="s">
        <v>322</v>
      </c>
      <c r="BM9" s="113"/>
      <c r="BN9" s="113"/>
      <c r="BO9" s="113"/>
      <c r="BP9" s="113"/>
      <c r="BQ9" s="113"/>
      <c r="BR9" s="112" t="s">
        <v>104</v>
      </c>
      <c r="BS9" s="126" t="s">
        <v>121</v>
      </c>
      <c r="BT9" s="126" t="s">
        <v>122</v>
      </c>
      <c r="BU9" s="125" t="s">
        <v>123</v>
      </c>
      <c r="BV9" s="125" t="s">
        <v>124</v>
      </c>
      <c r="BW9" s="112" t="s">
        <v>104</v>
      </c>
      <c r="BX9" s="126" t="s">
        <v>125</v>
      </c>
      <c r="BY9" s="125" t="s">
        <v>126</v>
      </c>
      <c r="BZ9" s="125" t="s">
        <v>127</v>
      </c>
      <c r="CA9" s="126"/>
      <c r="CB9" s="125"/>
      <c r="CC9" s="125"/>
      <c r="CD9" s="125"/>
      <c r="CE9" s="112"/>
      <c r="CF9" s="125"/>
      <c r="CG9" s="125"/>
      <c r="CH9" s="125"/>
      <c r="CI9" s="125"/>
      <c r="CJ9" s="125"/>
      <c r="CK9" s="140"/>
    </row>
    <row r="10" spans="1:89" s="12" customFormat="1" ht="90" customHeight="1" thickBot="1">
      <c r="A10" s="121"/>
      <c r="B10" s="112"/>
      <c r="C10" s="112"/>
      <c r="D10" s="112"/>
      <c r="E10" s="112"/>
      <c r="F10" s="112"/>
      <c r="G10" s="126"/>
      <c r="H10" s="126"/>
      <c r="I10" s="126"/>
      <c r="J10" s="112"/>
      <c r="K10" s="112"/>
      <c r="L10" s="112"/>
      <c r="M10" s="112"/>
      <c r="N10" s="126"/>
      <c r="O10" s="112"/>
      <c r="P10" s="126"/>
      <c r="Q10" s="126"/>
      <c r="R10" s="112"/>
      <c r="S10" s="126"/>
      <c r="T10" s="113"/>
      <c r="U10" s="126"/>
      <c r="V10" s="126"/>
      <c r="W10" s="112"/>
      <c r="X10" s="126"/>
      <c r="Y10" s="126"/>
      <c r="Z10" s="125"/>
      <c r="AA10" s="126"/>
      <c r="AB10" s="125"/>
      <c r="AC10" s="112"/>
      <c r="AD10" s="126"/>
      <c r="AE10" s="126"/>
      <c r="AF10" s="125"/>
      <c r="AG10" s="125" t="s">
        <v>104</v>
      </c>
      <c r="AH10" s="111"/>
      <c r="AI10" s="126"/>
      <c r="AJ10" s="112"/>
      <c r="AK10" s="125"/>
      <c r="AL10" s="125"/>
      <c r="AM10" s="126"/>
      <c r="AN10" s="126"/>
      <c r="AO10" s="112"/>
      <c r="AP10" s="126"/>
      <c r="AQ10" s="126"/>
      <c r="AR10" s="126"/>
      <c r="AS10" s="112"/>
      <c r="AT10" s="42" t="s">
        <v>104</v>
      </c>
      <c r="AU10" s="42" t="s">
        <v>141</v>
      </c>
      <c r="AV10" s="42" t="s">
        <v>142</v>
      </c>
      <c r="AW10" s="42" t="s">
        <v>267</v>
      </c>
      <c r="AX10" s="126"/>
      <c r="AY10" s="112"/>
      <c r="AZ10" s="126"/>
      <c r="BA10" s="112"/>
      <c r="BB10" s="126"/>
      <c r="BC10" s="126"/>
      <c r="BD10" s="126"/>
      <c r="BE10" s="113"/>
      <c r="BF10" s="126"/>
      <c r="BG10" s="126"/>
      <c r="BH10" s="112"/>
      <c r="BI10" s="126"/>
      <c r="BJ10" s="126"/>
      <c r="BK10" s="112"/>
      <c r="BL10" s="42" t="s">
        <v>104</v>
      </c>
      <c r="BM10" s="42" t="s">
        <v>317</v>
      </c>
      <c r="BN10" s="42" t="s">
        <v>318</v>
      </c>
      <c r="BO10" s="42" t="s">
        <v>319</v>
      </c>
      <c r="BP10" s="42" t="s">
        <v>320</v>
      </c>
      <c r="BQ10" s="42" t="s">
        <v>321</v>
      </c>
      <c r="BR10" s="112"/>
      <c r="BS10" s="126"/>
      <c r="BT10" s="126"/>
      <c r="BU10" s="125"/>
      <c r="BV10" s="125"/>
      <c r="BW10" s="112"/>
      <c r="BX10" s="126"/>
      <c r="BY10" s="125"/>
      <c r="BZ10" s="125"/>
      <c r="CA10" s="126"/>
      <c r="CB10" s="125"/>
      <c r="CC10" s="125"/>
      <c r="CD10" s="125"/>
      <c r="CE10" s="112"/>
      <c r="CF10" s="125"/>
      <c r="CG10" s="125"/>
      <c r="CH10" s="125"/>
      <c r="CI10" s="125"/>
      <c r="CJ10" s="125"/>
      <c r="CK10" s="140"/>
    </row>
    <row r="11" spans="1:89" s="12" customFormat="1" ht="15" customHeight="1" thickBot="1">
      <c r="A11" s="141" t="s">
        <v>252</v>
      </c>
      <c r="B11" s="43" t="s">
        <v>6</v>
      </c>
      <c r="C11" s="43" t="s">
        <v>7</v>
      </c>
      <c r="D11" s="43" t="s">
        <v>8</v>
      </c>
      <c r="E11" s="43" t="s">
        <v>9</v>
      </c>
      <c r="F11" s="43" t="s">
        <v>10</v>
      </c>
      <c r="G11" s="40" t="s">
        <v>311</v>
      </c>
      <c r="H11" s="40" t="s">
        <v>11</v>
      </c>
      <c r="I11" s="40" t="s">
        <v>12</v>
      </c>
      <c r="J11" s="43" t="s">
        <v>13</v>
      </c>
      <c r="K11" s="43" t="s">
        <v>14</v>
      </c>
      <c r="L11" s="43" t="s">
        <v>15</v>
      </c>
      <c r="M11" s="43" t="s">
        <v>16</v>
      </c>
      <c r="N11" s="43" t="s">
        <v>18</v>
      </c>
      <c r="O11" s="43" t="s">
        <v>19</v>
      </c>
      <c r="P11" s="43" t="s">
        <v>20</v>
      </c>
      <c r="Q11" s="43" t="s">
        <v>21</v>
      </c>
      <c r="R11" s="43" t="s">
        <v>22</v>
      </c>
      <c r="S11" s="43" t="s">
        <v>23</v>
      </c>
      <c r="T11" s="43" t="s">
        <v>26</v>
      </c>
      <c r="U11" s="42" t="s">
        <v>27</v>
      </c>
      <c r="V11" s="40" t="s">
        <v>28</v>
      </c>
      <c r="W11" s="43" t="s">
        <v>29</v>
      </c>
      <c r="X11" s="43" t="s">
        <v>30</v>
      </c>
      <c r="Y11" s="43" t="s">
        <v>31</v>
      </c>
      <c r="Z11" s="43" t="s">
        <v>32</v>
      </c>
      <c r="AA11" s="43" t="s">
        <v>36</v>
      </c>
      <c r="AB11" s="43" t="s">
        <v>37</v>
      </c>
      <c r="AC11" s="43" t="s">
        <v>38</v>
      </c>
      <c r="AD11" s="43" t="s">
        <v>39</v>
      </c>
      <c r="AE11" s="43" t="s">
        <v>40</v>
      </c>
      <c r="AF11" s="40" t="s">
        <v>41</v>
      </c>
      <c r="AG11" s="40" t="s">
        <v>42</v>
      </c>
      <c r="AH11" s="40" t="s">
        <v>327</v>
      </c>
      <c r="AI11" s="43" t="s">
        <v>43</v>
      </c>
      <c r="AJ11" s="43" t="s">
        <v>44</v>
      </c>
      <c r="AK11" s="40" t="s">
        <v>46</v>
      </c>
      <c r="AL11" s="40" t="s">
        <v>47</v>
      </c>
      <c r="AM11" s="73" t="s">
        <v>312</v>
      </c>
      <c r="AN11" s="73" t="s">
        <v>313</v>
      </c>
      <c r="AO11" s="43" t="s">
        <v>48</v>
      </c>
      <c r="AP11" s="43" t="s">
        <v>49</v>
      </c>
      <c r="AQ11" s="43" t="s">
        <v>50</v>
      </c>
      <c r="AR11" s="43" t="s">
        <v>51</v>
      </c>
      <c r="AS11" s="43" t="s">
        <v>16</v>
      </c>
      <c r="AT11" s="43" t="s">
        <v>17</v>
      </c>
      <c r="AU11" s="43" t="s">
        <v>52</v>
      </c>
      <c r="AV11" s="43" t="s">
        <v>53</v>
      </c>
      <c r="AW11" s="43" t="s">
        <v>54</v>
      </c>
      <c r="AX11" s="43" t="s">
        <v>18</v>
      </c>
      <c r="AY11" s="43" t="s">
        <v>19</v>
      </c>
      <c r="AZ11" s="43" t="s">
        <v>21</v>
      </c>
      <c r="BA11" s="43" t="s">
        <v>22</v>
      </c>
      <c r="BB11" s="43" t="s">
        <v>23</v>
      </c>
      <c r="BC11" s="43" t="s">
        <v>24</v>
      </c>
      <c r="BD11" s="43" t="s">
        <v>25</v>
      </c>
      <c r="BE11" s="43" t="s">
        <v>26</v>
      </c>
      <c r="BF11" s="40" t="s">
        <v>27</v>
      </c>
      <c r="BG11" s="40" t="s">
        <v>28</v>
      </c>
      <c r="BH11" s="43" t="s">
        <v>29</v>
      </c>
      <c r="BI11" s="43" t="s">
        <v>30</v>
      </c>
      <c r="BJ11" s="43" t="s">
        <v>31</v>
      </c>
      <c r="BK11" s="43" t="s">
        <v>32</v>
      </c>
      <c r="BL11" s="43" t="s">
        <v>33</v>
      </c>
      <c r="BM11" s="73" t="s">
        <v>34</v>
      </c>
      <c r="BN11" s="73" t="s">
        <v>35</v>
      </c>
      <c r="BO11" s="73" t="s">
        <v>314</v>
      </c>
      <c r="BP11" s="73" t="s">
        <v>315</v>
      </c>
      <c r="BQ11" s="73" t="s">
        <v>316</v>
      </c>
      <c r="BR11" s="43" t="s">
        <v>38</v>
      </c>
      <c r="BS11" s="43" t="s">
        <v>39</v>
      </c>
      <c r="BT11" s="43" t="s">
        <v>40</v>
      </c>
      <c r="BU11" s="40" t="s">
        <v>41</v>
      </c>
      <c r="BV11" s="40" t="s">
        <v>42</v>
      </c>
      <c r="BW11" s="43" t="s">
        <v>44</v>
      </c>
      <c r="BX11" s="43" t="s">
        <v>45</v>
      </c>
      <c r="BY11" s="40" t="s">
        <v>46</v>
      </c>
      <c r="BZ11" s="40" t="s">
        <v>47</v>
      </c>
      <c r="CA11" s="73" t="s">
        <v>312</v>
      </c>
      <c r="CB11" s="43" t="s">
        <v>56</v>
      </c>
      <c r="CC11" s="43" t="s">
        <v>57</v>
      </c>
      <c r="CD11" s="40" t="s">
        <v>58</v>
      </c>
      <c r="CE11" s="43" t="s">
        <v>253</v>
      </c>
      <c r="CF11" s="43" t="s">
        <v>61</v>
      </c>
      <c r="CG11" s="43" t="s">
        <v>62</v>
      </c>
      <c r="CH11" s="43" t="s">
        <v>178</v>
      </c>
      <c r="CI11" s="43" t="s">
        <v>63</v>
      </c>
      <c r="CJ11" s="43" t="s">
        <v>64</v>
      </c>
      <c r="CK11" s="44" t="s">
        <v>65</v>
      </c>
    </row>
    <row r="12" spans="1:89" s="12" customFormat="1" ht="15" customHeight="1" thickBot="1">
      <c r="A12" s="142"/>
      <c r="B12" s="45">
        <v>1</v>
      </c>
      <c r="C12" s="45" t="s">
        <v>66</v>
      </c>
      <c r="D12" s="45">
        <v>3</v>
      </c>
      <c r="E12" s="45">
        <v>4</v>
      </c>
      <c r="F12" s="45" t="s">
        <v>67</v>
      </c>
      <c r="G12" s="45">
        <v>6</v>
      </c>
      <c r="H12" s="45">
        <v>7</v>
      </c>
      <c r="I12" s="45">
        <v>8</v>
      </c>
      <c r="J12" s="45" t="s">
        <v>68</v>
      </c>
      <c r="K12" s="45">
        <v>10</v>
      </c>
      <c r="L12" s="45">
        <v>11</v>
      </c>
      <c r="M12" s="45" t="s">
        <v>254</v>
      </c>
      <c r="N12" s="45">
        <v>13</v>
      </c>
      <c r="O12" s="45" t="s">
        <v>180</v>
      </c>
      <c r="P12" s="45">
        <v>15</v>
      </c>
      <c r="Q12" s="45">
        <v>16</v>
      </c>
      <c r="R12" s="45" t="s">
        <v>346</v>
      </c>
      <c r="S12" s="45">
        <v>18</v>
      </c>
      <c r="T12" s="45">
        <v>19</v>
      </c>
      <c r="U12" s="45">
        <v>20</v>
      </c>
      <c r="V12" s="45">
        <v>21</v>
      </c>
      <c r="W12" s="45" t="s">
        <v>347</v>
      </c>
      <c r="X12" s="45">
        <v>23</v>
      </c>
      <c r="Y12" s="45">
        <v>24</v>
      </c>
      <c r="Z12" s="45" t="s">
        <v>72</v>
      </c>
      <c r="AA12" s="45">
        <v>26</v>
      </c>
      <c r="AB12" s="45">
        <v>27</v>
      </c>
      <c r="AC12" s="45" t="s">
        <v>348</v>
      </c>
      <c r="AD12" s="45">
        <v>29</v>
      </c>
      <c r="AE12" s="45">
        <v>30</v>
      </c>
      <c r="AF12" s="45">
        <v>31</v>
      </c>
      <c r="AG12" s="45">
        <v>32</v>
      </c>
      <c r="AH12" s="45">
        <v>33</v>
      </c>
      <c r="AI12" s="45">
        <v>34</v>
      </c>
      <c r="AJ12" s="45" t="s">
        <v>349</v>
      </c>
      <c r="AK12" s="45">
        <v>36</v>
      </c>
      <c r="AL12" s="45">
        <v>37</v>
      </c>
      <c r="AM12" s="45">
        <v>38</v>
      </c>
      <c r="AN12" s="45">
        <v>39</v>
      </c>
      <c r="AO12" s="45" t="s">
        <v>350</v>
      </c>
      <c r="AP12" s="45">
        <v>41</v>
      </c>
      <c r="AQ12" s="45">
        <v>42</v>
      </c>
      <c r="AR12" s="45">
        <v>43</v>
      </c>
      <c r="AS12" s="45" t="s">
        <v>351</v>
      </c>
      <c r="AT12" s="45" t="s">
        <v>352</v>
      </c>
      <c r="AU12" s="45">
        <v>46</v>
      </c>
      <c r="AV12" s="45">
        <v>47</v>
      </c>
      <c r="AW12" s="45">
        <v>48</v>
      </c>
      <c r="AX12" s="45">
        <v>49</v>
      </c>
      <c r="AY12" s="45" t="s">
        <v>353</v>
      </c>
      <c r="AZ12" s="45">
        <v>51</v>
      </c>
      <c r="BA12" s="45" t="s">
        <v>354</v>
      </c>
      <c r="BB12" s="45">
        <v>53</v>
      </c>
      <c r="BC12" s="45">
        <v>54</v>
      </c>
      <c r="BD12" s="45">
        <v>55</v>
      </c>
      <c r="BE12" s="45">
        <v>56</v>
      </c>
      <c r="BF12" s="45">
        <v>57</v>
      </c>
      <c r="BG12" s="45">
        <v>58</v>
      </c>
      <c r="BH12" s="45" t="s">
        <v>355</v>
      </c>
      <c r="BI12" s="45">
        <v>60</v>
      </c>
      <c r="BJ12" s="45">
        <v>61</v>
      </c>
      <c r="BK12" s="45" t="s">
        <v>356</v>
      </c>
      <c r="BL12" s="45" t="s">
        <v>357</v>
      </c>
      <c r="BM12" s="45">
        <v>64</v>
      </c>
      <c r="BN12" s="45">
        <v>65</v>
      </c>
      <c r="BO12" s="45">
        <v>66</v>
      </c>
      <c r="BP12" s="45">
        <v>67</v>
      </c>
      <c r="BQ12" s="45">
        <v>68</v>
      </c>
      <c r="BR12" s="45" t="s">
        <v>358</v>
      </c>
      <c r="BS12" s="45">
        <v>70</v>
      </c>
      <c r="BT12" s="45">
        <v>71</v>
      </c>
      <c r="BU12" s="45">
        <v>72</v>
      </c>
      <c r="BV12" s="45">
        <v>73</v>
      </c>
      <c r="BW12" s="45" t="s">
        <v>359</v>
      </c>
      <c r="BX12" s="45">
        <v>75</v>
      </c>
      <c r="BY12" s="45">
        <v>76</v>
      </c>
      <c r="BZ12" s="45">
        <v>77</v>
      </c>
      <c r="CA12" s="45">
        <v>78</v>
      </c>
      <c r="CB12" s="45">
        <v>79</v>
      </c>
      <c r="CC12" s="45">
        <v>80</v>
      </c>
      <c r="CD12" s="45">
        <v>81</v>
      </c>
      <c r="CE12" s="45">
        <v>82</v>
      </c>
      <c r="CF12" s="45">
        <v>83</v>
      </c>
      <c r="CG12" s="45">
        <v>84</v>
      </c>
      <c r="CH12" s="45">
        <v>85</v>
      </c>
      <c r="CI12" s="45">
        <v>86</v>
      </c>
      <c r="CJ12" s="45">
        <v>87</v>
      </c>
      <c r="CK12" s="46">
        <v>88</v>
      </c>
    </row>
    <row r="13" spans="1:89" s="14" customFormat="1" ht="15" customHeight="1">
      <c r="A13" s="64">
        <v>1995</v>
      </c>
      <c r="B13" s="13">
        <v>3789.7649999999999</v>
      </c>
      <c r="C13" s="13">
        <f>+D13+E13</f>
        <v>15546.019</v>
      </c>
      <c r="D13" s="13">
        <v>8737.7189999999991</v>
      </c>
      <c r="E13" s="13">
        <v>6808.3</v>
      </c>
      <c r="F13" s="13">
        <f>+G13+H13+I13</f>
        <v>3927.5789999999997</v>
      </c>
      <c r="G13" s="13">
        <v>3924.8649999999998</v>
      </c>
      <c r="H13" s="13">
        <v>2.694</v>
      </c>
      <c r="I13" s="13">
        <v>0.02</v>
      </c>
      <c r="J13" s="13">
        <f>+K13+L13</f>
        <v>11092.902999999998</v>
      </c>
      <c r="K13" s="13">
        <v>8994.3719999999994</v>
      </c>
      <c r="L13" s="13">
        <v>2098.5309999999999</v>
      </c>
      <c r="M13" s="13">
        <f>+N13</f>
        <v>0</v>
      </c>
      <c r="N13" s="13">
        <v>0</v>
      </c>
      <c r="O13" s="13">
        <f>+P13+Q13</f>
        <v>891.94499999999994</v>
      </c>
      <c r="P13" s="13">
        <v>245.381</v>
      </c>
      <c r="Q13" s="13">
        <v>646.56399999999996</v>
      </c>
      <c r="R13" s="13">
        <f>+S13+T13+U13</f>
        <v>4930.3180000000002</v>
      </c>
      <c r="S13" s="13">
        <v>4928.9070000000002</v>
      </c>
      <c r="T13" s="13">
        <v>0</v>
      </c>
      <c r="U13" s="13">
        <v>1.411</v>
      </c>
      <c r="V13" s="13">
        <v>5106.2039999999997</v>
      </c>
      <c r="W13" s="13">
        <f>+X13+Y13</f>
        <v>0</v>
      </c>
      <c r="X13" s="13">
        <v>0</v>
      </c>
      <c r="Y13" s="13">
        <v>0</v>
      </c>
      <c r="Z13" s="13">
        <f>+AA13+AB13</f>
        <v>18353.144</v>
      </c>
      <c r="AA13" s="13">
        <v>9615.4249999999993</v>
      </c>
      <c r="AB13" s="13">
        <v>8737.719000000001</v>
      </c>
      <c r="AC13" s="13">
        <f>+AD13+AE13+AF13+AG13+AH13</f>
        <v>1639.8780000000002</v>
      </c>
      <c r="AD13" s="13">
        <v>4.0629999999999997</v>
      </c>
      <c r="AE13" s="13">
        <v>0</v>
      </c>
      <c r="AF13" s="13">
        <v>56.648000000000003</v>
      </c>
      <c r="AG13" s="13">
        <v>772.875</v>
      </c>
      <c r="AH13" s="13">
        <v>806.29200000000003</v>
      </c>
      <c r="AI13" s="13">
        <v>0</v>
      </c>
      <c r="AJ13" s="13">
        <f>+AK13+AL13</f>
        <v>672.90499999999997</v>
      </c>
      <c r="AK13" s="13">
        <v>594.73099999999999</v>
      </c>
      <c r="AL13" s="13">
        <v>78.174000000000007</v>
      </c>
      <c r="AM13" s="13">
        <v>1966.441</v>
      </c>
      <c r="AN13" s="13">
        <v>28.681999999999999</v>
      </c>
      <c r="AO13" s="13">
        <f>+AP13+AQ13+AR13</f>
        <v>16811.898000000001</v>
      </c>
      <c r="AP13" s="13">
        <v>1520.88</v>
      </c>
      <c r="AQ13" s="13">
        <v>645.96400000000006</v>
      </c>
      <c r="AR13" s="13">
        <v>14645.054</v>
      </c>
      <c r="AS13" s="13">
        <f>+AT13+AX13</f>
        <v>11712.026</v>
      </c>
      <c r="AT13" s="13">
        <f>+AU13+AV13+AW13</f>
        <v>11192.870999999999</v>
      </c>
      <c r="AU13" s="13">
        <v>6074.5690000000004</v>
      </c>
      <c r="AV13" s="13">
        <v>239.14799999999997</v>
      </c>
      <c r="AW13" s="13">
        <v>4879.1539999999995</v>
      </c>
      <c r="AX13" s="13">
        <v>519.15499999999997</v>
      </c>
      <c r="AY13" s="13">
        <f>+AZ13</f>
        <v>155.33600000000001</v>
      </c>
      <c r="AZ13" s="13">
        <v>155.33600000000001</v>
      </c>
      <c r="BA13" s="13">
        <f>+BB13+BC13+BD13+BE13+BF13</f>
        <v>1254.328</v>
      </c>
      <c r="BB13" s="13">
        <v>867.08799999999997</v>
      </c>
      <c r="BC13" s="13">
        <v>320.517</v>
      </c>
      <c r="BD13" s="13">
        <v>0</v>
      </c>
      <c r="BE13" s="13">
        <v>1.091</v>
      </c>
      <c r="BF13" s="13">
        <v>65.632000000000005</v>
      </c>
      <c r="BG13" s="13">
        <v>669.03899999999999</v>
      </c>
      <c r="BH13" s="13">
        <f>+BI13+BJ13</f>
        <v>7173.5540000000001</v>
      </c>
      <c r="BI13" s="13">
        <v>6864.0929999999998</v>
      </c>
      <c r="BJ13" s="13">
        <v>309.46100000000001</v>
      </c>
      <c r="BK13" s="13">
        <f>+BL13</f>
        <v>8809.5820000000003</v>
      </c>
      <c r="BL13" s="13">
        <f>+BM13+BN13+BO13+BP13+BQ13</f>
        <v>8809.5820000000003</v>
      </c>
      <c r="BM13" s="13">
        <v>3786.2159999999999</v>
      </c>
      <c r="BN13" s="13">
        <v>1980.952</v>
      </c>
      <c r="BO13" s="13">
        <v>3042.4140000000002</v>
      </c>
      <c r="BP13" s="13">
        <v>0</v>
      </c>
      <c r="BQ13" s="13">
        <v>0</v>
      </c>
      <c r="BR13" s="13">
        <f>BS13+BT13+BU13+BV13</f>
        <v>491.00599999999997</v>
      </c>
      <c r="BS13" s="13">
        <v>0</v>
      </c>
      <c r="BT13" s="13">
        <v>4.0199999999999996</v>
      </c>
      <c r="BU13" s="13">
        <v>226.08699999999999</v>
      </c>
      <c r="BV13" s="13">
        <v>260.899</v>
      </c>
      <c r="BW13" s="13">
        <f>+BX13+BY13+BZ13</f>
        <v>1117.1870000000001</v>
      </c>
      <c r="BX13" s="13">
        <v>56.988</v>
      </c>
      <c r="BY13" s="13">
        <v>907.05600000000004</v>
      </c>
      <c r="BZ13" s="13">
        <v>153.143</v>
      </c>
      <c r="CA13" s="13">
        <v>1966.441</v>
      </c>
      <c r="CB13" s="13">
        <v>13022.133000000002</v>
      </c>
      <c r="CC13" s="13">
        <v>11055.692000000001</v>
      </c>
      <c r="CD13" s="13">
        <v>2084.5660000000025</v>
      </c>
      <c r="CE13" s="13">
        <v>0</v>
      </c>
      <c r="CF13" s="13">
        <v>9228.6570000000029</v>
      </c>
      <c r="CG13" s="13">
        <v>14447.496000000006</v>
      </c>
      <c r="CH13" s="13">
        <v>5709.7770000000055</v>
      </c>
      <c r="CI13" s="13">
        <v>-1098.5229999999938</v>
      </c>
      <c r="CJ13" s="13">
        <v>-2620.6819999999934</v>
      </c>
      <c r="CK13" s="13">
        <v>-4610.5019999999931</v>
      </c>
    </row>
    <row r="14" spans="1:89" s="14" customFormat="1" ht="15" customHeight="1">
      <c r="A14" s="64">
        <v>1996</v>
      </c>
      <c r="B14" s="13">
        <v>4104.3010000000004</v>
      </c>
      <c r="C14" s="13">
        <f t="shared" ref="C14:C28" si="0">+D14+E14</f>
        <v>16679.951000000001</v>
      </c>
      <c r="D14" s="13">
        <v>9567.8469999999998</v>
      </c>
      <c r="E14" s="13">
        <v>7112.1040000000003</v>
      </c>
      <c r="F14" s="13">
        <f t="shared" ref="F14:F28" si="1">+G14+H14+I14</f>
        <v>4597.0329999999994</v>
      </c>
      <c r="G14" s="13">
        <v>4593.9470000000001</v>
      </c>
      <c r="H14" s="13">
        <v>2.597</v>
      </c>
      <c r="I14" s="13">
        <v>0.48899999999999999</v>
      </c>
      <c r="J14" s="13">
        <f t="shared" ref="J14:J28" si="2">+K14+L14</f>
        <v>11935.087</v>
      </c>
      <c r="K14" s="13">
        <v>9628.51</v>
      </c>
      <c r="L14" s="13">
        <v>2306.5770000000002</v>
      </c>
      <c r="M14" s="13">
        <f t="shared" ref="M14:M31" si="3">+N14</f>
        <v>0</v>
      </c>
      <c r="N14" s="13">
        <v>0</v>
      </c>
      <c r="O14" s="13">
        <f t="shared" ref="O14:O28" si="4">+P14+Q14</f>
        <v>1126.0619999999999</v>
      </c>
      <c r="P14" s="13">
        <v>197.23</v>
      </c>
      <c r="Q14" s="13">
        <v>928.83199999999999</v>
      </c>
      <c r="R14" s="13">
        <f t="shared" ref="R14:R28" si="5">+S14+T14+U14</f>
        <v>4557.0289999999995</v>
      </c>
      <c r="S14" s="13">
        <v>4556.2359999999999</v>
      </c>
      <c r="T14" s="13">
        <v>0</v>
      </c>
      <c r="U14" s="13">
        <v>0.79300000000000004</v>
      </c>
      <c r="V14" s="13">
        <v>4733.0320000000002</v>
      </c>
      <c r="W14" s="13">
        <f t="shared" ref="W14:W28" si="6">+X14+Y14</f>
        <v>0</v>
      </c>
      <c r="X14" s="13">
        <v>0</v>
      </c>
      <c r="Y14" s="13">
        <v>0</v>
      </c>
      <c r="Z14" s="13">
        <f t="shared" ref="Z14:Z28" si="7">+AA14+AB14</f>
        <v>19913.143</v>
      </c>
      <c r="AA14" s="13">
        <v>10345.296</v>
      </c>
      <c r="AB14" s="13">
        <v>9567.8469999999998</v>
      </c>
      <c r="AC14" s="13">
        <f t="shared" ref="AC14:AC28" si="8">+AD14+AE14+AF14+AG14+AH14</f>
        <v>1732.99</v>
      </c>
      <c r="AD14" s="13">
        <v>5.0460000000000003</v>
      </c>
      <c r="AE14" s="13">
        <v>0</v>
      </c>
      <c r="AF14" s="13">
        <v>71.623000000000005</v>
      </c>
      <c r="AG14" s="13">
        <v>883.524</v>
      </c>
      <c r="AH14" s="13">
        <v>772.79700000000003</v>
      </c>
      <c r="AI14" s="13">
        <v>0</v>
      </c>
      <c r="AJ14" s="13">
        <f t="shared" ref="AJ14:AJ28" si="9">+AK14+AL14</f>
        <v>651.85299999999995</v>
      </c>
      <c r="AK14" s="13">
        <v>608.15</v>
      </c>
      <c r="AL14" s="13">
        <v>43.703000000000003</v>
      </c>
      <c r="AM14" s="13">
        <v>2096.0189999999998</v>
      </c>
      <c r="AN14" s="13">
        <v>96.43</v>
      </c>
      <c r="AO14" s="13">
        <f t="shared" ref="AO14:AO28" si="10">+AP14+AQ14+AR14</f>
        <v>17996.168000000001</v>
      </c>
      <c r="AP14" s="13">
        <v>1712.008</v>
      </c>
      <c r="AQ14" s="13">
        <v>671.47</v>
      </c>
      <c r="AR14" s="13">
        <v>15612.69</v>
      </c>
      <c r="AS14" s="13">
        <f t="shared" ref="AS14:AS28" si="11">+AT14+AX14</f>
        <v>12653.308999999999</v>
      </c>
      <c r="AT14" s="13">
        <f t="shared" ref="AT14:AT28" si="12">+AU14+AV14+AW14</f>
        <v>12102.705</v>
      </c>
      <c r="AU14" s="13">
        <v>6690.0769999999993</v>
      </c>
      <c r="AV14" s="13">
        <v>260.79000000000002</v>
      </c>
      <c r="AW14" s="13">
        <v>5151.8380000000006</v>
      </c>
      <c r="AX14" s="13">
        <v>550.60400000000004</v>
      </c>
      <c r="AY14" s="13">
        <f t="shared" ref="AY14:AY31" si="13">+AZ14</f>
        <v>276.44200000000001</v>
      </c>
      <c r="AZ14" s="13">
        <v>276.44200000000001</v>
      </c>
      <c r="BA14" s="13">
        <f t="shared" ref="BA14:BA28" si="14">+BB14+BC14+BD14+BE14+BF14</f>
        <v>1210.509</v>
      </c>
      <c r="BB14" s="13">
        <v>622.31700000000001</v>
      </c>
      <c r="BC14" s="13">
        <v>554.51100000000008</v>
      </c>
      <c r="BD14" s="13">
        <v>0</v>
      </c>
      <c r="BE14" s="13">
        <v>1.085</v>
      </c>
      <c r="BF14" s="13">
        <v>32.595999999999997</v>
      </c>
      <c r="BG14" s="13">
        <v>517.40200000000004</v>
      </c>
      <c r="BH14" s="13">
        <f t="shared" ref="BH14:BH28" si="15">+BI14+BJ14</f>
        <v>8198.7510000000002</v>
      </c>
      <c r="BI14" s="13">
        <v>7874.7169999999996</v>
      </c>
      <c r="BJ14" s="13">
        <v>324.03399999999999</v>
      </c>
      <c r="BK14" s="13">
        <f t="shared" ref="BK14:BK31" si="16">+BL14</f>
        <v>9274.6710000000003</v>
      </c>
      <c r="BL14" s="13">
        <f t="shared" ref="BL14:BL30" si="17">+BM14+BN14+BO14+BP14+BQ14</f>
        <v>9274.6710000000003</v>
      </c>
      <c r="BM14" s="13">
        <v>3919.3960000000002</v>
      </c>
      <c r="BN14" s="13">
        <v>2157.6060000000002</v>
      </c>
      <c r="BO14" s="13">
        <v>3197.6689999999999</v>
      </c>
      <c r="BP14" s="13">
        <v>0</v>
      </c>
      <c r="BQ14" s="13">
        <v>0</v>
      </c>
      <c r="BR14" s="13">
        <f t="shared" ref="BR14:BR28" si="18">BS14+BT14+BU14+BV14</f>
        <v>547.72</v>
      </c>
      <c r="BS14" s="13">
        <v>0</v>
      </c>
      <c r="BT14" s="13">
        <v>4.9530000000000003</v>
      </c>
      <c r="BU14" s="13">
        <v>358.57900000000001</v>
      </c>
      <c r="BV14" s="13">
        <v>184.18799999999999</v>
      </c>
      <c r="BW14" s="13">
        <f t="shared" ref="BW14:BW28" si="19">+BX14+BY14+BZ14</f>
        <v>1198.4059999999999</v>
      </c>
      <c r="BX14" s="13">
        <v>59.676000000000002</v>
      </c>
      <c r="BY14" s="13">
        <v>1042.136</v>
      </c>
      <c r="BZ14" s="13">
        <v>96.593999999999994</v>
      </c>
      <c r="CA14" s="13">
        <v>2096.0189999999998</v>
      </c>
      <c r="CB14" s="13">
        <v>13891.867000000002</v>
      </c>
      <c r="CC14" s="13">
        <v>11795.848000000002</v>
      </c>
      <c r="CD14" s="13">
        <v>2233.2220000000016</v>
      </c>
      <c r="CE14" s="13">
        <v>0</v>
      </c>
      <c r="CF14" s="13">
        <v>10413.949000000001</v>
      </c>
      <c r="CG14" s="13">
        <v>16356.804999999998</v>
      </c>
      <c r="CH14" s="13">
        <v>6788.9579999999987</v>
      </c>
      <c r="CI14" s="13">
        <v>-323.14600000000246</v>
      </c>
      <c r="CJ14" s="13">
        <v>-1872.6120000000024</v>
      </c>
      <c r="CK14" s="13">
        <v>-4470.0560000000023</v>
      </c>
    </row>
    <row r="15" spans="1:89" s="14" customFormat="1" ht="15" customHeight="1">
      <c r="A15" s="64">
        <v>1997</v>
      </c>
      <c r="B15" s="13">
        <v>4374</v>
      </c>
      <c r="C15" s="13">
        <f t="shared" si="0"/>
        <v>18008.843999999997</v>
      </c>
      <c r="D15" s="13">
        <v>10593.096</v>
      </c>
      <c r="E15" s="13">
        <v>7415.7479999999996</v>
      </c>
      <c r="F15" s="13">
        <f t="shared" si="1"/>
        <v>5703.4489999999996</v>
      </c>
      <c r="G15" s="13">
        <v>5699.5169999999998</v>
      </c>
      <c r="H15" s="13">
        <v>3.3130000000000002</v>
      </c>
      <c r="I15" s="13">
        <v>0.61899999999999999</v>
      </c>
      <c r="J15" s="13">
        <f t="shared" si="2"/>
        <v>12975.811</v>
      </c>
      <c r="K15" s="13">
        <v>10475.656999999999</v>
      </c>
      <c r="L15" s="13">
        <v>2500.154</v>
      </c>
      <c r="M15" s="13">
        <f t="shared" si="3"/>
        <v>0</v>
      </c>
      <c r="N15" s="13">
        <v>0</v>
      </c>
      <c r="O15" s="13">
        <f t="shared" si="4"/>
        <v>1113.348</v>
      </c>
      <c r="P15" s="13">
        <v>165.17599999999999</v>
      </c>
      <c r="Q15" s="13">
        <v>948.17200000000003</v>
      </c>
      <c r="R15" s="13">
        <f t="shared" si="5"/>
        <v>3921.6060000000002</v>
      </c>
      <c r="S15" s="13">
        <v>3920.8780000000002</v>
      </c>
      <c r="T15" s="13">
        <v>0</v>
      </c>
      <c r="U15" s="13">
        <v>0.72799999999999998</v>
      </c>
      <c r="V15" s="13">
        <v>4099.3140000000003</v>
      </c>
      <c r="W15" s="13">
        <f t="shared" si="6"/>
        <v>0</v>
      </c>
      <c r="X15" s="13">
        <v>0</v>
      </c>
      <c r="Y15" s="13">
        <v>0</v>
      </c>
      <c r="Z15" s="13">
        <f t="shared" si="7"/>
        <v>21590.739000000001</v>
      </c>
      <c r="AA15" s="13">
        <v>10997.643</v>
      </c>
      <c r="AB15" s="13">
        <v>10593.096000000001</v>
      </c>
      <c r="AC15" s="13">
        <f t="shared" si="8"/>
        <v>1901.587</v>
      </c>
      <c r="AD15" s="13">
        <v>4.8570000000000002</v>
      </c>
      <c r="AE15" s="13">
        <v>0</v>
      </c>
      <c r="AF15" s="13">
        <v>90.456999999999994</v>
      </c>
      <c r="AG15" s="13">
        <v>889.87199999999996</v>
      </c>
      <c r="AH15" s="13">
        <v>916.40099999999995</v>
      </c>
      <c r="AI15" s="13">
        <v>0</v>
      </c>
      <c r="AJ15" s="13">
        <f t="shared" si="9"/>
        <v>703.19399999999996</v>
      </c>
      <c r="AK15" s="13">
        <v>600.42499999999995</v>
      </c>
      <c r="AL15" s="13">
        <v>102.76900000000001</v>
      </c>
      <c r="AM15" s="13">
        <v>2273.8919999999998</v>
      </c>
      <c r="AN15" s="13">
        <v>48.917999999999999</v>
      </c>
      <c r="AO15" s="13">
        <f t="shared" si="10"/>
        <v>19511.982</v>
      </c>
      <c r="AP15" s="13">
        <v>1867.34</v>
      </c>
      <c r="AQ15" s="13">
        <v>753.34500000000003</v>
      </c>
      <c r="AR15" s="13">
        <v>16891.296999999999</v>
      </c>
      <c r="AS15" s="13">
        <f t="shared" si="11"/>
        <v>13421.952000000001</v>
      </c>
      <c r="AT15" s="13">
        <f t="shared" si="12"/>
        <v>12817.721000000001</v>
      </c>
      <c r="AU15" s="13">
        <v>7169.8070000000007</v>
      </c>
      <c r="AV15" s="13">
        <v>228.92199999999997</v>
      </c>
      <c r="AW15" s="13">
        <v>5418.9920000000002</v>
      </c>
      <c r="AX15" s="13">
        <v>604.23099999999999</v>
      </c>
      <c r="AY15" s="13">
        <f t="shared" si="13"/>
        <v>263.976</v>
      </c>
      <c r="AZ15" s="13">
        <v>263.976</v>
      </c>
      <c r="BA15" s="13">
        <f t="shared" si="14"/>
        <v>1391.4349999999999</v>
      </c>
      <c r="BB15" s="13">
        <v>494.47399999999999</v>
      </c>
      <c r="BC15" s="13">
        <v>859.56700000000001</v>
      </c>
      <c r="BD15" s="13">
        <v>0</v>
      </c>
      <c r="BE15" s="13">
        <v>1.161</v>
      </c>
      <c r="BF15" s="13">
        <v>36.232999999999997</v>
      </c>
      <c r="BG15" s="13">
        <v>427.26600000000002</v>
      </c>
      <c r="BH15" s="13">
        <f t="shared" si="15"/>
        <v>8927.396999999999</v>
      </c>
      <c r="BI15" s="13">
        <v>8614.7389999999996</v>
      </c>
      <c r="BJ15" s="13">
        <v>312.65800000000002</v>
      </c>
      <c r="BK15" s="13">
        <f t="shared" si="16"/>
        <v>10267.967999999999</v>
      </c>
      <c r="BL15" s="13">
        <f t="shared" si="17"/>
        <v>10267.967999999999</v>
      </c>
      <c r="BM15" s="13">
        <v>4352.8689999999997</v>
      </c>
      <c r="BN15" s="13">
        <v>2367.4679999999998</v>
      </c>
      <c r="BO15" s="13">
        <v>3547.6309999999999</v>
      </c>
      <c r="BP15" s="13">
        <v>0</v>
      </c>
      <c r="BQ15" s="13">
        <v>0</v>
      </c>
      <c r="BR15" s="13">
        <f t="shared" si="18"/>
        <v>455.55899999999997</v>
      </c>
      <c r="BS15" s="13">
        <v>0</v>
      </c>
      <c r="BT15" s="13">
        <v>4.6950000000000003</v>
      </c>
      <c r="BU15" s="13">
        <v>246.61799999999999</v>
      </c>
      <c r="BV15" s="13">
        <v>204.24600000000001</v>
      </c>
      <c r="BW15" s="13">
        <f t="shared" si="19"/>
        <v>1716.1509999999998</v>
      </c>
      <c r="BX15" s="13">
        <v>71.248999999999995</v>
      </c>
      <c r="BY15" s="13">
        <v>1194.4849999999999</v>
      </c>
      <c r="BZ15" s="13">
        <v>450.41699999999997</v>
      </c>
      <c r="CA15" s="13">
        <v>2273.8919999999998</v>
      </c>
      <c r="CB15" s="13">
        <v>15137.982</v>
      </c>
      <c r="CC15" s="13">
        <v>12864.09</v>
      </c>
      <c r="CD15" s="13">
        <v>2426.1470000000008</v>
      </c>
      <c r="CE15" s="13">
        <v>0</v>
      </c>
      <c r="CF15" s="13">
        <v>12204.580000000004</v>
      </c>
      <c r="CG15" s="13">
        <v>18956.274000000001</v>
      </c>
      <c r="CH15" s="13">
        <v>8363.1779999999999</v>
      </c>
      <c r="CI15" s="13">
        <v>947.43000000000393</v>
      </c>
      <c r="CJ15" s="13">
        <v>-313.50499999999602</v>
      </c>
      <c r="CK15" s="13">
        <v>-3791.9799999999964</v>
      </c>
    </row>
    <row r="16" spans="1:89" s="14" customFormat="1" ht="15" customHeight="1">
      <c r="A16" s="64">
        <v>1998</v>
      </c>
      <c r="B16" s="13">
        <v>4725.326</v>
      </c>
      <c r="C16" s="13">
        <f t="shared" si="0"/>
        <v>19857.595000000001</v>
      </c>
      <c r="D16" s="13">
        <v>11622.38</v>
      </c>
      <c r="E16" s="13">
        <v>8235.2150000000001</v>
      </c>
      <c r="F16" s="13">
        <f t="shared" si="1"/>
        <v>5685.4079999999994</v>
      </c>
      <c r="G16" s="13">
        <v>5681.1059999999998</v>
      </c>
      <c r="H16" s="13">
        <v>3.5939999999999999</v>
      </c>
      <c r="I16" s="13">
        <v>0.70799999999999996</v>
      </c>
      <c r="J16" s="13">
        <f t="shared" si="2"/>
        <v>14524.762999999999</v>
      </c>
      <c r="K16" s="13">
        <v>11530.15</v>
      </c>
      <c r="L16" s="13">
        <v>2994.6129999999998</v>
      </c>
      <c r="M16" s="13">
        <f t="shared" si="3"/>
        <v>0</v>
      </c>
      <c r="N16" s="13">
        <v>0</v>
      </c>
      <c r="O16" s="13">
        <f t="shared" si="4"/>
        <v>1330.539</v>
      </c>
      <c r="P16" s="13">
        <v>152.654</v>
      </c>
      <c r="Q16" s="13">
        <v>1177.885</v>
      </c>
      <c r="R16" s="13">
        <f t="shared" si="5"/>
        <v>3498.473</v>
      </c>
      <c r="S16" s="13">
        <v>3496.3679999999999</v>
      </c>
      <c r="T16" s="13">
        <v>0</v>
      </c>
      <c r="U16" s="13">
        <v>2.105</v>
      </c>
      <c r="V16" s="13">
        <v>3618.665</v>
      </c>
      <c r="W16" s="13">
        <f t="shared" si="6"/>
        <v>0</v>
      </c>
      <c r="X16" s="13">
        <v>0</v>
      </c>
      <c r="Y16" s="13">
        <v>0</v>
      </c>
      <c r="Z16" s="13">
        <f t="shared" si="7"/>
        <v>23781.466999999997</v>
      </c>
      <c r="AA16" s="13">
        <v>12159.087</v>
      </c>
      <c r="AB16" s="13">
        <v>11622.38</v>
      </c>
      <c r="AC16" s="13">
        <f t="shared" si="8"/>
        <v>2199.6680000000001</v>
      </c>
      <c r="AD16" s="13">
        <v>4.9160000000000004</v>
      </c>
      <c r="AE16" s="13">
        <v>0</v>
      </c>
      <c r="AF16" s="13">
        <v>117.48</v>
      </c>
      <c r="AG16" s="13">
        <v>1095.5350000000001</v>
      </c>
      <c r="AH16" s="13">
        <v>981.73699999999997</v>
      </c>
      <c r="AI16" s="13">
        <v>0</v>
      </c>
      <c r="AJ16" s="13">
        <f t="shared" si="9"/>
        <v>1461.547</v>
      </c>
      <c r="AK16" s="13">
        <v>785.59500000000003</v>
      </c>
      <c r="AL16" s="13">
        <v>675.952</v>
      </c>
      <c r="AM16" s="13">
        <v>2453.7730000000001</v>
      </c>
      <c r="AN16" s="13">
        <v>88.147999999999996</v>
      </c>
      <c r="AO16" s="13">
        <f t="shared" si="10"/>
        <v>21569.516</v>
      </c>
      <c r="AP16" s="13">
        <v>2162.8870000000002</v>
      </c>
      <c r="AQ16" s="13">
        <v>759.58100000000002</v>
      </c>
      <c r="AR16" s="13">
        <v>18647.047999999999</v>
      </c>
      <c r="AS16" s="13">
        <f t="shared" si="11"/>
        <v>15187.376</v>
      </c>
      <c r="AT16" s="13">
        <f t="shared" si="12"/>
        <v>14470.701999999999</v>
      </c>
      <c r="AU16" s="13">
        <v>8029.7960000000003</v>
      </c>
      <c r="AV16" s="13">
        <v>230.53399999999999</v>
      </c>
      <c r="AW16" s="13">
        <v>6210.3719999999994</v>
      </c>
      <c r="AX16" s="13">
        <v>716.67399999999998</v>
      </c>
      <c r="AY16" s="13">
        <f t="shared" si="13"/>
        <v>326.089</v>
      </c>
      <c r="AZ16" s="13">
        <v>326.089</v>
      </c>
      <c r="BA16" s="13">
        <f t="shared" si="14"/>
        <v>829.30600000000015</v>
      </c>
      <c r="BB16" s="13">
        <v>472.61700000000002</v>
      </c>
      <c r="BC16" s="13">
        <v>343.03300000000002</v>
      </c>
      <c r="BD16" s="13">
        <v>0</v>
      </c>
      <c r="BE16" s="13">
        <v>1.1759999999999999</v>
      </c>
      <c r="BF16" s="13">
        <v>12.48</v>
      </c>
      <c r="BG16" s="13">
        <v>410.041</v>
      </c>
      <c r="BH16" s="13">
        <f t="shared" si="15"/>
        <v>9420.1509999999998</v>
      </c>
      <c r="BI16" s="13">
        <v>9147.3349999999991</v>
      </c>
      <c r="BJ16" s="13">
        <v>272.81599999999997</v>
      </c>
      <c r="BK16" s="13">
        <f t="shared" si="16"/>
        <v>11387.15</v>
      </c>
      <c r="BL16" s="13">
        <f t="shared" si="17"/>
        <v>11387.15</v>
      </c>
      <c r="BM16" s="13">
        <v>4989.7579999999998</v>
      </c>
      <c r="BN16" s="13">
        <v>2809.2139999999999</v>
      </c>
      <c r="BO16" s="13">
        <v>3588.1779999999999</v>
      </c>
      <c r="BP16" s="13">
        <v>0</v>
      </c>
      <c r="BQ16" s="13">
        <v>0</v>
      </c>
      <c r="BR16" s="13">
        <f t="shared" si="18"/>
        <v>567.39300000000003</v>
      </c>
      <c r="BS16" s="13">
        <v>0</v>
      </c>
      <c r="BT16" s="13">
        <v>4.8940000000000001</v>
      </c>
      <c r="BU16" s="13">
        <v>309.68400000000003</v>
      </c>
      <c r="BV16" s="13">
        <v>252.815</v>
      </c>
      <c r="BW16" s="13">
        <f t="shared" si="19"/>
        <v>1357.896</v>
      </c>
      <c r="BX16" s="13">
        <v>84.381</v>
      </c>
      <c r="BY16" s="13">
        <v>1211.7529999999999</v>
      </c>
      <c r="BZ16" s="13">
        <v>61.762</v>
      </c>
      <c r="CA16" s="13">
        <v>2453.7730000000001</v>
      </c>
      <c r="CB16" s="13">
        <v>16844.189999999999</v>
      </c>
      <c r="CC16" s="13">
        <v>14390.416999999998</v>
      </c>
      <c r="CD16" s="13">
        <v>2645.5159999999996</v>
      </c>
      <c r="CE16" s="13">
        <v>0</v>
      </c>
      <c r="CF16" s="13">
        <v>13833.186</v>
      </c>
      <c r="CG16" s="13">
        <v>20849.125000000004</v>
      </c>
      <c r="CH16" s="13">
        <v>9226.7450000000044</v>
      </c>
      <c r="CI16" s="13">
        <v>991.53000000000247</v>
      </c>
      <c r="CJ16" s="13">
        <v>-1565.8939999999977</v>
      </c>
      <c r="CK16" s="13">
        <v>-4885.676999999997</v>
      </c>
    </row>
    <row r="17" spans="1:89" ht="15" customHeight="1">
      <c r="A17" s="64">
        <v>1999</v>
      </c>
      <c r="B17" s="13">
        <v>5242.2280000000001</v>
      </c>
      <c r="C17" s="13">
        <f t="shared" si="0"/>
        <v>21562.936000000002</v>
      </c>
      <c r="D17" s="13">
        <v>12776.695</v>
      </c>
      <c r="E17" s="13">
        <v>8786.241</v>
      </c>
      <c r="F17" s="13">
        <f t="shared" si="1"/>
        <v>5907.7650000000003</v>
      </c>
      <c r="G17" s="13">
        <v>5903.7160000000003</v>
      </c>
      <c r="H17" s="13">
        <v>3.2909999999999999</v>
      </c>
      <c r="I17" s="13">
        <v>0.75800000000000001</v>
      </c>
      <c r="J17" s="13">
        <f t="shared" si="2"/>
        <v>15896.881000000001</v>
      </c>
      <c r="K17" s="13">
        <v>12877.1</v>
      </c>
      <c r="L17" s="13">
        <v>3019.7809999999999</v>
      </c>
      <c r="M17" s="13">
        <f t="shared" si="3"/>
        <v>0</v>
      </c>
      <c r="N17" s="13">
        <v>0</v>
      </c>
      <c r="O17" s="13">
        <f t="shared" si="4"/>
        <v>1621.931</v>
      </c>
      <c r="P17" s="13">
        <v>158.15</v>
      </c>
      <c r="Q17" s="13">
        <v>1463.7809999999999</v>
      </c>
      <c r="R17" s="13">
        <f t="shared" si="5"/>
        <v>3524.5410000000002</v>
      </c>
      <c r="S17" s="13">
        <v>3523.04</v>
      </c>
      <c r="T17" s="13">
        <v>0</v>
      </c>
      <c r="U17" s="13">
        <v>1.5009999999999999</v>
      </c>
      <c r="V17" s="13">
        <v>3597.4059999999999</v>
      </c>
      <c r="W17" s="13">
        <f t="shared" si="6"/>
        <v>0</v>
      </c>
      <c r="X17" s="13">
        <v>0</v>
      </c>
      <c r="Y17" s="13">
        <v>0</v>
      </c>
      <c r="Z17" s="13">
        <f t="shared" si="7"/>
        <v>25786.304</v>
      </c>
      <c r="AA17" s="13">
        <v>13009.609</v>
      </c>
      <c r="AB17" s="13">
        <v>12776.695</v>
      </c>
      <c r="AC17" s="13">
        <f t="shared" si="8"/>
        <v>2350.701</v>
      </c>
      <c r="AD17" s="13">
        <v>4.1520000000000001</v>
      </c>
      <c r="AE17" s="13">
        <v>0</v>
      </c>
      <c r="AF17" s="13">
        <v>125.777</v>
      </c>
      <c r="AG17" s="13">
        <v>1162.9570000000001</v>
      </c>
      <c r="AH17" s="13">
        <v>1057.8150000000001</v>
      </c>
      <c r="AI17" s="13">
        <v>0</v>
      </c>
      <c r="AJ17" s="13">
        <f t="shared" si="9"/>
        <v>1163.2089999999998</v>
      </c>
      <c r="AK17" s="13">
        <v>823.53499999999997</v>
      </c>
      <c r="AL17" s="13">
        <v>339.67399999999998</v>
      </c>
      <c r="AM17" s="13">
        <v>2633.8780000000002</v>
      </c>
      <c r="AN17" s="13">
        <v>48.448999999999998</v>
      </c>
      <c r="AO17" s="13">
        <f t="shared" si="10"/>
        <v>23580.741999999998</v>
      </c>
      <c r="AP17" s="13">
        <v>2630.4430000000002</v>
      </c>
      <c r="AQ17" s="13">
        <v>814.52200000000005</v>
      </c>
      <c r="AR17" s="13">
        <v>20135.776999999998</v>
      </c>
      <c r="AS17" s="13">
        <f t="shared" si="11"/>
        <v>16641.243999999999</v>
      </c>
      <c r="AT17" s="13">
        <f t="shared" si="12"/>
        <v>15871.103999999999</v>
      </c>
      <c r="AU17" s="13">
        <v>8804.402</v>
      </c>
      <c r="AV17" s="13">
        <v>197.619</v>
      </c>
      <c r="AW17" s="13">
        <v>6869.0829999999996</v>
      </c>
      <c r="AX17" s="13">
        <v>770.14</v>
      </c>
      <c r="AY17" s="13">
        <f t="shared" si="13"/>
        <v>414.03100000000001</v>
      </c>
      <c r="AZ17" s="13">
        <v>414.03100000000001</v>
      </c>
      <c r="BA17" s="13">
        <f t="shared" si="14"/>
        <v>1056.1170000000002</v>
      </c>
      <c r="BB17" s="13">
        <v>440.822</v>
      </c>
      <c r="BC17" s="13">
        <v>602.47400000000005</v>
      </c>
      <c r="BD17" s="13">
        <v>0</v>
      </c>
      <c r="BE17" s="13">
        <v>1.8620000000000001</v>
      </c>
      <c r="BF17" s="13">
        <v>10.959</v>
      </c>
      <c r="BG17" s="13">
        <v>378.995</v>
      </c>
      <c r="BH17" s="13">
        <f t="shared" si="15"/>
        <v>10646.991</v>
      </c>
      <c r="BI17" s="13">
        <v>10353.279</v>
      </c>
      <c r="BJ17" s="13">
        <v>293.71199999999999</v>
      </c>
      <c r="BK17" s="13">
        <f t="shared" si="16"/>
        <v>12111.811</v>
      </c>
      <c r="BL17" s="13">
        <f t="shared" si="17"/>
        <v>12111.811</v>
      </c>
      <c r="BM17" s="13">
        <v>5374.1819999999998</v>
      </c>
      <c r="BN17" s="13">
        <v>2816.62</v>
      </c>
      <c r="BO17" s="13">
        <v>3921.009</v>
      </c>
      <c r="BP17" s="13">
        <v>0</v>
      </c>
      <c r="BQ17" s="13">
        <v>0</v>
      </c>
      <c r="BR17" s="13">
        <f t="shared" si="18"/>
        <v>911.93200000000002</v>
      </c>
      <c r="BS17" s="13">
        <v>0</v>
      </c>
      <c r="BT17" s="13">
        <v>4.0609999999999999</v>
      </c>
      <c r="BU17" s="13">
        <v>480.84699999999998</v>
      </c>
      <c r="BV17" s="13">
        <v>427.024</v>
      </c>
      <c r="BW17" s="13">
        <f t="shared" si="19"/>
        <v>1339.6130000000001</v>
      </c>
      <c r="BX17" s="13">
        <v>94.078000000000003</v>
      </c>
      <c r="BY17" s="13">
        <v>1140.6890000000001</v>
      </c>
      <c r="BZ17" s="13">
        <v>104.846</v>
      </c>
      <c r="CA17" s="13">
        <v>2633.8780000000002</v>
      </c>
      <c r="CB17" s="13">
        <v>18338.513999999999</v>
      </c>
      <c r="CC17" s="13">
        <v>15704.635999999999</v>
      </c>
      <c r="CD17" s="13">
        <v>2855.663999999997</v>
      </c>
      <c r="CE17" s="13">
        <v>0</v>
      </c>
      <c r="CF17" s="13">
        <v>15406.552999999993</v>
      </c>
      <c r="CG17" s="13">
        <v>23716.976999999995</v>
      </c>
      <c r="CH17" s="13">
        <v>10940.281999999996</v>
      </c>
      <c r="CI17" s="13">
        <v>2154.0409999999938</v>
      </c>
      <c r="CJ17" s="13">
        <v>-303.43300000000613</v>
      </c>
      <c r="CK17" s="13">
        <v>-3625.7690000000066</v>
      </c>
    </row>
    <row r="18" spans="1:89" ht="15" customHeight="1">
      <c r="A18" s="64">
        <v>2000</v>
      </c>
      <c r="B18" s="13">
        <v>5978.2470000000003</v>
      </c>
      <c r="C18" s="13">
        <f t="shared" si="0"/>
        <v>24226.67</v>
      </c>
      <c r="D18" s="13">
        <v>14138.539000000001</v>
      </c>
      <c r="E18" s="13">
        <v>10088.130999999999</v>
      </c>
      <c r="F18" s="13">
        <f t="shared" si="1"/>
        <v>5921.125</v>
      </c>
      <c r="G18" s="13">
        <v>5916.6980000000003</v>
      </c>
      <c r="H18" s="13">
        <v>4.1429999999999998</v>
      </c>
      <c r="I18" s="13">
        <v>0.28399999999999997</v>
      </c>
      <c r="J18" s="13">
        <f t="shared" si="2"/>
        <v>17627.814000000002</v>
      </c>
      <c r="K18" s="13">
        <v>14078.003000000001</v>
      </c>
      <c r="L18" s="13">
        <v>3549.8110000000001</v>
      </c>
      <c r="M18" s="13">
        <f t="shared" si="3"/>
        <v>0</v>
      </c>
      <c r="N18" s="13">
        <v>0</v>
      </c>
      <c r="O18" s="13">
        <f t="shared" si="4"/>
        <v>1524.9490000000001</v>
      </c>
      <c r="P18" s="13">
        <v>152.488</v>
      </c>
      <c r="Q18" s="13">
        <v>1372.461</v>
      </c>
      <c r="R18" s="13">
        <f t="shared" si="5"/>
        <v>3864.942</v>
      </c>
      <c r="S18" s="13">
        <v>3864.134</v>
      </c>
      <c r="T18" s="13">
        <v>0</v>
      </c>
      <c r="U18" s="13">
        <v>0.80800000000000005</v>
      </c>
      <c r="V18" s="13">
        <v>3937.9169999999999</v>
      </c>
      <c r="W18" s="13">
        <f t="shared" si="6"/>
        <v>0</v>
      </c>
      <c r="X18" s="13">
        <v>0</v>
      </c>
      <c r="Y18" s="13">
        <v>0</v>
      </c>
      <c r="Z18" s="13">
        <f t="shared" si="7"/>
        <v>28608.967000000001</v>
      </c>
      <c r="AA18" s="13">
        <v>14470.428</v>
      </c>
      <c r="AB18" s="13">
        <v>14138.539000000001</v>
      </c>
      <c r="AC18" s="13">
        <f t="shared" si="8"/>
        <v>2475.299</v>
      </c>
      <c r="AD18" s="13">
        <v>6.1059999999999999</v>
      </c>
      <c r="AE18" s="13">
        <v>0</v>
      </c>
      <c r="AF18" s="13">
        <v>186.066</v>
      </c>
      <c r="AG18" s="13">
        <v>1213.3009999999999</v>
      </c>
      <c r="AH18" s="13">
        <v>1069.826</v>
      </c>
      <c r="AI18" s="13">
        <v>0</v>
      </c>
      <c r="AJ18" s="13">
        <f t="shared" si="9"/>
        <v>875.34099999999989</v>
      </c>
      <c r="AK18" s="13">
        <v>604.56399999999996</v>
      </c>
      <c r="AL18" s="13">
        <v>270.77699999999999</v>
      </c>
      <c r="AM18" s="13">
        <v>2883.683</v>
      </c>
      <c r="AN18" s="13">
        <v>-237.86699999999999</v>
      </c>
      <c r="AO18" s="13">
        <f t="shared" si="10"/>
        <v>26487.137000000002</v>
      </c>
      <c r="AP18" s="13">
        <v>2857.8710000000001</v>
      </c>
      <c r="AQ18" s="13">
        <v>915.84699999999998</v>
      </c>
      <c r="AR18" s="13">
        <v>22713.419000000002</v>
      </c>
      <c r="AS18" s="13">
        <f t="shared" si="11"/>
        <v>17231.080999999998</v>
      </c>
      <c r="AT18" s="13">
        <f t="shared" si="12"/>
        <v>16356.509999999998</v>
      </c>
      <c r="AU18" s="13">
        <v>9733.4969999999994</v>
      </c>
      <c r="AV18" s="13">
        <v>226.59000000000003</v>
      </c>
      <c r="AW18" s="13">
        <v>6396.4229999999998</v>
      </c>
      <c r="AX18" s="13">
        <v>874.57100000000003</v>
      </c>
      <c r="AY18" s="13">
        <f t="shared" si="13"/>
        <v>249.72200000000001</v>
      </c>
      <c r="AZ18" s="13">
        <v>249.72200000000001</v>
      </c>
      <c r="BA18" s="13">
        <f t="shared" si="14"/>
        <v>1128.6840000000002</v>
      </c>
      <c r="BB18" s="13">
        <v>621.82100000000003</v>
      </c>
      <c r="BC18" s="13">
        <v>492.62799999999999</v>
      </c>
      <c r="BD18" s="13">
        <v>0</v>
      </c>
      <c r="BE18" s="13">
        <v>5.4859999999999998</v>
      </c>
      <c r="BF18" s="13">
        <v>8.7490000000000006</v>
      </c>
      <c r="BG18" s="13">
        <v>553.44299999999998</v>
      </c>
      <c r="BH18" s="13">
        <f t="shared" si="15"/>
        <v>11999.009</v>
      </c>
      <c r="BI18" s="13">
        <v>11690.692999999999</v>
      </c>
      <c r="BJ18" s="13">
        <v>308.31599999999997</v>
      </c>
      <c r="BK18" s="13">
        <f t="shared" si="16"/>
        <v>13460.521000000001</v>
      </c>
      <c r="BL18" s="13">
        <f t="shared" si="17"/>
        <v>13460.521000000001</v>
      </c>
      <c r="BM18" s="13">
        <v>5882.0379999999996</v>
      </c>
      <c r="BN18" s="13">
        <v>3292.3380000000002</v>
      </c>
      <c r="BO18" s="13">
        <v>4286.1450000000004</v>
      </c>
      <c r="BP18" s="13">
        <v>0</v>
      </c>
      <c r="BQ18" s="13">
        <v>0</v>
      </c>
      <c r="BR18" s="13">
        <f t="shared" si="18"/>
        <v>821.66</v>
      </c>
      <c r="BS18" s="13">
        <v>0</v>
      </c>
      <c r="BT18" s="13">
        <v>5.8159999999999998</v>
      </c>
      <c r="BU18" s="13">
        <v>335.52600000000001</v>
      </c>
      <c r="BV18" s="13">
        <v>480.31799999999998</v>
      </c>
      <c r="BW18" s="13">
        <f t="shared" si="19"/>
        <v>1219.068</v>
      </c>
      <c r="BX18" s="13">
        <v>103.002</v>
      </c>
      <c r="BY18" s="13">
        <v>1060.971</v>
      </c>
      <c r="BZ18" s="13">
        <v>55.094999999999999</v>
      </c>
      <c r="CA18" s="13">
        <v>2883.683</v>
      </c>
      <c r="CB18" s="13">
        <v>20508.89</v>
      </c>
      <c r="CC18" s="13">
        <v>17625.206999999999</v>
      </c>
      <c r="CD18" s="13">
        <v>3130.7979999999989</v>
      </c>
      <c r="CE18" s="13">
        <v>0</v>
      </c>
      <c r="CF18" s="13">
        <v>16100.671999999999</v>
      </c>
      <c r="CG18" s="13">
        <v>25436.135000000002</v>
      </c>
      <c r="CH18" s="13">
        <v>11297.596000000001</v>
      </c>
      <c r="CI18" s="13">
        <v>1209.4650000000038</v>
      </c>
      <c r="CJ18" s="13">
        <v>-1330.4909999999961</v>
      </c>
      <c r="CK18" s="13">
        <v>-4130.0659999999962</v>
      </c>
    </row>
    <row r="19" spans="1:89" ht="15" customHeight="1">
      <c r="A19" s="64">
        <v>2001</v>
      </c>
      <c r="B19" s="13">
        <v>6263.2560000000003</v>
      </c>
      <c r="C19" s="13">
        <f t="shared" si="0"/>
        <v>26136.243000000002</v>
      </c>
      <c r="D19" s="13">
        <v>15373.378000000001</v>
      </c>
      <c r="E19" s="13">
        <v>10762.865</v>
      </c>
      <c r="F19" s="13">
        <f t="shared" si="1"/>
        <v>6838.2619999999997</v>
      </c>
      <c r="G19" s="13">
        <v>6833.723</v>
      </c>
      <c r="H19" s="13">
        <v>4.34</v>
      </c>
      <c r="I19" s="13">
        <v>0.19900000000000001</v>
      </c>
      <c r="J19" s="13">
        <f t="shared" si="2"/>
        <v>18806.304</v>
      </c>
      <c r="K19" s="13">
        <v>15202.798000000001</v>
      </c>
      <c r="L19" s="13">
        <v>3603.5059999999999</v>
      </c>
      <c r="M19" s="13">
        <f t="shared" si="3"/>
        <v>0</v>
      </c>
      <c r="N19" s="13">
        <v>0</v>
      </c>
      <c r="O19" s="13">
        <f t="shared" si="4"/>
        <v>1653.47</v>
      </c>
      <c r="P19" s="13">
        <v>192.078</v>
      </c>
      <c r="Q19" s="13">
        <v>1461.3920000000001</v>
      </c>
      <c r="R19" s="13">
        <f t="shared" si="5"/>
        <v>4062.1309999999999</v>
      </c>
      <c r="S19" s="13">
        <v>4060.355</v>
      </c>
      <c r="T19" s="13">
        <v>0</v>
      </c>
      <c r="U19" s="13">
        <v>1.776</v>
      </c>
      <c r="V19" s="13">
        <v>4159.8540000000003</v>
      </c>
      <c r="W19" s="13">
        <f t="shared" si="6"/>
        <v>0</v>
      </c>
      <c r="X19" s="13">
        <v>0</v>
      </c>
      <c r="Y19" s="13">
        <v>0</v>
      </c>
      <c r="Z19" s="13">
        <f t="shared" si="7"/>
        <v>31077.811000000002</v>
      </c>
      <c r="AA19" s="13">
        <v>15704.433000000001</v>
      </c>
      <c r="AB19" s="13">
        <v>15373.378000000001</v>
      </c>
      <c r="AC19" s="13">
        <f t="shared" si="8"/>
        <v>2668.627</v>
      </c>
      <c r="AD19" s="13">
        <v>8.0850000000000009</v>
      </c>
      <c r="AE19" s="13">
        <v>0</v>
      </c>
      <c r="AF19" s="13">
        <v>202.511</v>
      </c>
      <c r="AG19" s="13">
        <v>1406.576</v>
      </c>
      <c r="AH19" s="13">
        <v>1051.4549999999999</v>
      </c>
      <c r="AI19" s="13">
        <v>0</v>
      </c>
      <c r="AJ19" s="13">
        <f t="shared" si="9"/>
        <v>1366.4649999999999</v>
      </c>
      <c r="AK19" s="13">
        <v>957.89599999999996</v>
      </c>
      <c r="AL19" s="13">
        <v>408.56900000000002</v>
      </c>
      <c r="AM19" s="13">
        <v>3082.223</v>
      </c>
      <c r="AN19" s="13">
        <v>4.548</v>
      </c>
      <c r="AO19" s="13">
        <f t="shared" si="10"/>
        <v>28114.936999999998</v>
      </c>
      <c r="AP19" s="13">
        <v>2785.011</v>
      </c>
      <c r="AQ19" s="13">
        <v>967.28399999999999</v>
      </c>
      <c r="AR19" s="13">
        <v>24362.642</v>
      </c>
      <c r="AS19" s="13">
        <f t="shared" si="11"/>
        <v>18193.917999999998</v>
      </c>
      <c r="AT19" s="13">
        <f t="shared" si="12"/>
        <v>17191.945999999996</v>
      </c>
      <c r="AU19" s="13">
        <v>10021.352999999999</v>
      </c>
      <c r="AV19" s="13">
        <v>264.23699999999997</v>
      </c>
      <c r="AW19" s="13">
        <v>6906.3559999999998</v>
      </c>
      <c r="AX19" s="13">
        <v>1001.972</v>
      </c>
      <c r="AY19" s="13">
        <f t="shared" si="13"/>
        <v>281.40899999999999</v>
      </c>
      <c r="AZ19" s="13">
        <v>281.40899999999999</v>
      </c>
      <c r="BA19" s="13">
        <f t="shared" si="14"/>
        <v>1107.6369999999999</v>
      </c>
      <c r="BB19" s="13">
        <v>661.91200000000003</v>
      </c>
      <c r="BC19" s="13">
        <v>425.08699999999999</v>
      </c>
      <c r="BD19" s="13">
        <v>0</v>
      </c>
      <c r="BE19" s="13">
        <v>5.399</v>
      </c>
      <c r="BF19" s="13">
        <v>15.239000000000001</v>
      </c>
      <c r="BG19" s="13">
        <v>619.66499999999996</v>
      </c>
      <c r="BH19" s="13">
        <f t="shared" si="15"/>
        <v>12119.956</v>
      </c>
      <c r="BI19" s="13">
        <v>11749.323</v>
      </c>
      <c r="BJ19" s="13">
        <v>370.63299999999998</v>
      </c>
      <c r="BK19" s="13">
        <f t="shared" si="16"/>
        <v>14494.598000000002</v>
      </c>
      <c r="BL19" s="13">
        <f t="shared" si="17"/>
        <v>14494.598000000002</v>
      </c>
      <c r="BM19" s="13">
        <v>6360.5330000000004</v>
      </c>
      <c r="BN19" s="13">
        <v>3387.99</v>
      </c>
      <c r="BO19" s="13">
        <v>4746.0749999999998</v>
      </c>
      <c r="BP19" s="13">
        <v>0</v>
      </c>
      <c r="BQ19" s="13">
        <v>0</v>
      </c>
      <c r="BR19" s="13">
        <f t="shared" si="18"/>
        <v>731.78399999999988</v>
      </c>
      <c r="BS19" s="13">
        <v>0</v>
      </c>
      <c r="BT19" s="13">
        <v>8.032</v>
      </c>
      <c r="BU19" s="13">
        <v>257.05399999999997</v>
      </c>
      <c r="BV19" s="13">
        <v>466.69799999999998</v>
      </c>
      <c r="BW19" s="13">
        <f t="shared" si="19"/>
        <v>1956.06</v>
      </c>
      <c r="BX19" s="13">
        <v>90.971000000000004</v>
      </c>
      <c r="BY19" s="13">
        <v>1625.2439999999999</v>
      </c>
      <c r="BZ19" s="13">
        <v>239.845</v>
      </c>
      <c r="CA19" s="13">
        <v>3082.223</v>
      </c>
      <c r="CB19" s="13">
        <v>21851.681</v>
      </c>
      <c r="CC19" s="13">
        <v>18769.457999999999</v>
      </c>
      <c r="CD19" s="13">
        <v>3326.7860000000001</v>
      </c>
      <c r="CE19" s="13">
        <v>0</v>
      </c>
      <c r="CF19" s="13">
        <v>16912.739999999994</v>
      </c>
      <c r="CG19" s="13">
        <v>25886.017999999993</v>
      </c>
      <c r="CH19" s="13">
        <v>10512.639999999992</v>
      </c>
      <c r="CI19" s="13">
        <v>-250.22500000000946</v>
      </c>
      <c r="CJ19" s="13">
        <v>-2742.8530000000092</v>
      </c>
      <c r="CK19" s="13">
        <v>-6503.4400000000087</v>
      </c>
    </row>
    <row r="20" spans="1:89" ht="15" customHeight="1">
      <c r="A20" s="64">
        <v>2002</v>
      </c>
      <c r="B20" s="13">
        <v>6494.18</v>
      </c>
      <c r="C20" s="13">
        <f t="shared" si="0"/>
        <v>27872.343999999997</v>
      </c>
      <c r="D20" s="13">
        <v>16439.589</v>
      </c>
      <c r="E20" s="13">
        <v>11432.754999999999</v>
      </c>
      <c r="F20" s="13">
        <f t="shared" si="1"/>
        <v>6572.5990000000002</v>
      </c>
      <c r="G20" s="13">
        <v>6568.6009999999997</v>
      </c>
      <c r="H20" s="13">
        <v>3.84</v>
      </c>
      <c r="I20" s="13">
        <v>0.158</v>
      </c>
      <c r="J20" s="13">
        <f t="shared" si="2"/>
        <v>20160.548000000003</v>
      </c>
      <c r="K20" s="13">
        <v>16011.314</v>
      </c>
      <c r="L20" s="13">
        <v>4149.2340000000004</v>
      </c>
      <c r="M20" s="13">
        <f t="shared" si="3"/>
        <v>0</v>
      </c>
      <c r="N20" s="13">
        <v>0</v>
      </c>
      <c r="O20" s="13">
        <f t="shared" si="4"/>
        <v>1558.3</v>
      </c>
      <c r="P20" s="13">
        <v>186.917</v>
      </c>
      <c r="Q20" s="13">
        <v>1371.383</v>
      </c>
      <c r="R20" s="13">
        <f t="shared" si="5"/>
        <v>4046.8199999999997</v>
      </c>
      <c r="S20" s="13">
        <v>4045.3539999999998</v>
      </c>
      <c r="T20" s="13">
        <v>0</v>
      </c>
      <c r="U20" s="13">
        <v>1.466</v>
      </c>
      <c r="V20" s="13">
        <v>4137.57</v>
      </c>
      <c r="W20" s="13">
        <f t="shared" si="6"/>
        <v>0</v>
      </c>
      <c r="X20" s="13">
        <v>0</v>
      </c>
      <c r="Y20" s="13">
        <v>0</v>
      </c>
      <c r="Z20" s="13">
        <f t="shared" si="7"/>
        <v>33623.005000000005</v>
      </c>
      <c r="AA20" s="13">
        <v>17183.416000000001</v>
      </c>
      <c r="AB20" s="13">
        <v>16439.589</v>
      </c>
      <c r="AC20" s="13">
        <f t="shared" si="8"/>
        <v>3077.181</v>
      </c>
      <c r="AD20" s="13">
        <v>16.334</v>
      </c>
      <c r="AE20" s="13">
        <v>0</v>
      </c>
      <c r="AF20" s="13">
        <v>207.708</v>
      </c>
      <c r="AG20" s="13">
        <v>1722.277</v>
      </c>
      <c r="AH20" s="13">
        <v>1130.8620000000001</v>
      </c>
      <c r="AI20" s="13">
        <v>0</v>
      </c>
      <c r="AJ20" s="13">
        <f t="shared" si="9"/>
        <v>1165.336</v>
      </c>
      <c r="AK20" s="13">
        <v>780.34799999999996</v>
      </c>
      <c r="AL20" s="13">
        <v>384.988</v>
      </c>
      <c r="AM20" s="13">
        <v>3278.9070000000002</v>
      </c>
      <c r="AN20" s="13">
        <v>-641.96199999999999</v>
      </c>
      <c r="AO20" s="13">
        <f t="shared" si="10"/>
        <v>29831.515000000003</v>
      </c>
      <c r="AP20" s="13">
        <v>2905.7240000000002</v>
      </c>
      <c r="AQ20" s="13">
        <v>919.35400000000004</v>
      </c>
      <c r="AR20" s="13">
        <v>26006.437000000002</v>
      </c>
      <c r="AS20" s="13">
        <f t="shared" si="11"/>
        <v>19823.900999999998</v>
      </c>
      <c r="AT20" s="13">
        <f t="shared" si="12"/>
        <v>18412.762999999999</v>
      </c>
      <c r="AU20" s="13">
        <v>10668.116</v>
      </c>
      <c r="AV20" s="13">
        <v>272.73</v>
      </c>
      <c r="AW20" s="13">
        <v>7471.9169999999995</v>
      </c>
      <c r="AX20" s="13">
        <v>1411.1379999999999</v>
      </c>
      <c r="AY20" s="13">
        <f t="shared" si="13"/>
        <v>376.315</v>
      </c>
      <c r="AZ20" s="13">
        <v>376.315</v>
      </c>
      <c r="BA20" s="13">
        <f t="shared" si="14"/>
        <v>1204.3300000000002</v>
      </c>
      <c r="BB20" s="13">
        <v>440.05900000000003</v>
      </c>
      <c r="BC20" s="13">
        <v>747.11099999999999</v>
      </c>
      <c r="BD20" s="13">
        <v>-0.65400000000000003</v>
      </c>
      <c r="BE20" s="13">
        <v>5.641</v>
      </c>
      <c r="BF20" s="13">
        <v>12.173</v>
      </c>
      <c r="BG20" s="13">
        <v>381.02300000000002</v>
      </c>
      <c r="BH20" s="13">
        <f t="shared" si="15"/>
        <v>12577.521000000001</v>
      </c>
      <c r="BI20" s="13">
        <v>12099.82</v>
      </c>
      <c r="BJ20" s="13">
        <v>477.70100000000002</v>
      </c>
      <c r="BK20" s="13">
        <f t="shared" si="16"/>
        <v>15626.072</v>
      </c>
      <c r="BL20" s="13">
        <f t="shared" si="17"/>
        <v>15626.072</v>
      </c>
      <c r="BM20" s="13">
        <v>6747.0219999999999</v>
      </c>
      <c r="BN20" s="13">
        <v>3883.2040000000002</v>
      </c>
      <c r="BO20" s="13">
        <v>4995.8459999999995</v>
      </c>
      <c r="BP20" s="13">
        <v>0</v>
      </c>
      <c r="BQ20" s="13">
        <v>0</v>
      </c>
      <c r="BR20" s="13">
        <f t="shared" si="18"/>
        <v>1036.7170000000001</v>
      </c>
      <c r="BS20" s="13">
        <v>0</v>
      </c>
      <c r="BT20" s="13">
        <v>16.084</v>
      </c>
      <c r="BU20" s="13">
        <v>364.53100000000001</v>
      </c>
      <c r="BV20" s="13">
        <v>656.10199999999998</v>
      </c>
      <c r="BW20" s="13">
        <f t="shared" si="19"/>
        <v>2259.0860000000002</v>
      </c>
      <c r="BX20" s="13">
        <v>105.093</v>
      </c>
      <c r="BY20" s="13">
        <v>1878.9110000000001</v>
      </c>
      <c r="BZ20" s="13">
        <v>275.08199999999999</v>
      </c>
      <c r="CA20" s="13">
        <v>3278.9070000000002</v>
      </c>
      <c r="CB20" s="13">
        <v>23337.334999999999</v>
      </c>
      <c r="CC20" s="13">
        <v>20058.428</v>
      </c>
      <c r="CD20" s="13">
        <v>3553.1019999999953</v>
      </c>
      <c r="CE20" s="13">
        <v>0</v>
      </c>
      <c r="CF20" s="13">
        <v>18976.212999999996</v>
      </c>
      <c r="CG20" s="13">
        <v>27955.925999999992</v>
      </c>
      <c r="CH20" s="13">
        <v>11516.336999999992</v>
      </c>
      <c r="CI20" s="13">
        <v>83.581999999994878</v>
      </c>
      <c r="CJ20" s="13">
        <v>-2101.5750000000053</v>
      </c>
      <c r="CK20" s="13">
        <v>-4753.3050000000057</v>
      </c>
    </row>
    <row r="21" spans="1:89" ht="15" customHeight="1">
      <c r="A21" s="64">
        <v>2003</v>
      </c>
      <c r="B21" s="13">
        <v>6851.9589999999998</v>
      </c>
      <c r="C21" s="13">
        <f t="shared" si="0"/>
        <v>29368.982000000004</v>
      </c>
      <c r="D21" s="13">
        <v>17321.023000000001</v>
      </c>
      <c r="E21" s="13">
        <v>12047.959000000001</v>
      </c>
      <c r="F21" s="13">
        <f t="shared" si="1"/>
        <v>6401.2250000000004</v>
      </c>
      <c r="G21" s="13">
        <v>6392.5249999999996</v>
      </c>
      <c r="H21" s="13">
        <v>3.0870000000000002</v>
      </c>
      <c r="I21" s="13">
        <v>5.6130000000000004</v>
      </c>
      <c r="J21" s="13">
        <f t="shared" si="2"/>
        <v>20896.319</v>
      </c>
      <c r="K21" s="13">
        <v>16058.441000000001</v>
      </c>
      <c r="L21" s="13">
        <v>4837.8779999999997</v>
      </c>
      <c r="M21" s="13">
        <f t="shared" si="3"/>
        <v>0</v>
      </c>
      <c r="N21" s="13">
        <v>0</v>
      </c>
      <c r="O21" s="13">
        <f t="shared" si="4"/>
        <v>1742.8910000000001</v>
      </c>
      <c r="P21" s="13">
        <v>209.595</v>
      </c>
      <c r="Q21" s="13">
        <v>1533.296</v>
      </c>
      <c r="R21" s="13">
        <f t="shared" si="5"/>
        <v>3887.36</v>
      </c>
      <c r="S21" s="13">
        <v>3884.931</v>
      </c>
      <c r="T21" s="13">
        <v>0</v>
      </c>
      <c r="U21" s="13">
        <v>2.4289999999999998</v>
      </c>
      <c r="V21" s="13">
        <v>4107.5079999999998</v>
      </c>
      <c r="W21" s="13">
        <f t="shared" si="6"/>
        <v>0</v>
      </c>
      <c r="X21" s="13">
        <v>0</v>
      </c>
      <c r="Y21" s="13">
        <v>0</v>
      </c>
      <c r="Z21" s="13">
        <f t="shared" si="7"/>
        <v>36661.862000000001</v>
      </c>
      <c r="AA21" s="13">
        <v>19340.839</v>
      </c>
      <c r="AB21" s="13">
        <v>17321.023000000001</v>
      </c>
      <c r="AC21" s="13">
        <f t="shared" si="8"/>
        <v>2941.7860000000001</v>
      </c>
      <c r="AD21" s="13">
        <v>18.899999999999999</v>
      </c>
      <c r="AE21" s="13">
        <v>0</v>
      </c>
      <c r="AF21" s="13">
        <v>154.95500000000001</v>
      </c>
      <c r="AG21" s="13">
        <v>1611.8219999999999</v>
      </c>
      <c r="AH21" s="13">
        <v>1156.1089999999999</v>
      </c>
      <c r="AI21" s="13">
        <v>0</v>
      </c>
      <c r="AJ21" s="13">
        <f t="shared" si="9"/>
        <v>1148.9299999999998</v>
      </c>
      <c r="AK21" s="13">
        <v>786.22699999999998</v>
      </c>
      <c r="AL21" s="13">
        <v>362.70299999999997</v>
      </c>
      <c r="AM21" s="13">
        <v>3446.096</v>
      </c>
      <c r="AN21" s="13">
        <v>50.231000000000002</v>
      </c>
      <c r="AO21" s="13">
        <f t="shared" si="10"/>
        <v>31115.254000000001</v>
      </c>
      <c r="AP21" s="13">
        <v>3019.6329999999998</v>
      </c>
      <c r="AQ21" s="13">
        <v>894.66899999999998</v>
      </c>
      <c r="AR21" s="13">
        <v>27200.952000000001</v>
      </c>
      <c r="AS21" s="13">
        <f t="shared" si="11"/>
        <v>20259.448</v>
      </c>
      <c r="AT21" s="13">
        <f t="shared" si="12"/>
        <v>18985.59</v>
      </c>
      <c r="AU21" s="13">
        <v>11075.871999999999</v>
      </c>
      <c r="AV21" s="13">
        <v>264.084</v>
      </c>
      <c r="AW21" s="13">
        <v>7645.6339999999991</v>
      </c>
      <c r="AX21" s="13">
        <v>1273.8579999999999</v>
      </c>
      <c r="AY21" s="13">
        <f t="shared" si="13"/>
        <v>353.52600000000001</v>
      </c>
      <c r="AZ21" s="13">
        <v>353.52600000000001</v>
      </c>
      <c r="BA21" s="13">
        <f t="shared" si="14"/>
        <v>1151.7149999999999</v>
      </c>
      <c r="BB21" s="13">
        <v>435.11099999999999</v>
      </c>
      <c r="BC21" s="13">
        <v>582.06600000000003</v>
      </c>
      <c r="BD21" s="13">
        <v>7.0000000000000001E-3</v>
      </c>
      <c r="BE21" s="13">
        <v>6.359</v>
      </c>
      <c r="BF21" s="13">
        <v>128.172</v>
      </c>
      <c r="BG21" s="13">
        <v>378.858</v>
      </c>
      <c r="BH21" s="13">
        <f t="shared" si="15"/>
        <v>11419.228000000001</v>
      </c>
      <c r="BI21" s="13">
        <v>11043.923000000001</v>
      </c>
      <c r="BJ21" s="13">
        <v>375.30500000000001</v>
      </c>
      <c r="BK21" s="13">
        <f t="shared" si="16"/>
        <v>16432.864999999998</v>
      </c>
      <c r="BL21" s="13">
        <f t="shared" si="17"/>
        <v>16432.864999999998</v>
      </c>
      <c r="BM21" s="13">
        <v>6336.6319999999996</v>
      </c>
      <c r="BN21" s="13">
        <v>4374.1949999999997</v>
      </c>
      <c r="BO21" s="13">
        <v>5722.0379999999996</v>
      </c>
      <c r="BP21" s="13">
        <v>0</v>
      </c>
      <c r="BQ21" s="13">
        <v>0</v>
      </c>
      <c r="BR21" s="13">
        <f t="shared" si="18"/>
        <v>1202.5729999999999</v>
      </c>
      <c r="BS21" s="13">
        <v>0</v>
      </c>
      <c r="BT21" s="13">
        <v>18.308</v>
      </c>
      <c r="BU21" s="13">
        <v>331.57799999999997</v>
      </c>
      <c r="BV21" s="13">
        <v>852.68700000000001</v>
      </c>
      <c r="BW21" s="13">
        <f t="shared" si="19"/>
        <v>2434.2510000000002</v>
      </c>
      <c r="BX21" s="13">
        <v>104.976</v>
      </c>
      <c r="BY21" s="13">
        <v>1712.143</v>
      </c>
      <c r="BZ21" s="13">
        <v>617.13199999999995</v>
      </c>
      <c r="CA21" s="13">
        <v>3446.096</v>
      </c>
      <c r="CB21" s="13">
        <v>24263.295000000002</v>
      </c>
      <c r="CC21" s="13">
        <v>20817.199000000001</v>
      </c>
      <c r="CD21" s="13">
        <v>3720.502000000004</v>
      </c>
      <c r="CE21" s="13">
        <v>0</v>
      </c>
      <c r="CF21" s="13">
        <v>19501.414000000004</v>
      </c>
      <c r="CG21" s="13">
        <v>26273.455000000002</v>
      </c>
      <c r="CH21" s="13">
        <v>8952.4320000000007</v>
      </c>
      <c r="CI21" s="13">
        <v>-3095.5270000000019</v>
      </c>
      <c r="CJ21" s="13">
        <v>-5256.3020000000015</v>
      </c>
      <c r="CK21" s="13">
        <v>-8261.6620000000021</v>
      </c>
    </row>
    <row r="22" spans="1:89" ht="15" customHeight="1">
      <c r="A22" s="64">
        <v>2004</v>
      </c>
      <c r="B22" s="13">
        <v>7389.74</v>
      </c>
      <c r="C22" s="13">
        <f t="shared" si="0"/>
        <v>31094.631999999998</v>
      </c>
      <c r="D22" s="13">
        <v>18242.302</v>
      </c>
      <c r="E22" s="13">
        <v>12852.33</v>
      </c>
      <c r="F22" s="13">
        <f t="shared" si="1"/>
        <v>6764.0370000000003</v>
      </c>
      <c r="G22" s="13">
        <v>6755.107</v>
      </c>
      <c r="H22" s="13">
        <v>1.8540000000000001</v>
      </c>
      <c r="I22" s="13">
        <v>7.0759999999999996</v>
      </c>
      <c r="J22" s="13">
        <f t="shared" si="2"/>
        <v>21728.535</v>
      </c>
      <c r="K22" s="13">
        <v>16337.334000000001</v>
      </c>
      <c r="L22" s="13">
        <v>5391.201</v>
      </c>
      <c r="M22" s="13">
        <f t="shared" si="3"/>
        <v>0</v>
      </c>
      <c r="N22" s="13">
        <v>0</v>
      </c>
      <c r="O22" s="13">
        <f t="shared" si="4"/>
        <v>1360.384</v>
      </c>
      <c r="P22" s="13">
        <v>189.13</v>
      </c>
      <c r="Q22" s="13">
        <v>1171.2539999999999</v>
      </c>
      <c r="R22" s="13">
        <f t="shared" si="5"/>
        <v>3911.5629999999996</v>
      </c>
      <c r="S22" s="13">
        <v>3909.2109999999998</v>
      </c>
      <c r="T22" s="13">
        <v>0</v>
      </c>
      <c r="U22" s="13">
        <v>2.3519999999999999</v>
      </c>
      <c r="V22" s="13">
        <v>4160.7960000000003</v>
      </c>
      <c r="W22" s="13">
        <f t="shared" si="6"/>
        <v>0</v>
      </c>
      <c r="X22" s="13">
        <v>0</v>
      </c>
      <c r="Y22" s="13">
        <v>0</v>
      </c>
      <c r="Z22" s="13">
        <f t="shared" si="7"/>
        <v>39063.096000000005</v>
      </c>
      <c r="AA22" s="13">
        <v>20820.794000000002</v>
      </c>
      <c r="AB22" s="13">
        <v>18242.302</v>
      </c>
      <c r="AC22" s="13">
        <f t="shared" si="8"/>
        <v>3310.299</v>
      </c>
      <c r="AD22" s="13">
        <v>20.695</v>
      </c>
      <c r="AE22" s="13">
        <v>0</v>
      </c>
      <c r="AF22" s="13">
        <v>165.834</v>
      </c>
      <c r="AG22" s="13">
        <v>1979.2739999999999</v>
      </c>
      <c r="AH22" s="13">
        <v>1144.4960000000001</v>
      </c>
      <c r="AI22" s="13">
        <v>0</v>
      </c>
      <c r="AJ22" s="13">
        <f t="shared" si="9"/>
        <v>1481.904</v>
      </c>
      <c r="AK22" s="13">
        <v>871.428</v>
      </c>
      <c r="AL22" s="13">
        <v>610.476</v>
      </c>
      <c r="AM22" s="13">
        <v>3678.9119999999998</v>
      </c>
      <c r="AN22" s="13">
        <v>317.21600000000001</v>
      </c>
      <c r="AO22" s="13">
        <f t="shared" si="10"/>
        <v>32723.957000000002</v>
      </c>
      <c r="AP22" s="13">
        <v>3180.5639999999999</v>
      </c>
      <c r="AQ22" s="13">
        <v>822.99400000000003</v>
      </c>
      <c r="AR22" s="13">
        <v>28720.399000000001</v>
      </c>
      <c r="AS22" s="13">
        <f t="shared" si="11"/>
        <v>21055.491999999998</v>
      </c>
      <c r="AT22" s="13">
        <f t="shared" si="12"/>
        <v>19775.254999999997</v>
      </c>
      <c r="AU22" s="13">
        <v>11568.706</v>
      </c>
      <c r="AV22" s="13">
        <v>318.30899999999997</v>
      </c>
      <c r="AW22" s="13">
        <v>7888.24</v>
      </c>
      <c r="AX22" s="13">
        <v>1280.2370000000001</v>
      </c>
      <c r="AY22" s="13">
        <f t="shared" si="13"/>
        <v>340.351</v>
      </c>
      <c r="AZ22" s="13">
        <v>340.351</v>
      </c>
      <c r="BA22" s="13">
        <f t="shared" si="14"/>
        <v>1259.7450000000001</v>
      </c>
      <c r="BB22" s="13">
        <v>437.94600000000003</v>
      </c>
      <c r="BC22" s="13">
        <v>619.56099999999992</v>
      </c>
      <c r="BD22" s="13">
        <v>0</v>
      </c>
      <c r="BE22" s="13">
        <v>7.8419999999999996</v>
      </c>
      <c r="BF22" s="13">
        <v>194.39599999999999</v>
      </c>
      <c r="BG22" s="13">
        <v>392.17099999999999</v>
      </c>
      <c r="BH22" s="13">
        <f t="shared" si="15"/>
        <v>12400.019999999999</v>
      </c>
      <c r="BI22" s="13">
        <v>12007.407999999999</v>
      </c>
      <c r="BJ22" s="13">
        <v>392.61200000000002</v>
      </c>
      <c r="BK22" s="13">
        <f t="shared" si="16"/>
        <v>17307.913</v>
      </c>
      <c r="BL22" s="13">
        <f t="shared" si="17"/>
        <v>17307.913</v>
      </c>
      <c r="BM22" s="13">
        <v>6925.5119999999997</v>
      </c>
      <c r="BN22" s="13">
        <v>4934.2740000000003</v>
      </c>
      <c r="BO22" s="13">
        <v>5448.1270000000004</v>
      </c>
      <c r="BP22" s="13">
        <v>0</v>
      </c>
      <c r="BQ22" s="13">
        <v>0</v>
      </c>
      <c r="BR22" s="13">
        <f t="shared" si="18"/>
        <v>1907.8770000000002</v>
      </c>
      <c r="BS22" s="13">
        <v>0</v>
      </c>
      <c r="BT22" s="13">
        <v>18.945</v>
      </c>
      <c r="BU22" s="13">
        <v>516.42600000000004</v>
      </c>
      <c r="BV22" s="13">
        <v>1372.5060000000001</v>
      </c>
      <c r="BW22" s="13">
        <f t="shared" si="19"/>
        <v>1769.383</v>
      </c>
      <c r="BX22" s="13">
        <v>26.876999999999999</v>
      </c>
      <c r="BY22" s="13">
        <v>1391.3530000000001</v>
      </c>
      <c r="BZ22" s="13">
        <v>351.15300000000002</v>
      </c>
      <c r="CA22" s="13">
        <v>3678.9119999999998</v>
      </c>
      <c r="CB22" s="13">
        <v>25334.216999999997</v>
      </c>
      <c r="CC22" s="13">
        <v>21655.304999999997</v>
      </c>
      <c r="CD22" s="13">
        <v>3946.0329999999958</v>
      </c>
      <c r="CE22" s="13">
        <v>0</v>
      </c>
      <c r="CF22" s="13">
        <v>20989.322999999993</v>
      </c>
      <c r="CG22" s="13">
        <v>28474.039999999994</v>
      </c>
      <c r="CH22" s="13">
        <v>10231.737999999994</v>
      </c>
      <c r="CI22" s="13">
        <v>-2620.5920000000042</v>
      </c>
      <c r="CJ22" s="13">
        <v>-6012.0250000000051</v>
      </c>
      <c r="CK22" s="13">
        <v>-9414.3660000000054</v>
      </c>
    </row>
    <row r="23" spans="1:89" ht="15" customHeight="1">
      <c r="A23" s="64">
        <v>2005</v>
      </c>
      <c r="B23" s="13">
        <v>8053.7860000000001</v>
      </c>
      <c r="C23" s="13">
        <f t="shared" si="0"/>
        <v>33272.519</v>
      </c>
      <c r="D23" s="13">
        <v>19310.71</v>
      </c>
      <c r="E23" s="13">
        <v>13961.808999999999</v>
      </c>
      <c r="F23" s="13">
        <f t="shared" si="1"/>
        <v>6475.9079999999994</v>
      </c>
      <c r="G23" s="13">
        <v>6468.049</v>
      </c>
      <c r="H23" s="13">
        <v>1.788</v>
      </c>
      <c r="I23" s="13">
        <v>6.0709999999999997</v>
      </c>
      <c r="J23" s="13">
        <f t="shared" si="2"/>
        <v>23026.881000000001</v>
      </c>
      <c r="K23" s="13">
        <v>16934.911</v>
      </c>
      <c r="L23" s="13">
        <v>6091.97</v>
      </c>
      <c r="M23" s="13">
        <f t="shared" si="3"/>
        <v>0</v>
      </c>
      <c r="N23" s="13">
        <v>0</v>
      </c>
      <c r="O23" s="13">
        <f t="shared" si="4"/>
        <v>1437.693</v>
      </c>
      <c r="P23" s="13">
        <v>230.184</v>
      </c>
      <c r="Q23" s="13">
        <v>1207.509</v>
      </c>
      <c r="R23" s="13">
        <f t="shared" si="5"/>
        <v>4073.1460000000002</v>
      </c>
      <c r="S23" s="13">
        <v>4071.3490000000002</v>
      </c>
      <c r="T23" s="13">
        <v>0</v>
      </c>
      <c r="U23" s="13">
        <v>1.7969999999999999</v>
      </c>
      <c r="V23" s="13">
        <v>4316.0429999999997</v>
      </c>
      <c r="W23" s="13">
        <f t="shared" si="6"/>
        <v>0</v>
      </c>
      <c r="X23" s="13">
        <v>0</v>
      </c>
      <c r="Y23" s="13">
        <v>0</v>
      </c>
      <c r="Z23" s="13">
        <f t="shared" si="7"/>
        <v>41776.773999999998</v>
      </c>
      <c r="AA23" s="13">
        <v>22466.063999999998</v>
      </c>
      <c r="AB23" s="13">
        <v>19310.71</v>
      </c>
      <c r="AC23" s="13">
        <f t="shared" si="8"/>
        <v>3559.1730000000002</v>
      </c>
      <c r="AD23" s="13">
        <v>21.428999999999998</v>
      </c>
      <c r="AE23" s="13">
        <v>0</v>
      </c>
      <c r="AF23" s="13">
        <v>173.03700000000001</v>
      </c>
      <c r="AG23" s="13">
        <v>1883.412</v>
      </c>
      <c r="AH23" s="13">
        <v>1481.2950000000001</v>
      </c>
      <c r="AI23" s="13">
        <v>0</v>
      </c>
      <c r="AJ23" s="13">
        <f t="shared" si="9"/>
        <v>1493.884</v>
      </c>
      <c r="AK23" s="13">
        <v>1113.7929999999999</v>
      </c>
      <c r="AL23" s="13">
        <v>380.09100000000001</v>
      </c>
      <c r="AM23" s="13">
        <v>3922.0729999999999</v>
      </c>
      <c r="AN23" s="13">
        <v>29.959</v>
      </c>
      <c r="AO23" s="13">
        <f t="shared" si="10"/>
        <v>34934.85</v>
      </c>
      <c r="AP23" s="13">
        <v>3209.1680000000001</v>
      </c>
      <c r="AQ23" s="13">
        <v>970.96199999999999</v>
      </c>
      <c r="AR23" s="13">
        <v>30754.720000000001</v>
      </c>
      <c r="AS23" s="13">
        <f t="shared" si="11"/>
        <v>23100.771000000001</v>
      </c>
      <c r="AT23" s="13">
        <f t="shared" si="12"/>
        <v>21698.142</v>
      </c>
      <c r="AU23" s="13">
        <v>13000.958000000001</v>
      </c>
      <c r="AV23" s="13">
        <v>455.35299999999995</v>
      </c>
      <c r="AW23" s="13">
        <v>8241.8310000000001</v>
      </c>
      <c r="AX23" s="13">
        <v>1402.6289999999999</v>
      </c>
      <c r="AY23" s="13">
        <f t="shared" si="13"/>
        <v>361.65199999999999</v>
      </c>
      <c r="AZ23" s="13">
        <v>361.65199999999999</v>
      </c>
      <c r="BA23" s="13">
        <f t="shared" si="14"/>
        <v>882.24900000000002</v>
      </c>
      <c r="BB23" s="13">
        <v>434.02800000000002</v>
      </c>
      <c r="BC23" s="13">
        <v>239.124</v>
      </c>
      <c r="BD23" s="13">
        <v>4.2999999999999997E-2</v>
      </c>
      <c r="BE23" s="13">
        <v>8.34</v>
      </c>
      <c r="BF23" s="13">
        <v>200.714</v>
      </c>
      <c r="BG23" s="13">
        <v>380.39699999999999</v>
      </c>
      <c r="BH23" s="13">
        <f t="shared" si="15"/>
        <v>12719.331</v>
      </c>
      <c r="BI23" s="13">
        <v>12301.418</v>
      </c>
      <c r="BJ23" s="13">
        <v>417.91300000000001</v>
      </c>
      <c r="BK23" s="13">
        <f t="shared" si="16"/>
        <v>18431.063000000002</v>
      </c>
      <c r="BL23" s="13">
        <f t="shared" si="17"/>
        <v>18431.063000000002</v>
      </c>
      <c r="BM23" s="13">
        <v>7338.8230000000003</v>
      </c>
      <c r="BN23" s="13">
        <v>5404.4809999999998</v>
      </c>
      <c r="BO23" s="13">
        <v>5687.759</v>
      </c>
      <c r="BP23" s="13">
        <v>0</v>
      </c>
      <c r="BQ23" s="13">
        <v>0</v>
      </c>
      <c r="BR23" s="13">
        <f t="shared" si="18"/>
        <v>1812.2460000000001</v>
      </c>
      <c r="BS23" s="13">
        <v>0</v>
      </c>
      <c r="BT23" s="13">
        <v>20.143000000000001</v>
      </c>
      <c r="BU23" s="13">
        <v>329.02300000000002</v>
      </c>
      <c r="BV23" s="13">
        <v>1463.08</v>
      </c>
      <c r="BW23" s="13">
        <f t="shared" si="19"/>
        <v>1927.066</v>
      </c>
      <c r="BX23" s="13">
        <v>68.831000000000003</v>
      </c>
      <c r="BY23" s="13">
        <v>1727.373</v>
      </c>
      <c r="BZ23" s="13">
        <v>130.86199999999999</v>
      </c>
      <c r="CA23" s="13">
        <v>3922.0729999999999</v>
      </c>
      <c r="CB23" s="13">
        <v>26881.063999999998</v>
      </c>
      <c r="CC23" s="13">
        <v>22958.990999999998</v>
      </c>
      <c r="CD23" s="13">
        <v>4215.8349999999955</v>
      </c>
      <c r="CE23" s="13">
        <v>0</v>
      </c>
      <c r="CF23" s="13">
        <v>22688.015999999996</v>
      </c>
      <c r="CG23" s="13">
        <v>29625.418999999998</v>
      </c>
      <c r="CH23" s="13">
        <v>10314.708999999999</v>
      </c>
      <c r="CI23" s="13">
        <v>-3647.1000000000022</v>
      </c>
      <c r="CJ23" s="13">
        <v>-7135.9910000000027</v>
      </c>
      <c r="CK23" s="13">
        <v>-9719.7850000000017</v>
      </c>
    </row>
    <row r="24" spans="1:89" ht="15" customHeight="1">
      <c r="A24" s="64">
        <v>2006</v>
      </c>
      <c r="B24" s="13">
        <v>8418.0589999999993</v>
      </c>
      <c r="C24" s="13">
        <f t="shared" si="0"/>
        <v>33785.396999999997</v>
      </c>
      <c r="D24" s="13">
        <v>19359.952000000001</v>
      </c>
      <c r="E24" s="13">
        <v>14425.445</v>
      </c>
      <c r="F24" s="13">
        <f t="shared" si="1"/>
        <v>5585.5349999999999</v>
      </c>
      <c r="G24" s="13">
        <v>5579.6729999999998</v>
      </c>
      <c r="H24" s="13">
        <v>0.48299999999999998</v>
      </c>
      <c r="I24" s="13">
        <v>5.3789999999999996</v>
      </c>
      <c r="J24" s="13">
        <f t="shared" si="2"/>
        <v>22897.169000000002</v>
      </c>
      <c r="K24" s="13">
        <v>16675.074000000001</v>
      </c>
      <c r="L24" s="13">
        <v>6222.0950000000003</v>
      </c>
      <c r="M24" s="13">
        <f t="shared" si="3"/>
        <v>0</v>
      </c>
      <c r="N24" s="13">
        <v>0</v>
      </c>
      <c r="O24" s="13">
        <f t="shared" si="4"/>
        <v>1435.4290000000001</v>
      </c>
      <c r="P24" s="13">
        <v>248.035</v>
      </c>
      <c r="Q24" s="13">
        <v>1187.394</v>
      </c>
      <c r="R24" s="13">
        <f t="shared" si="5"/>
        <v>4642.0039999999999</v>
      </c>
      <c r="S24" s="13">
        <v>4626.4430000000002</v>
      </c>
      <c r="T24" s="13">
        <v>0</v>
      </c>
      <c r="U24" s="13">
        <v>15.561</v>
      </c>
      <c r="V24" s="13">
        <v>4885.143</v>
      </c>
      <c r="W24" s="13">
        <f t="shared" si="6"/>
        <v>15.177999999999999</v>
      </c>
      <c r="X24" s="13">
        <v>13.228999999999999</v>
      </c>
      <c r="Y24" s="13">
        <v>1.9490000000000001</v>
      </c>
      <c r="Z24" s="13">
        <f t="shared" si="7"/>
        <v>43064.838000000003</v>
      </c>
      <c r="AA24" s="13">
        <v>23704.885999999999</v>
      </c>
      <c r="AB24" s="13">
        <v>19359.952000000001</v>
      </c>
      <c r="AC24" s="13">
        <f t="shared" si="8"/>
        <v>3869.5559999999996</v>
      </c>
      <c r="AD24" s="13">
        <v>25.997</v>
      </c>
      <c r="AE24" s="13">
        <v>0</v>
      </c>
      <c r="AF24" s="13">
        <v>204.768</v>
      </c>
      <c r="AG24" s="13">
        <v>2250.4229999999998</v>
      </c>
      <c r="AH24" s="13">
        <v>1388.3679999999999</v>
      </c>
      <c r="AI24" s="13">
        <v>0</v>
      </c>
      <c r="AJ24" s="13">
        <f t="shared" si="9"/>
        <v>935.57199999999989</v>
      </c>
      <c r="AK24" s="13">
        <v>368.22399999999999</v>
      </c>
      <c r="AL24" s="13">
        <v>567.34799999999996</v>
      </c>
      <c r="AM24" s="13">
        <v>4150.5860000000002</v>
      </c>
      <c r="AN24" s="13">
        <v>149.80500000000001</v>
      </c>
      <c r="AO24" s="13">
        <f t="shared" si="10"/>
        <v>35403.472000000002</v>
      </c>
      <c r="AP24" s="13">
        <v>3349.0479999999998</v>
      </c>
      <c r="AQ24" s="13">
        <v>940.26800000000003</v>
      </c>
      <c r="AR24" s="13">
        <v>31114.155999999999</v>
      </c>
      <c r="AS24" s="13">
        <f t="shared" si="11"/>
        <v>24689.539000000001</v>
      </c>
      <c r="AT24" s="13">
        <f t="shared" si="12"/>
        <v>23166.214</v>
      </c>
      <c r="AU24" s="13">
        <v>13763.609</v>
      </c>
      <c r="AV24" s="13">
        <v>713.7170000000001</v>
      </c>
      <c r="AW24" s="13">
        <v>8688.887999999999</v>
      </c>
      <c r="AX24" s="13">
        <v>1523.325</v>
      </c>
      <c r="AY24" s="13">
        <f t="shared" si="13"/>
        <v>351.44099999999997</v>
      </c>
      <c r="AZ24" s="13">
        <v>351.44099999999997</v>
      </c>
      <c r="BA24" s="13">
        <f t="shared" si="14"/>
        <v>1462.184</v>
      </c>
      <c r="BB24" s="13">
        <v>464.82299999999998</v>
      </c>
      <c r="BC24" s="13">
        <v>758.154</v>
      </c>
      <c r="BD24" s="13">
        <v>-0.81399999999999995</v>
      </c>
      <c r="BE24" s="13">
        <v>9.3030000000000008</v>
      </c>
      <c r="BF24" s="13">
        <v>230.71799999999999</v>
      </c>
      <c r="BG24" s="13">
        <v>387.85399999999998</v>
      </c>
      <c r="BH24" s="13">
        <f t="shared" si="15"/>
        <v>13866.663999999999</v>
      </c>
      <c r="BI24" s="13">
        <v>13379.763999999999</v>
      </c>
      <c r="BJ24" s="13">
        <v>486.9</v>
      </c>
      <c r="BK24" s="13">
        <f t="shared" si="16"/>
        <v>19229.796000000002</v>
      </c>
      <c r="BL24" s="13">
        <f t="shared" si="17"/>
        <v>19229.796000000002</v>
      </c>
      <c r="BM24" s="13">
        <v>7200.7219999999998</v>
      </c>
      <c r="BN24" s="13">
        <v>5741.8580000000002</v>
      </c>
      <c r="BO24" s="13">
        <v>6287.2160000000003</v>
      </c>
      <c r="BP24" s="13">
        <v>0</v>
      </c>
      <c r="BQ24" s="13">
        <v>0</v>
      </c>
      <c r="BR24" s="13">
        <f t="shared" si="18"/>
        <v>2199.85</v>
      </c>
      <c r="BS24" s="13">
        <v>0</v>
      </c>
      <c r="BT24" s="13">
        <v>23.196000000000002</v>
      </c>
      <c r="BU24" s="13">
        <v>437.42500000000001</v>
      </c>
      <c r="BV24" s="13">
        <v>1739.229</v>
      </c>
      <c r="BW24" s="13">
        <f t="shared" si="19"/>
        <v>1285.1399999999999</v>
      </c>
      <c r="BX24" s="13">
        <v>23.027999999999999</v>
      </c>
      <c r="BY24" s="13">
        <v>1231.4559999999999</v>
      </c>
      <c r="BZ24" s="13">
        <v>30.655999999999999</v>
      </c>
      <c r="CA24" s="13">
        <v>4150.5860000000002</v>
      </c>
      <c r="CB24" s="13">
        <v>26985.413</v>
      </c>
      <c r="CC24" s="13">
        <v>22834.827000000001</v>
      </c>
      <c r="CD24" s="13">
        <v>4439.6849999999977</v>
      </c>
      <c r="CE24" s="13">
        <v>0</v>
      </c>
      <c r="CF24" s="13">
        <v>24513.974999999999</v>
      </c>
      <c r="CG24" s="13">
        <v>32220.664999999997</v>
      </c>
      <c r="CH24" s="13">
        <v>12860.712999999996</v>
      </c>
      <c r="CI24" s="13">
        <v>-1564.732</v>
      </c>
      <c r="CJ24" s="13">
        <v>-5365.75</v>
      </c>
      <c r="CK24" s="13">
        <v>-6950.5039999999999</v>
      </c>
    </row>
    <row r="25" spans="1:89" ht="15" customHeight="1">
      <c r="A25" s="64">
        <v>2007</v>
      </c>
      <c r="B25" s="13">
        <v>9475.5290000000005</v>
      </c>
      <c r="C25" s="13">
        <f t="shared" si="0"/>
        <v>34406.803</v>
      </c>
      <c r="D25" s="13">
        <v>19219.009999999998</v>
      </c>
      <c r="E25" s="13">
        <v>15187.793</v>
      </c>
      <c r="F25" s="13">
        <f t="shared" si="1"/>
        <v>5651.5190000000002</v>
      </c>
      <c r="G25" s="13">
        <v>5644.674</v>
      </c>
      <c r="H25" s="13">
        <v>-3.032</v>
      </c>
      <c r="I25" s="13">
        <v>9.8770000000000007</v>
      </c>
      <c r="J25" s="13">
        <f t="shared" si="2"/>
        <v>22975.899000000001</v>
      </c>
      <c r="K25" s="13">
        <v>16835.830000000002</v>
      </c>
      <c r="L25" s="13">
        <v>6140.0690000000004</v>
      </c>
      <c r="M25" s="13">
        <f t="shared" si="3"/>
        <v>0</v>
      </c>
      <c r="N25" s="13">
        <v>0</v>
      </c>
      <c r="O25" s="13">
        <f t="shared" si="4"/>
        <v>1337.0450000000001</v>
      </c>
      <c r="P25" s="13">
        <v>248.256</v>
      </c>
      <c r="Q25" s="13">
        <v>1088.789</v>
      </c>
      <c r="R25" s="13">
        <f t="shared" si="5"/>
        <v>5216.6949999999997</v>
      </c>
      <c r="S25" s="13">
        <v>5206.4639999999999</v>
      </c>
      <c r="T25" s="13">
        <v>0</v>
      </c>
      <c r="U25" s="13">
        <v>10.231</v>
      </c>
      <c r="V25" s="13">
        <v>5428.6710000000003</v>
      </c>
      <c r="W25" s="13">
        <f t="shared" si="6"/>
        <v>20.928000000000001</v>
      </c>
      <c r="X25" s="13">
        <v>20.878</v>
      </c>
      <c r="Y25" s="13">
        <v>0.05</v>
      </c>
      <c r="Z25" s="13">
        <f t="shared" si="7"/>
        <v>44206.097999999998</v>
      </c>
      <c r="AA25" s="13">
        <v>24987.088</v>
      </c>
      <c r="AB25" s="13">
        <v>19219.009999999998</v>
      </c>
      <c r="AC25" s="13">
        <f t="shared" si="8"/>
        <v>4002.5240000000003</v>
      </c>
      <c r="AD25" s="13">
        <v>24.574999999999999</v>
      </c>
      <c r="AE25" s="13">
        <v>0</v>
      </c>
      <c r="AF25" s="13">
        <v>286.03100000000001</v>
      </c>
      <c r="AG25" s="13">
        <v>2291.4940000000001</v>
      </c>
      <c r="AH25" s="13">
        <v>1400.424</v>
      </c>
      <c r="AI25" s="13">
        <v>0</v>
      </c>
      <c r="AJ25" s="13">
        <f t="shared" si="9"/>
        <v>924.76199999999994</v>
      </c>
      <c r="AK25" s="13">
        <v>314.21800000000002</v>
      </c>
      <c r="AL25" s="13">
        <v>610.54399999999998</v>
      </c>
      <c r="AM25" s="13">
        <v>4354.5029999999997</v>
      </c>
      <c r="AN25" s="13">
        <v>-71.022999999999996</v>
      </c>
      <c r="AO25" s="13">
        <f t="shared" si="10"/>
        <v>36755.853999999999</v>
      </c>
      <c r="AP25" s="13">
        <v>3688.7710000000002</v>
      </c>
      <c r="AQ25" s="13">
        <v>1013.513</v>
      </c>
      <c r="AR25" s="13">
        <v>32053.57</v>
      </c>
      <c r="AS25" s="13">
        <f t="shared" si="11"/>
        <v>25317.697999999997</v>
      </c>
      <c r="AT25" s="13">
        <f t="shared" si="12"/>
        <v>23682.483999999997</v>
      </c>
      <c r="AU25" s="13">
        <v>14333.375</v>
      </c>
      <c r="AV25" s="13">
        <v>603.63499999999999</v>
      </c>
      <c r="AW25" s="13">
        <v>8745.4739999999983</v>
      </c>
      <c r="AX25" s="13">
        <v>1635.2139999999999</v>
      </c>
      <c r="AY25" s="13">
        <f t="shared" si="13"/>
        <v>341.29300000000001</v>
      </c>
      <c r="AZ25" s="13">
        <v>341.29300000000001</v>
      </c>
      <c r="BA25" s="13">
        <f t="shared" si="14"/>
        <v>1539.7940000000003</v>
      </c>
      <c r="BB25" s="13">
        <v>647.64300000000003</v>
      </c>
      <c r="BC25" s="13">
        <v>637.74599999999998</v>
      </c>
      <c r="BD25" s="13">
        <v>-1.389</v>
      </c>
      <c r="BE25" s="13">
        <v>9.5850000000000009</v>
      </c>
      <c r="BF25" s="13">
        <v>246.209</v>
      </c>
      <c r="BG25" s="13">
        <v>541.05200000000002</v>
      </c>
      <c r="BH25" s="13">
        <f t="shared" si="15"/>
        <v>16062.779</v>
      </c>
      <c r="BI25" s="13">
        <v>15545.544</v>
      </c>
      <c r="BJ25" s="13">
        <v>517.23500000000001</v>
      </c>
      <c r="BK25" s="13">
        <f t="shared" si="16"/>
        <v>19896.32</v>
      </c>
      <c r="BL25" s="13">
        <f t="shared" si="17"/>
        <v>19896.32</v>
      </c>
      <c r="BM25" s="13">
        <v>7960.9930000000004</v>
      </c>
      <c r="BN25" s="13">
        <v>5591.53</v>
      </c>
      <c r="BO25" s="13">
        <v>6343.7969999999996</v>
      </c>
      <c r="BP25" s="13">
        <v>0</v>
      </c>
      <c r="BQ25" s="13">
        <v>0</v>
      </c>
      <c r="BR25" s="13">
        <f t="shared" si="18"/>
        <v>2576.0429999999997</v>
      </c>
      <c r="BS25" s="13">
        <v>0</v>
      </c>
      <c r="BT25" s="13">
        <v>23.122</v>
      </c>
      <c r="BU25" s="13">
        <v>428.45100000000002</v>
      </c>
      <c r="BV25" s="13">
        <v>2124.4699999999998</v>
      </c>
      <c r="BW25" s="13">
        <f t="shared" si="19"/>
        <v>1350.3310000000001</v>
      </c>
      <c r="BX25" s="13">
        <v>9.6259999999999994</v>
      </c>
      <c r="BY25" s="13">
        <v>1281.5360000000001</v>
      </c>
      <c r="BZ25" s="13">
        <v>59.168999999999997</v>
      </c>
      <c r="CA25" s="13">
        <v>4354.5029999999997</v>
      </c>
      <c r="CB25" s="13">
        <v>27280.324999999997</v>
      </c>
      <c r="CC25" s="13">
        <v>22925.821999999996</v>
      </c>
      <c r="CD25" s="13">
        <v>4645.7189999999973</v>
      </c>
      <c r="CE25" s="13">
        <v>0</v>
      </c>
      <c r="CF25" s="13">
        <v>24949.470999999998</v>
      </c>
      <c r="CG25" s="13">
        <v>34474.072999999997</v>
      </c>
      <c r="CH25" s="13">
        <v>15255.062999999998</v>
      </c>
      <c r="CI25" s="13">
        <v>67.269999999996799</v>
      </c>
      <c r="CJ25" s="13">
        <v>-3861.6640000000025</v>
      </c>
      <c r="CK25" s="13">
        <v>-5087.6570000000029</v>
      </c>
    </row>
    <row r="26" spans="1:89" ht="15" customHeight="1">
      <c r="A26" s="64">
        <v>2008</v>
      </c>
      <c r="B26" s="13">
        <v>9900.9779999999992</v>
      </c>
      <c r="C26" s="13">
        <f t="shared" si="0"/>
        <v>35406.921999999999</v>
      </c>
      <c r="D26" s="13">
        <v>19777.514999999999</v>
      </c>
      <c r="E26" s="13">
        <v>15629.406999999999</v>
      </c>
      <c r="F26" s="13">
        <f t="shared" si="1"/>
        <v>6660.2490000000007</v>
      </c>
      <c r="G26" s="13">
        <v>6650.7430000000004</v>
      </c>
      <c r="H26" s="13">
        <v>0.78600000000000003</v>
      </c>
      <c r="I26" s="13">
        <v>8.7200000000000006</v>
      </c>
      <c r="J26" s="13">
        <f t="shared" si="2"/>
        <v>23459.255999999998</v>
      </c>
      <c r="K26" s="13">
        <v>17102.723999999998</v>
      </c>
      <c r="L26" s="13">
        <v>6356.5320000000002</v>
      </c>
      <c r="M26" s="13">
        <f t="shared" si="3"/>
        <v>0</v>
      </c>
      <c r="N26" s="13">
        <v>0</v>
      </c>
      <c r="O26" s="13">
        <f t="shared" si="4"/>
        <v>1154.136</v>
      </c>
      <c r="P26" s="13">
        <v>250.06899999999999</v>
      </c>
      <c r="Q26" s="13">
        <v>904.06700000000001</v>
      </c>
      <c r="R26" s="13">
        <f t="shared" si="5"/>
        <v>5598.9879999999994</v>
      </c>
      <c r="S26" s="13">
        <v>5587.5829999999996</v>
      </c>
      <c r="T26" s="13">
        <v>0</v>
      </c>
      <c r="U26" s="13">
        <v>11.404999999999999</v>
      </c>
      <c r="V26" s="13">
        <v>5857.3379999999997</v>
      </c>
      <c r="W26" s="13">
        <f t="shared" si="6"/>
        <v>32.744</v>
      </c>
      <c r="X26" s="13">
        <v>32.258000000000003</v>
      </c>
      <c r="Y26" s="13">
        <v>0.48599999999999999</v>
      </c>
      <c r="Z26" s="13">
        <f t="shared" si="7"/>
        <v>46147.09</v>
      </c>
      <c r="AA26" s="13">
        <v>26369.575000000001</v>
      </c>
      <c r="AB26" s="13">
        <v>19777.514999999999</v>
      </c>
      <c r="AC26" s="13">
        <f t="shared" si="8"/>
        <v>3948.9940000000001</v>
      </c>
      <c r="AD26" s="13">
        <v>25.123000000000001</v>
      </c>
      <c r="AE26" s="13">
        <v>0</v>
      </c>
      <c r="AF26" s="13">
        <v>183.01599999999999</v>
      </c>
      <c r="AG26" s="13">
        <v>2320.7930000000001</v>
      </c>
      <c r="AH26" s="13">
        <v>1420.0619999999999</v>
      </c>
      <c r="AI26" s="13">
        <v>0</v>
      </c>
      <c r="AJ26" s="13">
        <f t="shared" si="9"/>
        <v>1823.0119999999999</v>
      </c>
      <c r="AK26" s="13">
        <v>572.45399999999995</v>
      </c>
      <c r="AL26" s="13">
        <v>1250.558</v>
      </c>
      <c r="AM26" s="13">
        <v>4691.9459999999999</v>
      </c>
      <c r="AN26" s="13">
        <v>-1584.829</v>
      </c>
      <c r="AO26" s="13">
        <f t="shared" si="10"/>
        <v>38052.275999999998</v>
      </c>
      <c r="AP26" s="13">
        <v>3826</v>
      </c>
      <c r="AQ26" s="13">
        <v>1377.182</v>
      </c>
      <c r="AR26" s="13">
        <v>32849.093999999997</v>
      </c>
      <c r="AS26" s="13">
        <f t="shared" si="11"/>
        <v>25026.677000000003</v>
      </c>
      <c r="AT26" s="13">
        <f t="shared" si="12"/>
        <v>23302.257000000001</v>
      </c>
      <c r="AU26" s="13">
        <v>14423.970000000001</v>
      </c>
      <c r="AV26" s="13">
        <v>434.32600000000002</v>
      </c>
      <c r="AW26" s="13">
        <v>8443.9609999999993</v>
      </c>
      <c r="AX26" s="13">
        <v>1724.42</v>
      </c>
      <c r="AY26" s="13">
        <f t="shared" si="13"/>
        <v>280.23200000000003</v>
      </c>
      <c r="AZ26" s="13">
        <v>280.23200000000003</v>
      </c>
      <c r="BA26" s="13">
        <f t="shared" si="14"/>
        <v>1800.4310000000003</v>
      </c>
      <c r="BB26" s="13">
        <v>707.13300000000004</v>
      </c>
      <c r="BC26" s="13">
        <v>829.274</v>
      </c>
      <c r="BD26" s="13">
        <v>-0.27200000000000002</v>
      </c>
      <c r="BE26" s="13">
        <v>17.698999999999998</v>
      </c>
      <c r="BF26" s="13">
        <v>246.59700000000001</v>
      </c>
      <c r="BG26" s="13">
        <v>588.48699999999997</v>
      </c>
      <c r="BH26" s="13">
        <f t="shared" si="15"/>
        <v>16633.403000000002</v>
      </c>
      <c r="BI26" s="13">
        <v>16076.235000000001</v>
      </c>
      <c r="BJ26" s="13">
        <v>557.16800000000001</v>
      </c>
      <c r="BK26" s="13">
        <f t="shared" si="16"/>
        <v>20724.763999999999</v>
      </c>
      <c r="BL26" s="13">
        <f t="shared" si="17"/>
        <v>20724.763999999999</v>
      </c>
      <c r="BM26" s="13">
        <v>8284.2459999999992</v>
      </c>
      <c r="BN26" s="13">
        <v>5729.1390000000001</v>
      </c>
      <c r="BO26" s="13">
        <v>6711.3789999999999</v>
      </c>
      <c r="BP26" s="13">
        <v>0</v>
      </c>
      <c r="BQ26" s="13">
        <v>0</v>
      </c>
      <c r="BR26" s="13">
        <f t="shared" si="18"/>
        <v>2392.6370000000002</v>
      </c>
      <c r="BS26" s="13">
        <v>0</v>
      </c>
      <c r="BT26" s="13">
        <v>24.027000000000001</v>
      </c>
      <c r="BU26" s="13">
        <v>333.56400000000002</v>
      </c>
      <c r="BV26" s="13">
        <v>2035.046</v>
      </c>
      <c r="BW26" s="13">
        <f t="shared" si="19"/>
        <v>1233.5500000000002</v>
      </c>
      <c r="BX26" s="13">
        <v>8.2460000000000004</v>
      </c>
      <c r="BY26" s="13">
        <v>1079.635</v>
      </c>
      <c r="BZ26" s="13">
        <v>145.66900000000001</v>
      </c>
      <c r="CA26" s="13">
        <v>4691.9459999999999</v>
      </c>
      <c r="CB26" s="13">
        <v>28151.297999999999</v>
      </c>
      <c r="CC26" s="13">
        <v>23459.351999999999</v>
      </c>
      <c r="CD26" s="13">
        <v>4972.2740000000013</v>
      </c>
      <c r="CE26" s="13">
        <v>0</v>
      </c>
      <c r="CF26" s="13">
        <v>25046.258000000009</v>
      </c>
      <c r="CG26" s="13">
        <v>34445.749000000003</v>
      </c>
      <c r="CH26" s="13">
        <v>14668.234000000004</v>
      </c>
      <c r="CI26" s="13">
        <v>-961.17299999999523</v>
      </c>
      <c r="CJ26" s="13">
        <v>-6242.5809999999947</v>
      </c>
      <c r="CK26" s="13">
        <v>-6626.0549999999948</v>
      </c>
    </row>
    <row r="27" spans="1:89" s="80" customFormat="1" ht="15" customHeight="1">
      <c r="A27" s="79">
        <v>2009</v>
      </c>
      <c r="B27" s="13">
        <v>10808.983</v>
      </c>
      <c r="C27" s="13">
        <f t="shared" si="0"/>
        <v>37374.006999999998</v>
      </c>
      <c r="D27" s="13">
        <v>20893.794000000002</v>
      </c>
      <c r="E27" s="13">
        <v>16480.213</v>
      </c>
      <c r="F27" s="13">
        <f t="shared" si="1"/>
        <v>7217.7510000000002</v>
      </c>
      <c r="G27" s="13">
        <v>7205.4830000000002</v>
      </c>
      <c r="H27" s="13">
        <v>1.268</v>
      </c>
      <c r="I27" s="13">
        <v>11</v>
      </c>
      <c r="J27" s="13">
        <f t="shared" si="2"/>
        <v>24574.347999999998</v>
      </c>
      <c r="K27" s="13">
        <v>17646.151999999998</v>
      </c>
      <c r="L27" s="13">
        <v>6928.1959999999999</v>
      </c>
      <c r="M27" s="13">
        <f t="shared" si="3"/>
        <v>0</v>
      </c>
      <c r="N27" s="13">
        <v>0</v>
      </c>
      <c r="O27" s="13">
        <f t="shared" si="4"/>
        <v>1258.3509999999999</v>
      </c>
      <c r="P27" s="13">
        <v>243.38399999999999</v>
      </c>
      <c r="Q27" s="13">
        <v>1014.967</v>
      </c>
      <c r="R27" s="13">
        <f t="shared" si="5"/>
        <v>5252.1530000000002</v>
      </c>
      <c r="S27" s="13">
        <v>5239.5450000000001</v>
      </c>
      <c r="T27" s="13">
        <v>0</v>
      </c>
      <c r="U27" s="13">
        <v>12.608000000000001</v>
      </c>
      <c r="V27" s="13">
        <v>5535.8630000000003</v>
      </c>
      <c r="W27" s="13">
        <f t="shared" si="6"/>
        <v>7.9039999999999999</v>
      </c>
      <c r="X27" s="13">
        <v>7.3150000000000004</v>
      </c>
      <c r="Y27" s="13">
        <v>0.58899999999999997</v>
      </c>
      <c r="Z27" s="13">
        <f t="shared" si="7"/>
        <v>49921.904999999999</v>
      </c>
      <c r="AA27" s="13">
        <v>29028.111000000001</v>
      </c>
      <c r="AB27" s="13">
        <v>20893.793999999998</v>
      </c>
      <c r="AC27" s="13">
        <f t="shared" si="8"/>
        <v>4474.5039999999999</v>
      </c>
      <c r="AD27" s="13">
        <v>26.318000000000001</v>
      </c>
      <c r="AE27" s="13">
        <v>0</v>
      </c>
      <c r="AF27" s="13">
        <v>191.852</v>
      </c>
      <c r="AG27" s="13">
        <v>2635.116</v>
      </c>
      <c r="AH27" s="13">
        <v>1621.2180000000001</v>
      </c>
      <c r="AI27" s="13">
        <v>0</v>
      </c>
      <c r="AJ27" s="13">
        <f t="shared" si="9"/>
        <v>1075.8600000000001</v>
      </c>
      <c r="AK27" s="13">
        <v>734.64400000000001</v>
      </c>
      <c r="AL27" s="13">
        <v>341.21600000000001</v>
      </c>
      <c r="AM27" s="13">
        <v>4740.1580000000004</v>
      </c>
      <c r="AN27" s="13">
        <v>233.49700000000001</v>
      </c>
      <c r="AO27" s="13">
        <f t="shared" si="10"/>
        <v>39955.808000000005</v>
      </c>
      <c r="AP27" s="13">
        <v>3709.0770000000002</v>
      </c>
      <c r="AQ27" s="13">
        <v>1522.971</v>
      </c>
      <c r="AR27" s="13">
        <v>34723.760000000002</v>
      </c>
      <c r="AS27" s="13">
        <f t="shared" si="11"/>
        <v>21957.537999999997</v>
      </c>
      <c r="AT27" s="13">
        <f t="shared" si="12"/>
        <v>20271.187999999998</v>
      </c>
      <c r="AU27" s="13">
        <v>11971.201999999999</v>
      </c>
      <c r="AV27" s="13">
        <v>316.66000000000003</v>
      </c>
      <c r="AW27" s="13">
        <v>7983.326</v>
      </c>
      <c r="AX27" s="13">
        <v>1686.35</v>
      </c>
      <c r="AY27" s="13">
        <f t="shared" si="13"/>
        <v>389.827</v>
      </c>
      <c r="AZ27" s="13">
        <v>389.827</v>
      </c>
      <c r="BA27" s="13">
        <f t="shared" si="14"/>
        <v>1650.0509999999999</v>
      </c>
      <c r="BB27" s="13">
        <v>476.33600000000001</v>
      </c>
      <c r="BC27" s="13">
        <v>886.625</v>
      </c>
      <c r="BD27" s="13">
        <v>5.0999999999999997E-2</v>
      </c>
      <c r="BE27" s="13">
        <v>20.366999999999997</v>
      </c>
      <c r="BF27" s="13">
        <v>266.67200000000003</v>
      </c>
      <c r="BG27" s="13">
        <v>397.43799999999999</v>
      </c>
      <c r="BH27" s="13">
        <f t="shared" si="15"/>
        <v>15143.216</v>
      </c>
      <c r="BI27" s="13">
        <v>14579.036</v>
      </c>
      <c r="BJ27" s="13">
        <v>564.17999999999995</v>
      </c>
      <c r="BK27" s="13">
        <f t="shared" si="16"/>
        <v>21203.821</v>
      </c>
      <c r="BL27" s="13">
        <f t="shared" si="17"/>
        <v>21203.821</v>
      </c>
      <c r="BM27" s="13">
        <v>8294.0049999999992</v>
      </c>
      <c r="BN27" s="13">
        <v>6192.0439999999999</v>
      </c>
      <c r="BO27" s="13">
        <v>6717.7719999999999</v>
      </c>
      <c r="BP27" s="13">
        <v>0</v>
      </c>
      <c r="BQ27" s="13">
        <v>0</v>
      </c>
      <c r="BR27" s="13">
        <f t="shared" si="18"/>
        <v>2558.4369999999999</v>
      </c>
      <c r="BS27" s="13">
        <v>0</v>
      </c>
      <c r="BT27" s="13">
        <v>25.952000000000002</v>
      </c>
      <c r="BU27" s="13">
        <v>475.28199999999998</v>
      </c>
      <c r="BV27" s="13">
        <v>2057.203</v>
      </c>
      <c r="BW27" s="13">
        <f t="shared" si="19"/>
        <v>1128.67</v>
      </c>
      <c r="BX27" s="13">
        <v>0.27300000000000002</v>
      </c>
      <c r="BY27" s="13">
        <v>989.27700000000004</v>
      </c>
      <c r="BZ27" s="13">
        <v>139.12</v>
      </c>
      <c r="CA27" s="13">
        <v>4740.1580000000004</v>
      </c>
      <c r="CB27" s="13">
        <v>29146.824999999997</v>
      </c>
      <c r="CC27" s="13">
        <v>24406.666999999998</v>
      </c>
      <c r="CD27" s="13">
        <v>4962.3040000000001</v>
      </c>
      <c r="CE27" s="13">
        <v>0</v>
      </c>
      <c r="CF27" s="13">
        <v>22059.388999999996</v>
      </c>
      <c r="CG27" s="13">
        <v>27454.343999999986</v>
      </c>
      <c r="CH27" s="13">
        <v>6560.5499999999884</v>
      </c>
      <c r="CI27" s="13">
        <v>-9919.6630000000114</v>
      </c>
      <c r="CJ27" s="13">
        <v>-14607.011000000011</v>
      </c>
      <c r="CK27" s="13">
        <v>-17318.10100000001</v>
      </c>
    </row>
    <row r="28" spans="1:89" ht="15" customHeight="1">
      <c r="A28" s="91">
        <v>2010</v>
      </c>
      <c r="B28" s="13">
        <v>10535.237999999999</v>
      </c>
      <c r="C28" s="13">
        <f t="shared" si="0"/>
        <v>36987.524999999994</v>
      </c>
      <c r="D28" s="13">
        <v>20470.904999999999</v>
      </c>
      <c r="E28" s="13">
        <v>16516.62</v>
      </c>
      <c r="F28" s="13">
        <f t="shared" si="1"/>
        <v>9485.3780000000006</v>
      </c>
      <c r="G28" s="13">
        <v>9478.7340000000004</v>
      </c>
      <c r="H28" s="13">
        <v>2.9569999999999999</v>
      </c>
      <c r="I28" s="13">
        <v>3.6869999999999998</v>
      </c>
      <c r="J28" s="13">
        <f t="shared" si="2"/>
        <v>24575.985000000001</v>
      </c>
      <c r="K28" s="13">
        <v>17802.278999999999</v>
      </c>
      <c r="L28" s="13">
        <v>6773.7060000000001</v>
      </c>
      <c r="M28" s="13">
        <f t="shared" si="3"/>
        <v>0</v>
      </c>
      <c r="N28" s="13">
        <v>0</v>
      </c>
      <c r="O28" s="13">
        <f t="shared" si="4"/>
        <v>1295.421</v>
      </c>
      <c r="P28" s="13">
        <v>248.179</v>
      </c>
      <c r="Q28" s="13">
        <v>1047.242</v>
      </c>
      <c r="R28" s="13">
        <f t="shared" si="5"/>
        <v>5293.7969999999996</v>
      </c>
      <c r="S28" s="13">
        <v>5282.5749999999998</v>
      </c>
      <c r="T28" s="13">
        <v>0</v>
      </c>
      <c r="U28" s="13">
        <v>11.222</v>
      </c>
      <c r="V28" s="13">
        <v>5665.2749999999996</v>
      </c>
      <c r="W28" s="13">
        <f t="shared" si="6"/>
        <v>8.6939999999999991</v>
      </c>
      <c r="X28" s="13">
        <v>4.7629999999999999</v>
      </c>
      <c r="Y28" s="13">
        <v>3.931</v>
      </c>
      <c r="Z28" s="13">
        <f t="shared" si="7"/>
        <v>50349.092999999993</v>
      </c>
      <c r="AA28" s="13">
        <v>29878.187999999998</v>
      </c>
      <c r="AB28" s="13">
        <v>20470.904999999999</v>
      </c>
      <c r="AC28" s="13">
        <f t="shared" si="8"/>
        <v>4732.2449999999999</v>
      </c>
      <c r="AD28" s="13">
        <v>32.228999999999999</v>
      </c>
      <c r="AE28" s="13">
        <v>0</v>
      </c>
      <c r="AF28" s="13">
        <v>175.74</v>
      </c>
      <c r="AG28" s="13">
        <v>2810.2730000000001</v>
      </c>
      <c r="AH28" s="13">
        <v>1714.0029999999999</v>
      </c>
      <c r="AI28" s="13">
        <v>0</v>
      </c>
      <c r="AJ28" s="13">
        <f t="shared" si="9"/>
        <v>3313.6190000000001</v>
      </c>
      <c r="AK28" s="13">
        <v>736.17899999999997</v>
      </c>
      <c r="AL28" s="13">
        <v>2577.44</v>
      </c>
      <c r="AM28" s="13">
        <v>4967.0020000000004</v>
      </c>
      <c r="AN28" s="13">
        <v>128.80099999999999</v>
      </c>
      <c r="AO28" s="13">
        <f t="shared" si="10"/>
        <v>39826.667999999998</v>
      </c>
      <c r="AP28" s="13">
        <v>4131.8860000000004</v>
      </c>
      <c r="AQ28" s="13">
        <v>1590.059</v>
      </c>
      <c r="AR28" s="13">
        <v>34104.722999999998</v>
      </c>
      <c r="AS28" s="13">
        <f t="shared" si="11"/>
        <v>23717.967000000001</v>
      </c>
      <c r="AT28" s="13">
        <f t="shared" si="12"/>
        <v>22012.894</v>
      </c>
      <c r="AU28" s="13">
        <v>13527.134</v>
      </c>
      <c r="AV28" s="13">
        <v>1077.2710000000002</v>
      </c>
      <c r="AW28" s="13">
        <v>7408.4889999999996</v>
      </c>
      <c r="AX28" s="13">
        <v>1705.0730000000001</v>
      </c>
      <c r="AY28" s="13">
        <f t="shared" si="13"/>
        <v>521.27300000000002</v>
      </c>
      <c r="AZ28" s="13">
        <v>521.27300000000002</v>
      </c>
      <c r="BA28" s="13">
        <f t="shared" si="14"/>
        <v>1381.124</v>
      </c>
      <c r="BB28" s="13">
        <v>399.66199999999998</v>
      </c>
      <c r="BC28" s="13">
        <v>758.01100000000008</v>
      </c>
      <c r="BD28" s="13">
        <v>-73.644000000000005</v>
      </c>
      <c r="BE28" s="13">
        <v>40.049999999999997</v>
      </c>
      <c r="BF28" s="13">
        <v>257.04500000000002</v>
      </c>
      <c r="BG28" s="13">
        <v>348.50200000000001</v>
      </c>
      <c r="BH28" s="13">
        <f t="shared" si="15"/>
        <v>15097.955</v>
      </c>
      <c r="BI28" s="13">
        <v>14584.72</v>
      </c>
      <c r="BJ28" s="13">
        <v>513.23500000000001</v>
      </c>
      <c r="BK28" s="13">
        <f t="shared" si="16"/>
        <v>21368.327000000001</v>
      </c>
      <c r="BL28" s="13">
        <f t="shared" si="17"/>
        <v>21368.327000000001</v>
      </c>
      <c r="BM28" s="13">
        <v>8791.9670000000006</v>
      </c>
      <c r="BN28" s="13">
        <v>5905.8959999999997</v>
      </c>
      <c r="BO28" s="13">
        <v>6670.4639999999999</v>
      </c>
      <c r="BP28" s="13">
        <v>0</v>
      </c>
      <c r="BQ28" s="13">
        <v>0</v>
      </c>
      <c r="BR28" s="13">
        <f t="shared" si="18"/>
        <v>1946.451</v>
      </c>
      <c r="BS28" s="13">
        <v>0</v>
      </c>
      <c r="BT28" s="13">
        <v>22.731999999999999</v>
      </c>
      <c r="BU28" s="13">
        <v>414.14</v>
      </c>
      <c r="BV28" s="13">
        <v>1509.579</v>
      </c>
      <c r="BW28" s="13">
        <f t="shared" si="19"/>
        <v>1902.384</v>
      </c>
      <c r="BX28" s="13">
        <v>84.882999999999996</v>
      </c>
      <c r="BY28" s="13">
        <v>1573.096</v>
      </c>
      <c r="BZ28" s="13">
        <v>244.405</v>
      </c>
      <c r="CA28" s="13">
        <v>4967.0020000000004</v>
      </c>
      <c r="CB28" s="13">
        <v>29291.43</v>
      </c>
      <c r="CC28" s="13">
        <v>24324.428</v>
      </c>
      <c r="CD28" s="13">
        <v>5236.7180000000008</v>
      </c>
      <c r="CE28" s="13">
        <v>0</v>
      </c>
      <c r="CF28" s="13">
        <v>23746.591000000004</v>
      </c>
      <c r="CG28" s="13">
        <v>27540.197000000007</v>
      </c>
      <c r="CH28" s="13">
        <v>7069.2920000000086</v>
      </c>
      <c r="CI28" s="13">
        <v>-9447.3279999999868</v>
      </c>
      <c r="CJ28" s="13">
        <v>-15825.564999999988</v>
      </c>
      <c r="CK28" s="13">
        <v>-20472.741999999987</v>
      </c>
    </row>
    <row r="29" spans="1:89" ht="15" customHeight="1">
      <c r="A29" s="91">
        <v>2011</v>
      </c>
      <c r="B29" s="13">
        <v>10568.282999999999</v>
      </c>
      <c r="C29" s="13">
        <f>+D29+E29</f>
        <v>34700.361000000004</v>
      </c>
      <c r="D29" s="13">
        <v>18551.008000000002</v>
      </c>
      <c r="E29" s="13">
        <v>16149.352999999999</v>
      </c>
      <c r="F29" s="13">
        <f>+G29+H29+I29</f>
        <v>6120.2460000000001</v>
      </c>
      <c r="G29" s="13">
        <v>6139.4260000000004</v>
      </c>
      <c r="H29" s="13">
        <v>-23.131</v>
      </c>
      <c r="I29" s="13">
        <v>3.9510000000000001</v>
      </c>
      <c r="J29" s="13">
        <f>+K29+L29</f>
        <v>22581.677</v>
      </c>
      <c r="K29" s="13">
        <v>16366.199000000001</v>
      </c>
      <c r="L29" s="13">
        <v>6215.4780000000001</v>
      </c>
      <c r="M29" s="13">
        <f>+N29</f>
        <v>0</v>
      </c>
      <c r="N29" s="13">
        <v>0</v>
      </c>
      <c r="O29" s="13">
        <f>+P29+Q29</f>
        <v>1164.088</v>
      </c>
      <c r="P29" s="13">
        <v>240.30699999999999</v>
      </c>
      <c r="Q29" s="13">
        <v>923.78099999999995</v>
      </c>
      <c r="R29" s="13">
        <f>+S29+T29+U29</f>
        <v>7623.6229999999996</v>
      </c>
      <c r="S29" s="13">
        <v>7609.2929999999997</v>
      </c>
      <c r="T29" s="13">
        <v>0</v>
      </c>
      <c r="U29" s="13">
        <v>14.33</v>
      </c>
      <c r="V29" s="13">
        <v>8028.268</v>
      </c>
      <c r="W29" s="13">
        <f>+X29+Y29</f>
        <v>7.6680000000000001</v>
      </c>
      <c r="X29" s="13">
        <v>5.4870000000000001</v>
      </c>
      <c r="Y29" s="13">
        <v>2.181</v>
      </c>
      <c r="Z29" s="13">
        <f>+AA29+AB29</f>
        <v>48796.343999999997</v>
      </c>
      <c r="AA29" s="13">
        <v>30245.335999999999</v>
      </c>
      <c r="AB29" s="13">
        <v>18551.007999999998</v>
      </c>
      <c r="AC29" s="13">
        <f>+AD29+AE29+AF29+AG29+AH29</f>
        <v>4737.92</v>
      </c>
      <c r="AD29" s="13">
        <v>29.123999999999999</v>
      </c>
      <c r="AE29" s="13">
        <v>0</v>
      </c>
      <c r="AF29" s="13">
        <v>162.81700000000001</v>
      </c>
      <c r="AG29" s="13">
        <v>2925.2539999999999</v>
      </c>
      <c r="AH29" s="13">
        <v>1620.7249999999999</v>
      </c>
      <c r="AI29" s="13">
        <v>0</v>
      </c>
      <c r="AJ29" s="13">
        <f>+AK29+AL29</f>
        <v>1559.377</v>
      </c>
      <c r="AK29" s="13">
        <v>700.13199999999995</v>
      </c>
      <c r="AL29" s="13">
        <v>859.245</v>
      </c>
      <c r="AM29" s="13">
        <v>5130.4979999999996</v>
      </c>
      <c r="AN29" s="13">
        <v>-2.72</v>
      </c>
      <c r="AO29" s="13">
        <f>+AP29+AQ29+AR29</f>
        <v>37835.697</v>
      </c>
      <c r="AP29" s="13">
        <v>4092.0749999999998</v>
      </c>
      <c r="AQ29" s="13">
        <v>1490.232</v>
      </c>
      <c r="AR29" s="13">
        <v>32253.39</v>
      </c>
      <c r="AS29" s="13">
        <f>+AT29+AX29</f>
        <v>24320.028000000002</v>
      </c>
      <c r="AT29" s="13">
        <f>+AU29+AV29+AW29</f>
        <v>22371.139000000003</v>
      </c>
      <c r="AU29" s="13">
        <v>14264.881000000001</v>
      </c>
      <c r="AV29" s="13">
        <v>1128.9289999999999</v>
      </c>
      <c r="AW29" s="13">
        <v>6977.3289999999997</v>
      </c>
      <c r="AX29" s="13">
        <v>1948.8889999999999</v>
      </c>
      <c r="AY29" s="13">
        <f>+AZ29</f>
        <v>691.86199999999997</v>
      </c>
      <c r="AZ29" s="13">
        <v>691.86199999999997</v>
      </c>
      <c r="BA29" s="13">
        <f>+BB29+BC29+BD29+BE29+BF29</f>
        <v>1654.7560000000001</v>
      </c>
      <c r="BB29" s="13">
        <v>870.89800000000002</v>
      </c>
      <c r="BC29" s="13">
        <v>646.75900000000001</v>
      </c>
      <c r="BD29" s="13">
        <v>-180.67099999999999</v>
      </c>
      <c r="BE29" s="13">
        <v>34.954000000000001</v>
      </c>
      <c r="BF29" s="13">
        <v>282.81599999999997</v>
      </c>
      <c r="BG29" s="13">
        <v>917.45299999999997</v>
      </c>
      <c r="BH29" s="13">
        <f>+BI29+BJ29</f>
        <v>16592.659</v>
      </c>
      <c r="BI29" s="13">
        <v>16036.231</v>
      </c>
      <c r="BJ29" s="13">
        <v>556.428</v>
      </c>
      <c r="BK29" s="13">
        <f>+BL29</f>
        <v>21202.593000000001</v>
      </c>
      <c r="BL29" s="13">
        <f t="shared" si="17"/>
        <v>21202.593000000001</v>
      </c>
      <c r="BM29" s="13">
        <v>9006.4940000000006</v>
      </c>
      <c r="BN29" s="13">
        <v>5530.5529999999999</v>
      </c>
      <c r="BO29" s="13">
        <v>6665.5460000000003</v>
      </c>
      <c r="BP29" s="13">
        <v>0</v>
      </c>
      <c r="BQ29" s="13">
        <v>0</v>
      </c>
      <c r="BR29" s="13">
        <f>BS29+BT29+BU29+BV29</f>
        <v>1927.4179999999999</v>
      </c>
      <c r="BS29" s="13">
        <v>0</v>
      </c>
      <c r="BT29" s="13">
        <v>20.280999999999999</v>
      </c>
      <c r="BU29" s="13">
        <v>323.16199999999998</v>
      </c>
      <c r="BV29" s="13">
        <v>1583.9749999999999</v>
      </c>
      <c r="BW29" s="13">
        <f>+BX29+BY29+BZ29</f>
        <v>1586.2070000000001</v>
      </c>
      <c r="BX29" s="13">
        <v>2.7E-2</v>
      </c>
      <c r="BY29" s="13">
        <v>1358.5540000000001</v>
      </c>
      <c r="BZ29" s="13">
        <v>227.626</v>
      </c>
      <c r="CA29" s="13">
        <v>5130.4979999999996</v>
      </c>
      <c r="CB29" s="13">
        <v>27267.414000000001</v>
      </c>
      <c r="CC29" s="13">
        <v>22136.916000000001</v>
      </c>
      <c r="CD29" s="13">
        <v>5377.599000000002</v>
      </c>
      <c r="CE29" s="13">
        <v>0</v>
      </c>
      <c r="CF29" s="13">
        <v>22564.672000000006</v>
      </c>
      <c r="CG29" s="13">
        <v>27296.418000000005</v>
      </c>
      <c r="CH29" s="13">
        <v>8745.4100000000071</v>
      </c>
      <c r="CI29" s="13">
        <v>-7403.9429999999993</v>
      </c>
      <c r="CJ29" s="13">
        <v>-12507.610999999999</v>
      </c>
      <c r="CK29" s="13">
        <v>-13494.639000000001</v>
      </c>
    </row>
    <row r="30" spans="1:89" ht="15" customHeight="1">
      <c r="A30" s="91">
        <v>2012</v>
      </c>
      <c r="B30" s="13">
        <v>9620.3739999999998</v>
      </c>
      <c r="C30" s="13">
        <f t="shared" ref="C30:C31" si="20">+D30+E30</f>
        <v>30857.822</v>
      </c>
      <c r="D30" s="13">
        <v>16649.581999999999</v>
      </c>
      <c r="E30" s="13">
        <v>14208.24</v>
      </c>
      <c r="F30" s="13">
        <f t="shared" ref="F30:F31" si="21">+G30+H30+I30</f>
        <v>4303.4680000000008</v>
      </c>
      <c r="G30" s="13">
        <v>4158.2960000000003</v>
      </c>
      <c r="H30" s="13">
        <v>-4.7169999999999996</v>
      </c>
      <c r="I30" s="13">
        <v>149.88900000000001</v>
      </c>
      <c r="J30" s="13">
        <f>+K30+L30</f>
        <v>19653.933000000001</v>
      </c>
      <c r="K30" s="13">
        <v>14276.896000000001</v>
      </c>
      <c r="L30" s="13">
        <v>5377.0370000000003</v>
      </c>
      <c r="M30" s="13">
        <f t="shared" si="3"/>
        <v>0</v>
      </c>
      <c r="N30" s="13">
        <v>0</v>
      </c>
      <c r="O30" s="13">
        <f t="shared" ref="O30:O31" si="22">+P30+Q30</f>
        <v>1018.3729999999999</v>
      </c>
      <c r="P30" s="13">
        <v>139.02500000000001</v>
      </c>
      <c r="Q30" s="13">
        <v>879.34799999999996</v>
      </c>
      <c r="R30" s="13">
        <f t="shared" ref="R30:R31" si="23">+S30+T30+U30</f>
        <v>8218.8810000000012</v>
      </c>
      <c r="S30" s="13">
        <v>8203.0300000000007</v>
      </c>
      <c r="T30" s="13">
        <v>0</v>
      </c>
      <c r="U30" s="13">
        <v>15.851000000000001</v>
      </c>
      <c r="V30" s="13">
        <v>8490.6370000000006</v>
      </c>
      <c r="W30" s="13">
        <f t="shared" ref="W30:W31" si="24">+X30+Y30</f>
        <v>16.807000000000002</v>
      </c>
      <c r="X30" s="13">
        <v>9.7680000000000007</v>
      </c>
      <c r="Y30" s="13">
        <v>7.0389999999999997</v>
      </c>
      <c r="Z30" s="13">
        <f t="shared" ref="Z30:Z31" si="25">+AA30+AB30</f>
        <v>46620.508999999998</v>
      </c>
      <c r="AA30" s="13">
        <v>29970.927</v>
      </c>
      <c r="AB30" s="13">
        <v>16649.581999999999</v>
      </c>
      <c r="AC30" s="13">
        <f t="shared" ref="AC30:AC31" si="26">+AD30+AE30+AF30+AG30+AH30</f>
        <v>4273.4039999999995</v>
      </c>
      <c r="AD30" s="13">
        <v>27.832000000000001</v>
      </c>
      <c r="AE30" s="13">
        <v>0</v>
      </c>
      <c r="AF30" s="13">
        <v>148.52199999999999</v>
      </c>
      <c r="AG30" s="13">
        <v>2491.6979999999999</v>
      </c>
      <c r="AH30" s="13">
        <v>1605.3520000000001</v>
      </c>
      <c r="AI30" s="13">
        <v>0</v>
      </c>
      <c r="AJ30" s="13">
        <f t="shared" ref="AJ30:AJ31" si="27">+AK30+AL30</f>
        <v>1764.5520000000001</v>
      </c>
      <c r="AK30" s="13">
        <v>518.50599999999997</v>
      </c>
      <c r="AL30" s="13">
        <v>1246.046</v>
      </c>
      <c r="AM30" s="13">
        <v>5140.9489999999996</v>
      </c>
      <c r="AN30" s="13">
        <v>9.3360000000000003</v>
      </c>
      <c r="AO30" s="13">
        <f t="shared" ref="AO30:AO31" si="28">+AP30+AQ30+AR30</f>
        <v>34170.745999999999</v>
      </c>
      <c r="AP30" s="13">
        <v>4322.1930000000002</v>
      </c>
      <c r="AQ30" s="13">
        <v>1296.425</v>
      </c>
      <c r="AR30" s="13">
        <v>28552.128000000001</v>
      </c>
      <c r="AS30" s="13">
        <f t="shared" ref="AS30:AS31" si="29">+AT30+AX30</f>
        <v>23257.979999999996</v>
      </c>
      <c r="AT30" s="13">
        <f t="shared" ref="AT30:AT31" si="30">+AU30+AV30+AW30</f>
        <v>21336.309999999998</v>
      </c>
      <c r="AU30" s="13">
        <v>13994.912</v>
      </c>
      <c r="AV30" s="13">
        <v>966.83699999999999</v>
      </c>
      <c r="AW30" s="13">
        <v>6374.5609999999997</v>
      </c>
      <c r="AX30" s="13">
        <v>1921.67</v>
      </c>
      <c r="AY30" s="13">
        <f t="shared" si="13"/>
        <v>550.73699999999997</v>
      </c>
      <c r="AZ30" s="13">
        <v>550.73699999999997</v>
      </c>
      <c r="BA30" s="13">
        <f t="shared" ref="BA30:BA31" si="31">+BB30+BC30+BD30+BE30+BF30</f>
        <v>1908.3820000000001</v>
      </c>
      <c r="BB30" s="13">
        <v>1005.259</v>
      </c>
      <c r="BC30" s="13">
        <v>518.91300000000001</v>
      </c>
      <c r="BD30" s="13">
        <v>-36.652000000000001</v>
      </c>
      <c r="BE30" s="13">
        <v>38.463999999999999</v>
      </c>
      <c r="BF30" s="13">
        <v>382.39800000000002</v>
      </c>
      <c r="BG30" s="13">
        <v>929.76199999999994</v>
      </c>
      <c r="BH30" s="13">
        <f t="shared" ref="BH30:BH31" si="32">+BI30+BJ30</f>
        <v>15001.127</v>
      </c>
      <c r="BI30" s="13">
        <v>14419.268</v>
      </c>
      <c r="BJ30" s="13">
        <v>581.85900000000004</v>
      </c>
      <c r="BK30" s="13">
        <f t="shared" si="16"/>
        <v>19142.640999999996</v>
      </c>
      <c r="BL30" s="13">
        <f t="shared" si="17"/>
        <v>19142.640999999996</v>
      </c>
      <c r="BM30" s="13">
        <v>8427.7099999999991</v>
      </c>
      <c r="BN30" s="13">
        <v>4521.2269999999999</v>
      </c>
      <c r="BO30" s="13">
        <v>6193.7039999999997</v>
      </c>
      <c r="BP30" s="13">
        <v>0</v>
      </c>
      <c r="BQ30" s="13">
        <v>0</v>
      </c>
      <c r="BR30" s="13">
        <f t="shared" ref="BR30:BR31" si="33">BS30+BT30+BU30+BV30</f>
        <v>2597.8199999999997</v>
      </c>
      <c r="BS30" s="13">
        <v>0</v>
      </c>
      <c r="BT30" s="13">
        <v>16.327999999999999</v>
      </c>
      <c r="BU30" s="13">
        <v>290.08199999999999</v>
      </c>
      <c r="BV30" s="13">
        <v>2291.41</v>
      </c>
      <c r="BW30" s="13">
        <f t="shared" ref="BW30:BW31" si="34">+BX30+BY30+BZ30</f>
        <v>2678.1800000000003</v>
      </c>
      <c r="BX30" s="13">
        <v>258.45999999999998</v>
      </c>
      <c r="BY30" s="13">
        <v>2138.788</v>
      </c>
      <c r="BZ30" s="13">
        <v>280.93200000000002</v>
      </c>
      <c r="CA30" s="13">
        <v>5140.9489999999996</v>
      </c>
      <c r="CB30" s="13">
        <v>24550.371999999999</v>
      </c>
      <c r="CC30" s="13">
        <v>19409.422999999999</v>
      </c>
      <c r="CD30" s="13">
        <v>5447.1759999999995</v>
      </c>
      <c r="CE30" s="13">
        <v>0</v>
      </c>
      <c r="CF30" s="13">
        <v>21376.283999999996</v>
      </c>
      <c r="CG30" s="13">
        <v>23856.733999999989</v>
      </c>
      <c r="CH30" s="13">
        <v>7207.1519999999909</v>
      </c>
      <c r="CI30" s="13">
        <v>-7001.0880000000107</v>
      </c>
      <c r="CJ30" s="13">
        <v>-11228.409000000011</v>
      </c>
      <c r="CK30" s="13">
        <v>-10400.26400000001</v>
      </c>
    </row>
    <row r="31" spans="1:89" ht="15" customHeight="1">
      <c r="A31" s="91">
        <v>2013</v>
      </c>
      <c r="B31" s="13">
        <v>9536.9850000000006</v>
      </c>
      <c r="C31" s="13">
        <f t="shared" si="20"/>
        <v>32134.547000000002</v>
      </c>
      <c r="D31" s="13">
        <v>17095.222000000002</v>
      </c>
      <c r="E31" s="13">
        <v>15039.325000000001</v>
      </c>
      <c r="F31" s="13">
        <f t="shared" si="21"/>
        <v>3743.163</v>
      </c>
      <c r="G31" s="13">
        <v>3701.143</v>
      </c>
      <c r="H31" s="13">
        <v>32.140999999999998</v>
      </c>
      <c r="I31" s="13">
        <v>9.8789999999999996</v>
      </c>
      <c r="J31" s="13">
        <v>21282.658000000003</v>
      </c>
      <c r="K31" s="13">
        <v>15224.754000000001</v>
      </c>
      <c r="L31" s="13">
        <v>6057.9040000000005</v>
      </c>
      <c r="M31" s="13">
        <f t="shared" si="3"/>
        <v>0</v>
      </c>
      <c r="N31" s="13">
        <v>0</v>
      </c>
      <c r="O31" s="13">
        <f t="shared" si="22"/>
        <v>975.89499999999998</v>
      </c>
      <c r="P31" s="13">
        <v>132.578</v>
      </c>
      <c r="Q31" s="13">
        <v>843.31700000000001</v>
      </c>
      <c r="R31" s="13">
        <f t="shared" si="23"/>
        <v>8249.1860000000015</v>
      </c>
      <c r="S31" s="13">
        <v>8236.0030000000006</v>
      </c>
      <c r="T31" s="13">
        <v>0</v>
      </c>
      <c r="U31" s="13">
        <v>13.183</v>
      </c>
      <c r="V31" s="13">
        <v>8529.2109999999993</v>
      </c>
      <c r="W31" s="13">
        <f t="shared" si="24"/>
        <v>23.116</v>
      </c>
      <c r="X31" s="13">
        <v>10.944000000000001</v>
      </c>
      <c r="Y31" s="13">
        <v>12.172000000000001</v>
      </c>
      <c r="Z31" s="13">
        <f t="shared" si="25"/>
        <v>48887.345000000001</v>
      </c>
      <c r="AA31" s="13">
        <v>31792.123</v>
      </c>
      <c r="AB31" s="13">
        <v>17095.221999999998</v>
      </c>
      <c r="AC31" s="13">
        <f t="shared" si="26"/>
        <v>4480.6570000000002</v>
      </c>
      <c r="AD31" s="13">
        <v>32.69</v>
      </c>
      <c r="AE31" s="13">
        <v>0</v>
      </c>
      <c r="AF31" s="13">
        <v>263.92099999999999</v>
      </c>
      <c r="AG31" s="13">
        <v>2454.826</v>
      </c>
      <c r="AH31" s="13">
        <v>1729.22</v>
      </c>
      <c r="AI31" s="13">
        <v>0</v>
      </c>
      <c r="AJ31" s="13">
        <f t="shared" si="27"/>
        <v>1583.2629999999999</v>
      </c>
      <c r="AK31" s="13">
        <v>379.81799999999998</v>
      </c>
      <c r="AL31" s="13">
        <v>1203.4449999999999</v>
      </c>
      <c r="AM31" s="13">
        <v>4981.1130000000003</v>
      </c>
      <c r="AN31" s="13">
        <v>104.901</v>
      </c>
      <c r="AO31" s="13">
        <f t="shared" si="28"/>
        <v>35490.375999999997</v>
      </c>
      <c r="AP31" s="13">
        <v>4341.2749999999996</v>
      </c>
      <c r="AQ31" s="13">
        <v>1239.627</v>
      </c>
      <c r="AR31" s="13">
        <v>29909.473999999998</v>
      </c>
      <c r="AS31" s="13">
        <f t="shared" si="29"/>
        <v>23365.333000000002</v>
      </c>
      <c r="AT31" s="13">
        <f t="shared" si="30"/>
        <v>20928.101000000002</v>
      </c>
      <c r="AU31" s="13">
        <v>13709.657000000001</v>
      </c>
      <c r="AV31" s="13">
        <v>815.779</v>
      </c>
      <c r="AW31" s="13">
        <v>6402.665</v>
      </c>
      <c r="AX31" s="13">
        <v>2437.232</v>
      </c>
      <c r="AY31" s="13">
        <f t="shared" si="13"/>
        <v>574.32000000000005</v>
      </c>
      <c r="AZ31" s="13">
        <v>574.32000000000005</v>
      </c>
      <c r="BA31" s="13">
        <f t="shared" si="31"/>
        <v>2133.4259999999999</v>
      </c>
      <c r="BB31" s="13">
        <v>1117.787</v>
      </c>
      <c r="BC31" s="13">
        <v>605.56600000000003</v>
      </c>
      <c r="BD31" s="13">
        <v>-23.658999999999999</v>
      </c>
      <c r="BE31" s="13">
        <v>46.437000000000005</v>
      </c>
      <c r="BF31" s="13">
        <v>387.29500000000002</v>
      </c>
      <c r="BG31" s="13">
        <v>1018.509</v>
      </c>
      <c r="BH31" s="13">
        <f t="shared" si="32"/>
        <v>19263.291999999998</v>
      </c>
      <c r="BI31" s="13">
        <v>18664.187999999998</v>
      </c>
      <c r="BJ31" s="13">
        <v>599.10400000000004</v>
      </c>
      <c r="BK31" s="13">
        <f t="shared" si="16"/>
        <v>20449.678</v>
      </c>
      <c r="BL31" s="13">
        <v>20449.678</v>
      </c>
      <c r="BM31" s="13">
        <v>8736.0429999999997</v>
      </c>
      <c r="BN31" s="13">
        <v>5310.67</v>
      </c>
      <c r="BO31" s="13">
        <v>6402.9650000000001</v>
      </c>
      <c r="BP31" s="13">
        <v>0</v>
      </c>
      <c r="BQ31" s="13">
        <v>0</v>
      </c>
      <c r="BR31" s="13">
        <f t="shared" si="33"/>
        <v>2451.4549999999999</v>
      </c>
      <c r="BS31" s="13">
        <v>0</v>
      </c>
      <c r="BT31" s="13">
        <v>18.972000000000001</v>
      </c>
      <c r="BU31" s="13">
        <v>598.73900000000003</v>
      </c>
      <c r="BV31" s="13">
        <v>1833.7439999999999</v>
      </c>
      <c r="BW31" s="13">
        <f t="shared" si="34"/>
        <v>1475.8210000000001</v>
      </c>
      <c r="BX31" s="13">
        <v>1.746</v>
      </c>
      <c r="BY31" s="13">
        <v>1263.3</v>
      </c>
      <c r="BZ31" s="13">
        <v>210.77500000000001</v>
      </c>
      <c r="CA31" s="13">
        <v>4981.1130000000003</v>
      </c>
      <c r="CB31" s="13">
        <v>25953.390999999996</v>
      </c>
      <c r="CC31" s="13">
        <v>20972.277999999995</v>
      </c>
      <c r="CD31" s="13">
        <v>5245.0529999999926</v>
      </c>
      <c r="CE31" s="13">
        <v>0</v>
      </c>
      <c r="CF31" s="13">
        <v>21518.730999999992</v>
      </c>
      <c r="CG31" s="13">
        <v>27387.259999999987</v>
      </c>
      <c r="CH31" s="13">
        <v>10292.03799999999</v>
      </c>
      <c r="CI31" s="13">
        <v>-4747.2870000000148</v>
      </c>
      <c r="CJ31" s="13">
        <v>-9835.8420000000151</v>
      </c>
      <c r="CK31" s="13">
        <v>-8702.7930000000142</v>
      </c>
    </row>
    <row r="32" spans="1:89" ht="15" customHeight="1">
      <c r="A32" s="91">
        <v>2014</v>
      </c>
      <c r="B32" s="13">
        <v>9795.2139999999999</v>
      </c>
      <c r="C32" s="13">
        <f t="shared" ref="C32" si="35">+D32+E32</f>
        <v>31839.222000000002</v>
      </c>
      <c r="D32" s="13">
        <v>16744.934000000001</v>
      </c>
      <c r="E32" s="13">
        <v>15094.288</v>
      </c>
      <c r="F32" s="13">
        <f t="shared" ref="F32" si="36">+G32+H32+I32</f>
        <v>3446.317</v>
      </c>
      <c r="G32" s="13">
        <v>3446.3330000000001</v>
      </c>
      <c r="H32" s="13">
        <v>4.2480000000000002</v>
      </c>
      <c r="I32" s="13">
        <v>-4.2640000000000002</v>
      </c>
      <c r="J32" s="13">
        <v>20481.324000000001</v>
      </c>
      <c r="K32" s="13">
        <v>14686.429</v>
      </c>
      <c r="L32" s="13">
        <v>5794.8950000000004</v>
      </c>
      <c r="M32" s="13">
        <f t="shared" ref="M32" si="37">+N32</f>
        <v>0</v>
      </c>
      <c r="N32" s="13">
        <v>0</v>
      </c>
      <c r="O32" s="13">
        <f t="shared" ref="O32" si="38">+P32+Q32</f>
        <v>1180.6210000000001</v>
      </c>
      <c r="P32" s="13">
        <v>111.08499999999999</v>
      </c>
      <c r="Q32" s="13">
        <v>1069.5360000000001</v>
      </c>
      <c r="R32" s="13">
        <f t="shared" ref="R32" si="39">+S32+T32+U32</f>
        <v>8457.83</v>
      </c>
      <c r="S32" s="13">
        <v>8444.5650000000005</v>
      </c>
      <c r="T32" s="13">
        <v>0</v>
      </c>
      <c r="U32" s="13">
        <v>13.265000000000001</v>
      </c>
      <c r="V32" s="13">
        <v>8758.3809999999994</v>
      </c>
      <c r="W32" s="13">
        <f t="shared" ref="W32" si="40">+X32+Y32</f>
        <v>18.233000000000001</v>
      </c>
      <c r="X32" s="13">
        <v>12.317</v>
      </c>
      <c r="Y32" s="13">
        <v>5.9160000000000004</v>
      </c>
      <c r="Z32" s="13">
        <f t="shared" ref="Z32" si="41">+AA32+AB32</f>
        <v>47851.063999999998</v>
      </c>
      <c r="AA32" s="13">
        <v>31106.13</v>
      </c>
      <c r="AB32" s="13">
        <v>16744.934000000001</v>
      </c>
      <c r="AC32" s="13">
        <f t="shared" ref="AC32" si="42">+AD32+AE32+AF32+AG32+AH32</f>
        <v>4544.72</v>
      </c>
      <c r="AD32" s="13">
        <v>27.375</v>
      </c>
      <c r="AE32" s="13">
        <v>0</v>
      </c>
      <c r="AF32" s="13">
        <v>250.84200000000001</v>
      </c>
      <c r="AG32" s="13">
        <v>2731.1030000000001</v>
      </c>
      <c r="AH32" s="13">
        <v>1535.4</v>
      </c>
      <c r="AI32" s="13">
        <v>0</v>
      </c>
      <c r="AJ32" s="13">
        <f t="shared" ref="AJ32" si="43">+AK32+AL32</f>
        <v>7069.0109999999995</v>
      </c>
      <c r="AK32" s="13">
        <v>425.12</v>
      </c>
      <c r="AL32" s="13">
        <v>6643.8909999999996</v>
      </c>
      <c r="AM32" s="13">
        <v>4994.8280000000004</v>
      </c>
      <c r="AN32" s="13">
        <v>81.144999999999996</v>
      </c>
      <c r="AO32" s="13">
        <f t="shared" ref="AO32" si="44">+AP32+AQ32+AR32</f>
        <v>35063.743999999999</v>
      </c>
      <c r="AP32" s="13">
        <v>3985.212</v>
      </c>
      <c r="AQ32" s="13">
        <v>1274.058</v>
      </c>
      <c r="AR32" s="13">
        <v>29804.473999999998</v>
      </c>
      <c r="AS32" s="13">
        <f t="shared" ref="AS32" si="45">+AT32+AX32</f>
        <v>24633.065999999999</v>
      </c>
      <c r="AT32" s="13">
        <f t="shared" ref="AT32" si="46">+AU32+AV32+AW32</f>
        <v>22121.537</v>
      </c>
      <c r="AU32" s="13">
        <v>14681.602999999999</v>
      </c>
      <c r="AV32" s="13">
        <v>923.62</v>
      </c>
      <c r="AW32" s="13">
        <v>6516.3140000000003</v>
      </c>
      <c r="AX32" s="13">
        <v>2511.529</v>
      </c>
      <c r="AY32" s="13">
        <f t="shared" ref="AY32" si="47">+AZ32</f>
        <v>478.79</v>
      </c>
      <c r="AZ32" s="13">
        <v>478.79</v>
      </c>
      <c r="BA32" s="13">
        <f t="shared" ref="BA32" si="48">+BB32+BC32+BD32+BE32+BF32</f>
        <v>1750.606</v>
      </c>
      <c r="BB32" s="13">
        <v>913.42200000000003</v>
      </c>
      <c r="BC32" s="13">
        <v>423.96199999999999</v>
      </c>
      <c r="BD32" s="13">
        <v>2.613</v>
      </c>
      <c r="BE32" s="13">
        <v>26.725000000000001</v>
      </c>
      <c r="BF32" s="13">
        <v>383.88400000000001</v>
      </c>
      <c r="BG32" s="13">
        <v>823.59199999999998</v>
      </c>
      <c r="BH32" s="13">
        <f t="shared" ref="BH32" si="49">+BI32+BJ32</f>
        <v>18795.652999999998</v>
      </c>
      <c r="BI32" s="13">
        <v>18252.93</v>
      </c>
      <c r="BJ32" s="13">
        <v>542.72299999999996</v>
      </c>
      <c r="BK32" s="13">
        <f t="shared" ref="BK32" si="50">+BL32</f>
        <v>20457.655999999999</v>
      </c>
      <c r="BL32" s="13">
        <v>20457.655999999999</v>
      </c>
      <c r="BM32" s="13">
        <v>8766.8420000000006</v>
      </c>
      <c r="BN32" s="13">
        <v>4881.6909999999998</v>
      </c>
      <c r="BO32" s="13">
        <v>6809.1229999999996</v>
      </c>
      <c r="BP32" s="13">
        <v>0</v>
      </c>
      <c r="BQ32" s="13">
        <v>0</v>
      </c>
      <c r="BR32" s="13">
        <f t="shared" ref="BR32" si="51">BS32+BT32+BU32+BV32</f>
        <v>2886.1109999999999</v>
      </c>
      <c r="BS32" s="13">
        <v>0</v>
      </c>
      <c r="BT32" s="13">
        <v>39.591999999999999</v>
      </c>
      <c r="BU32" s="13">
        <v>602.83100000000002</v>
      </c>
      <c r="BV32" s="13">
        <v>2243.6880000000001</v>
      </c>
      <c r="BW32" s="13">
        <f t="shared" ref="BW32" si="52">+BX32+BY32+BZ32</f>
        <v>1224.2739999999999</v>
      </c>
      <c r="BX32" s="13">
        <v>1E-3</v>
      </c>
      <c r="BY32" s="13">
        <v>944.66499999999996</v>
      </c>
      <c r="BZ32" s="13">
        <v>279.608</v>
      </c>
      <c r="CA32" s="13">
        <v>4994.8280000000004</v>
      </c>
      <c r="CB32" s="13">
        <v>25268.53</v>
      </c>
      <c r="CC32" s="13">
        <v>20273.701999999997</v>
      </c>
      <c r="CD32" s="13">
        <v>5265.9959999999992</v>
      </c>
      <c r="CE32" s="13">
        <v>0</v>
      </c>
      <c r="CF32" s="13">
        <v>22011.216999999997</v>
      </c>
      <c r="CG32" s="13">
        <v>28481.553999999989</v>
      </c>
      <c r="CH32" s="13">
        <v>11736.619999999988</v>
      </c>
      <c r="CI32" s="13">
        <v>-3357.6680000000124</v>
      </c>
      <c r="CJ32" s="13">
        <v>-14197.233000000015</v>
      </c>
      <c r="CK32" s="13">
        <v>-12729.867000000013</v>
      </c>
    </row>
    <row r="33" spans="1:108" ht="15" customHeight="1">
      <c r="A33" s="91">
        <v>2015</v>
      </c>
      <c r="B33" s="13">
        <v>10004.684999999999</v>
      </c>
      <c r="C33" s="13">
        <f t="shared" ref="C33" si="53">+D33+E33</f>
        <v>32080.026000000002</v>
      </c>
      <c r="D33" s="13">
        <v>17160.738000000001</v>
      </c>
      <c r="E33" s="13">
        <v>14919.288</v>
      </c>
      <c r="F33" s="13">
        <f t="shared" ref="F33" si="54">+G33+H33+I33</f>
        <v>4145.3</v>
      </c>
      <c r="G33" s="13">
        <v>4045.4450000000002</v>
      </c>
      <c r="H33" s="13">
        <v>92.242000000000004</v>
      </c>
      <c r="I33" s="13">
        <v>7.6130000000000004</v>
      </c>
      <c r="J33" s="13">
        <v>20315.55</v>
      </c>
      <c r="K33" s="13">
        <v>14741.154</v>
      </c>
      <c r="L33" s="13">
        <v>5574.3959999999997</v>
      </c>
      <c r="M33" s="13">
        <f t="shared" ref="M33" si="55">+N33</f>
        <v>0</v>
      </c>
      <c r="N33" s="13">
        <v>0</v>
      </c>
      <c r="O33" s="13">
        <f t="shared" ref="O33" si="56">+P33+Q33</f>
        <v>1037.4490000000001</v>
      </c>
      <c r="P33" s="13">
        <v>104.46299999999999</v>
      </c>
      <c r="Q33" s="13">
        <v>932.98599999999999</v>
      </c>
      <c r="R33" s="13">
        <f t="shared" ref="R33" si="57">+S33+T33+U33</f>
        <v>8253.5210000000006</v>
      </c>
      <c r="S33" s="13">
        <v>8239.3130000000001</v>
      </c>
      <c r="T33" s="13">
        <v>0</v>
      </c>
      <c r="U33" s="13">
        <v>14.208</v>
      </c>
      <c r="V33" s="13">
        <v>8474.1749999999993</v>
      </c>
      <c r="W33" s="13">
        <f t="shared" ref="W33" si="58">+X33+Y33</f>
        <v>17.189999999999998</v>
      </c>
      <c r="X33" s="13">
        <v>10.542999999999999</v>
      </c>
      <c r="Y33" s="13">
        <v>6.6470000000000002</v>
      </c>
      <c r="Z33" s="13">
        <f t="shared" ref="Z33" si="59">+AA33+AB33</f>
        <v>48798.256999999998</v>
      </c>
      <c r="AA33" s="13">
        <v>31637.519</v>
      </c>
      <c r="AB33" s="13">
        <v>17160.738000000001</v>
      </c>
      <c r="AC33" s="13">
        <f t="shared" ref="AC33" si="60">+AD33+AE33+AF33+AG33+AH33</f>
        <v>4334.8469999999998</v>
      </c>
      <c r="AD33" s="13">
        <v>28.091000000000001</v>
      </c>
      <c r="AE33" s="13">
        <v>0</v>
      </c>
      <c r="AF33" s="13">
        <v>204.80699999999999</v>
      </c>
      <c r="AG33" s="13">
        <v>2468.1280000000002</v>
      </c>
      <c r="AH33" s="13">
        <v>1633.8209999999999</v>
      </c>
      <c r="AI33" s="13">
        <v>0</v>
      </c>
      <c r="AJ33" s="13">
        <f t="shared" ref="AJ33" si="61">+AK33+AL33</f>
        <v>3481.1579999999999</v>
      </c>
      <c r="AK33" s="13">
        <v>440.69</v>
      </c>
      <c r="AL33" s="13">
        <v>3040.4679999999998</v>
      </c>
      <c r="AM33" s="13">
        <v>5125.665</v>
      </c>
      <c r="AN33" s="13">
        <v>84.391000000000005</v>
      </c>
      <c r="AO33" s="13">
        <f t="shared" ref="AO33" si="62">+AP33+AQ33+AR33</f>
        <v>35353.258999999998</v>
      </c>
      <c r="AP33" s="13">
        <v>4067.2179999999998</v>
      </c>
      <c r="AQ33" s="13">
        <v>1359.7950000000001</v>
      </c>
      <c r="AR33" s="13">
        <v>29926.245999999999</v>
      </c>
      <c r="AS33" s="13">
        <f t="shared" ref="AS33" si="63">+AT33+AX33</f>
        <v>26173.344000000001</v>
      </c>
      <c r="AT33" s="13">
        <f t="shared" ref="AT33" si="64">+AU33+AV33+AW33</f>
        <v>23408.217000000001</v>
      </c>
      <c r="AU33" s="13">
        <v>15367.866</v>
      </c>
      <c r="AV33" s="13">
        <v>1012.614</v>
      </c>
      <c r="AW33" s="13">
        <v>7027.7370000000001</v>
      </c>
      <c r="AX33" s="13">
        <v>2765.127</v>
      </c>
      <c r="AY33" s="13">
        <f t="shared" ref="AY33" si="65">+AZ33</f>
        <v>335.96600000000001</v>
      </c>
      <c r="AZ33" s="13">
        <v>335.96600000000001</v>
      </c>
      <c r="BA33" s="13">
        <f t="shared" ref="BA33" si="66">+BB33+BC33+BD33+BE33+BF33</f>
        <v>1313.4150000000002</v>
      </c>
      <c r="BB33" s="13">
        <v>553.07000000000005</v>
      </c>
      <c r="BC33" s="13">
        <v>420.48800000000006</v>
      </c>
      <c r="BD33" s="13">
        <v>-34.515999999999998</v>
      </c>
      <c r="BE33" s="13">
        <v>38.489999999999995</v>
      </c>
      <c r="BF33" s="13">
        <v>335.88299999999998</v>
      </c>
      <c r="BG33" s="13">
        <v>480.80099999999999</v>
      </c>
      <c r="BH33" s="13">
        <f t="shared" ref="BH33" si="67">+BI33+BJ33</f>
        <v>19274.483</v>
      </c>
      <c r="BI33" s="13">
        <v>18762.311000000002</v>
      </c>
      <c r="BJ33" s="13">
        <v>512.17200000000003</v>
      </c>
      <c r="BK33" s="13">
        <f t="shared" ref="BK33" si="68">+BL33</f>
        <v>20783.798000000003</v>
      </c>
      <c r="BL33" s="13">
        <v>20783.798000000003</v>
      </c>
      <c r="BM33" s="13">
        <v>9190.6720000000005</v>
      </c>
      <c r="BN33" s="13">
        <v>4601.5690000000004</v>
      </c>
      <c r="BO33" s="13">
        <v>6991.5569999999998</v>
      </c>
      <c r="BP33" s="13">
        <v>0</v>
      </c>
      <c r="BQ33" s="13">
        <v>0</v>
      </c>
      <c r="BR33" s="13">
        <f t="shared" ref="BR33" si="69">BS33+BT33+BU33+BV33</f>
        <v>2776.6390000000001</v>
      </c>
      <c r="BS33" s="13">
        <v>0</v>
      </c>
      <c r="BT33" s="13">
        <v>15.102</v>
      </c>
      <c r="BU33" s="13">
        <v>638.97500000000002</v>
      </c>
      <c r="BV33" s="13">
        <v>2122.5619999999999</v>
      </c>
      <c r="BW33" s="13">
        <f t="shared" ref="BW33" si="70">+BX33+BY33+BZ33</f>
        <v>1385.683</v>
      </c>
      <c r="BX33" s="13">
        <v>0</v>
      </c>
      <c r="BY33" s="13">
        <v>1111.508</v>
      </c>
      <c r="BZ33" s="13">
        <v>274.17500000000001</v>
      </c>
      <c r="CA33" s="13">
        <v>5125.665</v>
      </c>
      <c r="CB33" s="13">
        <v>25348.574000000001</v>
      </c>
      <c r="CC33" s="13">
        <v>20222.909</v>
      </c>
      <c r="CD33" s="13">
        <v>5368.9900000000016</v>
      </c>
      <c r="CE33" s="13">
        <v>0</v>
      </c>
      <c r="CF33" s="13">
        <v>23564.779000000002</v>
      </c>
      <c r="CG33" s="13">
        <v>30410.143000000004</v>
      </c>
      <c r="CH33" s="13">
        <v>13249.405000000002</v>
      </c>
      <c r="CI33" s="13">
        <v>-1669.882999999998</v>
      </c>
      <c r="CJ33" s="13">
        <v>-8891.0229999999974</v>
      </c>
      <c r="CK33" s="13">
        <v>-7995.0489999999963</v>
      </c>
    </row>
    <row r="34" spans="1:108" ht="15" customHeight="1">
      <c r="A34" s="91">
        <v>2016</v>
      </c>
      <c r="B34" s="13">
        <v>10347.605</v>
      </c>
      <c r="C34" s="13">
        <f t="shared" ref="C34" si="71">+D34+E34</f>
        <v>32799.599000000002</v>
      </c>
      <c r="D34" s="13">
        <v>17652.066999999999</v>
      </c>
      <c r="E34" s="13">
        <v>15147.531999999999</v>
      </c>
      <c r="F34" s="13">
        <f t="shared" ref="F34" si="72">+G34+H34+I34</f>
        <v>2864.4429999999998</v>
      </c>
      <c r="G34" s="13">
        <v>2875.165</v>
      </c>
      <c r="H34" s="13">
        <v>-13.404</v>
      </c>
      <c r="I34" s="13">
        <v>2.6819999999999999</v>
      </c>
      <c r="J34" s="13">
        <v>20895.472000000002</v>
      </c>
      <c r="K34" s="13">
        <v>15169.576999999999</v>
      </c>
      <c r="L34" s="13">
        <v>5725.8950000000004</v>
      </c>
      <c r="M34" s="13">
        <f t="shared" ref="M34" si="73">+N34</f>
        <v>0</v>
      </c>
      <c r="N34" s="13">
        <v>0</v>
      </c>
      <c r="O34" s="13">
        <f t="shared" ref="O34" si="74">+P34+Q34</f>
        <v>926.36400000000003</v>
      </c>
      <c r="P34" s="13">
        <v>98.275000000000006</v>
      </c>
      <c r="Q34" s="13">
        <v>828.08900000000006</v>
      </c>
      <c r="R34" s="13">
        <f t="shared" ref="R34" si="75">+S34+T34+U34</f>
        <v>7754.3396010232063</v>
      </c>
      <c r="S34" s="13">
        <v>7738.9176010232068</v>
      </c>
      <c r="T34" s="13">
        <v>0</v>
      </c>
      <c r="U34" s="13">
        <v>15.422000000000001</v>
      </c>
      <c r="V34" s="13">
        <v>7942.3086010232064</v>
      </c>
      <c r="W34" s="13">
        <f t="shared" ref="W34" si="76">+X34+Y34</f>
        <v>28.72</v>
      </c>
      <c r="X34" s="13">
        <v>11.984999999999999</v>
      </c>
      <c r="Y34" s="13">
        <v>16.734999999999999</v>
      </c>
      <c r="Z34" s="13">
        <f t="shared" ref="Z34" si="77">+AA34+AB34</f>
        <v>49710.369000000006</v>
      </c>
      <c r="AA34" s="13">
        <v>32058.302000000003</v>
      </c>
      <c r="AB34" s="13">
        <v>17652.066999999999</v>
      </c>
      <c r="AC34" s="13">
        <f t="shared" ref="AC34" si="78">+AD34+AE34+AF34+AG34+AH34</f>
        <v>4423.1009999999997</v>
      </c>
      <c r="AD34" s="13">
        <v>29.536000000000001</v>
      </c>
      <c r="AE34" s="13">
        <v>0</v>
      </c>
      <c r="AF34" s="13">
        <v>200.55799999999999</v>
      </c>
      <c r="AG34" s="13">
        <v>2522.9989999999998</v>
      </c>
      <c r="AH34" s="13">
        <v>1670.008</v>
      </c>
      <c r="AI34" s="13">
        <v>0</v>
      </c>
      <c r="AJ34" s="13">
        <f t="shared" ref="AJ34" si="79">+AK34+AL34</f>
        <v>873.69499999999994</v>
      </c>
      <c r="AK34" s="13">
        <v>390.27</v>
      </c>
      <c r="AL34" s="13">
        <v>483.42500000000001</v>
      </c>
      <c r="AM34" s="13">
        <v>5123.1400000000003</v>
      </c>
      <c r="AN34" s="13">
        <v>19.439</v>
      </c>
      <c r="AO34" s="13">
        <f t="shared" ref="AO34" si="80">+AP34+AQ34+AR34</f>
        <v>36157.773000000001</v>
      </c>
      <c r="AP34" s="13">
        <v>4250.1220000000003</v>
      </c>
      <c r="AQ34" s="13">
        <v>1262.7860000000001</v>
      </c>
      <c r="AR34" s="13">
        <v>30644.865000000002</v>
      </c>
      <c r="AS34" s="13">
        <f t="shared" ref="AS34" si="81">+AT34+AX34</f>
        <v>27471.96</v>
      </c>
      <c r="AT34" s="13">
        <f t="shared" ref="AT34" si="82">+AU34+AV34+AW34</f>
        <v>24669.486000000001</v>
      </c>
      <c r="AU34" s="13">
        <v>15767.123</v>
      </c>
      <c r="AV34" s="13">
        <v>942.65100000000007</v>
      </c>
      <c r="AW34" s="13">
        <v>7959.7120000000004</v>
      </c>
      <c r="AX34" s="13">
        <v>2802.4740000000002</v>
      </c>
      <c r="AY34" s="13">
        <f t="shared" ref="AY34" si="83">+AZ34</f>
        <v>392.99599999999998</v>
      </c>
      <c r="AZ34" s="13">
        <v>392.99599999999998</v>
      </c>
      <c r="BA34" s="13">
        <f t="shared" ref="BA34" si="84">+BB34+BC34+BD34+BE34+BF34</f>
        <v>1309.635</v>
      </c>
      <c r="BB34" s="13">
        <v>495.98099999999999</v>
      </c>
      <c r="BC34" s="13">
        <v>399.697</v>
      </c>
      <c r="BD34" s="13">
        <v>33.15</v>
      </c>
      <c r="BE34" s="13">
        <v>47.37</v>
      </c>
      <c r="BF34" s="13">
        <v>333.43700000000001</v>
      </c>
      <c r="BG34" s="13">
        <v>446.45</v>
      </c>
      <c r="BH34" s="13">
        <f t="shared" ref="BH34" si="85">+BI34+BJ34</f>
        <v>18797.491999999998</v>
      </c>
      <c r="BI34" s="13">
        <v>18287.244999999999</v>
      </c>
      <c r="BJ34" s="13">
        <v>510.24700000000001</v>
      </c>
      <c r="BK34" s="13">
        <f t="shared" ref="BK34" si="86">+BL34</f>
        <v>21610.273000000001</v>
      </c>
      <c r="BL34" s="13">
        <v>21610.273000000001</v>
      </c>
      <c r="BM34" s="13">
        <v>9681.1190000000006</v>
      </c>
      <c r="BN34" s="13">
        <v>4696.1570000000002</v>
      </c>
      <c r="BO34" s="13">
        <v>7232.9969999999994</v>
      </c>
      <c r="BP34" s="13">
        <v>0</v>
      </c>
      <c r="BQ34" s="13">
        <v>0</v>
      </c>
      <c r="BR34" s="13">
        <f t="shared" ref="BR34" si="87">BS34+BT34+BU34+BV34</f>
        <v>2605.4870000000001</v>
      </c>
      <c r="BS34" s="13">
        <v>0</v>
      </c>
      <c r="BT34" s="13">
        <v>17.077000000000002</v>
      </c>
      <c r="BU34" s="13">
        <v>577.12900000000002</v>
      </c>
      <c r="BV34" s="13">
        <v>2011.2809999999999</v>
      </c>
      <c r="BW34" s="13">
        <f t="shared" ref="BW34" si="88">+BX34+BY34+BZ34</f>
        <v>1036.8440000000001</v>
      </c>
      <c r="BX34" s="13">
        <v>0.312</v>
      </c>
      <c r="BY34" s="13">
        <v>617.654</v>
      </c>
      <c r="BZ34" s="13">
        <v>418.87799999999999</v>
      </c>
      <c r="CA34" s="13">
        <v>5123.1400000000003</v>
      </c>
      <c r="CB34" s="13">
        <v>25810.168000000001</v>
      </c>
      <c r="CC34" s="13">
        <v>20687.028000000002</v>
      </c>
      <c r="CD34" s="13">
        <v>5307.6919999999991</v>
      </c>
      <c r="CE34" s="13">
        <v>0</v>
      </c>
      <c r="CF34" s="13">
        <v>25408.583398976796</v>
      </c>
      <c r="CG34" s="13">
        <v>31911.71239897679</v>
      </c>
      <c r="CH34" s="13">
        <v>14259.645398976791</v>
      </c>
      <c r="CI34" s="13">
        <v>-887.88660102321228</v>
      </c>
      <c r="CJ34" s="13">
        <v>-5847.8776010232123</v>
      </c>
      <c r="CK34" s="13">
        <v>-3608.6196010232111</v>
      </c>
    </row>
    <row r="35" spans="1:108" ht="15" customHeight="1">
      <c r="A35" s="91">
        <v>2017</v>
      </c>
      <c r="B35" s="13">
        <v>10571.842000000001</v>
      </c>
      <c r="C35" s="13">
        <f t="shared" ref="C35" si="89">+D35+E35</f>
        <v>33673.016000000003</v>
      </c>
      <c r="D35" s="13">
        <v>18264.654999999999</v>
      </c>
      <c r="E35" s="13">
        <v>15408.361000000001</v>
      </c>
      <c r="F35" s="13">
        <f t="shared" ref="F35" si="90">+G35+H35+I35</f>
        <v>3495.7560000000003</v>
      </c>
      <c r="G35" s="13">
        <v>3496.4639999999999</v>
      </c>
      <c r="H35" s="13">
        <v>-5.7690000000000001</v>
      </c>
      <c r="I35" s="13">
        <v>5.0609999999999999</v>
      </c>
      <c r="J35" s="13">
        <v>21385.983</v>
      </c>
      <c r="K35" s="13">
        <v>15530.254999999999</v>
      </c>
      <c r="L35" s="13">
        <v>5855.7280000000001</v>
      </c>
      <c r="M35" s="13">
        <f t="shared" ref="M35" si="91">+N35</f>
        <v>0</v>
      </c>
      <c r="N35" s="13">
        <v>0</v>
      </c>
      <c r="O35" s="13">
        <f t="shared" ref="O35" si="92">+P35+Q35</f>
        <v>823.096</v>
      </c>
      <c r="P35" s="13">
        <v>104.96899999999999</v>
      </c>
      <c r="Q35" s="13">
        <v>718.12699999999995</v>
      </c>
      <c r="R35" s="13">
        <f t="shared" ref="R35" si="93">+S35+T35+U35</f>
        <v>7414.7778402128442</v>
      </c>
      <c r="S35" s="13">
        <v>7398.8778402128446</v>
      </c>
      <c r="T35" s="13">
        <v>0</v>
      </c>
      <c r="U35" s="13">
        <v>15.9</v>
      </c>
      <c r="V35" s="13">
        <v>7600.3268402128442</v>
      </c>
      <c r="W35" s="13">
        <f t="shared" ref="W35" si="94">+X35+Y35</f>
        <v>57.807000000000002</v>
      </c>
      <c r="X35" s="13">
        <v>36.633000000000003</v>
      </c>
      <c r="Y35" s="13">
        <v>21.173999999999999</v>
      </c>
      <c r="Z35" s="13">
        <f t="shared" ref="Z35" si="95">+AA35+AB35</f>
        <v>50733.062844370004</v>
      </c>
      <c r="AA35" s="13">
        <v>32468.407844370005</v>
      </c>
      <c r="AB35" s="13">
        <v>18264.654999999999</v>
      </c>
      <c r="AC35" s="13">
        <f t="shared" ref="AC35" si="96">+AD35+AE35+AF35+AG35+AH35</f>
        <v>4105.3940000000002</v>
      </c>
      <c r="AD35" s="13">
        <v>33.332999999999998</v>
      </c>
      <c r="AE35" s="13">
        <v>0</v>
      </c>
      <c r="AF35" s="13">
        <v>173.053</v>
      </c>
      <c r="AG35" s="13">
        <v>2523.4780000000001</v>
      </c>
      <c r="AH35" s="13">
        <v>1375.53</v>
      </c>
      <c r="AI35" s="13">
        <v>0</v>
      </c>
      <c r="AJ35" s="13">
        <f t="shared" ref="AJ35" si="97">+AK35+AL35</f>
        <v>5041.2460000000001</v>
      </c>
      <c r="AK35" s="13">
        <v>459.41399999999999</v>
      </c>
      <c r="AL35" s="13">
        <v>4581.8320000000003</v>
      </c>
      <c r="AM35" s="13">
        <v>5236.3760000000002</v>
      </c>
      <c r="AN35" s="13">
        <v>-11.329000000000001</v>
      </c>
      <c r="AO35" s="13">
        <f t="shared" ref="AO35" si="98">+AP35+AQ35+AR35</f>
        <v>36955.690999999999</v>
      </c>
      <c r="AP35" s="13">
        <v>4326.6229999999996</v>
      </c>
      <c r="AQ35" s="13">
        <v>1258.9960000000001</v>
      </c>
      <c r="AR35" s="13">
        <v>31370.072</v>
      </c>
      <c r="AS35" s="13">
        <f t="shared" ref="AS35" si="99">+AT35+AX35</f>
        <v>29154.667000000001</v>
      </c>
      <c r="AT35" s="13">
        <f t="shared" ref="AT35" si="100">+AU35+AV35+AW35</f>
        <v>26448.607</v>
      </c>
      <c r="AU35" s="13">
        <v>16809.453999999998</v>
      </c>
      <c r="AV35" s="13">
        <v>739.81100000000004</v>
      </c>
      <c r="AW35" s="13">
        <v>8899.3420000000006</v>
      </c>
      <c r="AX35" s="13">
        <v>2706.06</v>
      </c>
      <c r="AY35" s="13">
        <f t="shared" ref="AY35" si="101">+AZ35</f>
        <v>301.28800000000001</v>
      </c>
      <c r="AZ35" s="13">
        <v>301.28800000000001</v>
      </c>
      <c r="BA35" s="13">
        <f t="shared" ref="BA35" si="102">+BB35+BC35+BD35+BE35+BF35</f>
        <v>1253.5148508100001</v>
      </c>
      <c r="BB35" s="13">
        <v>328.66185080999998</v>
      </c>
      <c r="BC35" s="13">
        <v>535.16600000000005</v>
      </c>
      <c r="BD35" s="13">
        <v>10.113</v>
      </c>
      <c r="BE35" s="13">
        <v>32.496000000000002</v>
      </c>
      <c r="BF35" s="13">
        <v>347.07799999999997</v>
      </c>
      <c r="BG35" s="13">
        <v>286.65185080999998</v>
      </c>
      <c r="BH35" s="13">
        <f t="shared" ref="BH35" si="103">+BI35+BJ35</f>
        <v>19413.624</v>
      </c>
      <c r="BI35" s="13">
        <v>18874.252</v>
      </c>
      <c r="BJ35" s="13">
        <v>539.37199999999996</v>
      </c>
      <c r="BK35" s="13">
        <f t="shared" ref="BK35" si="104">+BL35</f>
        <v>22693.355109459997</v>
      </c>
      <c r="BL35" s="13">
        <v>22693.355109459997</v>
      </c>
      <c r="BM35" s="13">
        <v>10341.128000000001</v>
      </c>
      <c r="BN35" s="13">
        <v>4738.067</v>
      </c>
      <c r="BO35" s="13">
        <v>7614.1601094599991</v>
      </c>
      <c r="BP35" s="13">
        <v>0</v>
      </c>
      <c r="BQ35" s="13">
        <v>0</v>
      </c>
      <c r="BR35" s="13">
        <f t="shared" ref="BR35" si="105">BS35+BT35+BU35+BV35</f>
        <v>2743.8230000000003</v>
      </c>
      <c r="BS35" s="13">
        <v>0</v>
      </c>
      <c r="BT35" s="13">
        <v>21.876000000000001</v>
      </c>
      <c r="BU35" s="13">
        <v>434.63400000000001</v>
      </c>
      <c r="BV35" s="13">
        <v>2287.3130000000001</v>
      </c>
      <c r="BW35" s="13">
        <f t="shared" ref="BW35" si="106">+BX35+BY35+BZ35</f>
        <v>717.80199999999991</v>
      </c>
      <c r="BX35" s="13">
        <v>0</v>
      </c>
      <c r="BY35" s="13">
        <v>496.27499999999998</v>
      </c>
      <c r="BZ35" s="13">
        <v>221.52699999999999</v>
      </c>
      <c r="CA35" s="13">
        <v>5236.3760000000002</v>
      </c>
      <c r="CB35" s="13">
        <v>26383.848999999998</v>
      </c>
      <c r="CC35" s="13">
        <v>21147.472999999998</v>
      </c>
      <c r="CD35" s="13">
        <v>5299.1539999999986</v>
      </c>
      <c r="CE35" s="13">
        <v>0</v>
      </c>
      <c r="CF35" s="13">
        <v>27469.462010597155</v>
      </c>
      <c r="CG35" s="13">
        <v>35688.655275687146</v>
      </c>
      <c r="CH35" s="13">
        <v>17424.000275687147</v>
      </c>
      <c r="CI35" s="13">
        <v>2015.6392756871428</v>
      </c>
      <c r="CJ35" s="13">
        <v>-7544.1807243128578</v>
      </c>
      <c r="CK35" s="13">
        <v>-5792.2317243128582</v>
      </c>
    </row>
    <row r="36" spans="1:108" ht="15" customHeight="1">
      <c r="A36" s="91">
        <v>2018</v>
      </c>
      <c r="B36" s="13">
        <v>10847.299000000001</v>
      </c>
      <c r="C36" s="13">
        <f t="shared" ref="C36" si="107">+D36+E36</f>
        <v>34834.370999999999</v>
      </c>
      <c r="D36" s="13">
        <v>19182.302</v>
      </c>
      <c r="E36" s="13">
        <v>15652.069</v>
      </c>
      <c r="F36" s="13">
        <f t="shared" ref="F36" si="108">+G36+H36+I36</f>
        <v>3817.8830000000003</v>
      </c>
      <c r="G36" s="13">
        <v>3790.1640000000002</v>
      </c>
      <c r="H36" s="13">
        <v>18.219000000000001</v>
      </c>
      <c r="I36" s="13">
        <v>9.5</v>
      </c>
      <c r="J36" s="13">
        <v>22029.597000000002</v>
      </c>
      <c r="K36" s="13">
        <v>16097.584000000001</v>
      </c>
      <c r="L36" s="13">
        <v>5932.0129999999999</v>
      </c>
      <c r="M36" s="13">
        <f t="shared" ref="M36" si="109">+N36</f>
        <v>0</v>
      </c>
      <c r="N36" s="13">
        <v>0</v>
      </c>
      <c r="O36" s="13">
        <f t="shared" ref="O36" si="110">+P36+Q36</f>
        <v>799.39400000000001</v>
      </c>
      <c r="P36" s="13">
        <v>121.062</v>
      </c>
      <c r="Q36" s="13">
        <v>678.33199999999999</v>
      </c>
      <c r="R36" s="13">
        <f t="shared" ref="R36" si="111">+S36+T36+U36</f>
        <v>6918.4809999999998</v>
      </c>
      <c r="S36" s="13">
        <v>6902.54</v>
      </c>
      <c r="T36" s="13">
        <v>0</v>
      </c>
      <c r="U36" s="13">
        <v>15.941000000000001</v>
      </c>
      <c r="V36" s="13">
        <v>7090.8760000000002</v>
      </c>
      <c r="W36" s="13">
        <f t="shared" ref="W36" si="112">+X36+Y36</f>
        <v>39.733999999999995</v>
      </c>
      <c r="X36" s="13">
        <v>16.548999999999999</v>
      </c>
      <c r="Y36" s="13">
        <v>23.184999999999999</v>
      </c>
      <c r="Z36" s="13">
        <f t="shared" ref="Z36" si="113">+AA36+AB36</f>
        <v>52634.993000000002</v>
      </c>
      <c r="AA36" s="13">
        <v>33452.690999999999</v>
      </c>
      <c r="AB36" s="13">
        <v>19182.302</v>
      </c>
      <c r="AC36" s="13">
        <f t="shared" ref="AC36" si="114">+AD36+AE36+AF36+AG36+AH36</f>
        <v>4597.3710000000001</v>
      </c>
      <c r="AD36" s="13">
        <v>33.673000000000002</v>
      </c>
      <c r="AE36" s="13">
        <v>0</v>
      </c>
      <c r="AF36" s="13">
        <v>192.24</v>
      </c>
      <c r="AG36" s="13">
        <v>2672.11</v>
      </c>
      <c r="AH36" s="13">
        <v>1699.348</v>
      </c>
      <c r="AI36" s="13">
        <v>0</v>
      </c>
      <c r="AJ36" s="13">
        <f t="shared" ref="AJ36" si="115">+AK36+AL36</f>
        <v>2391.5430000000001</v>
      </c>
      <c r="AK36" s="13">
        <v>637.58199999999999</v>
      </c>
      <c r="AL36" s="13">
        <v>1753.961</v>
      </c>
      <c r="AM36" s="13">
        <v>5467.5</v>
      </c>
      <c r="AN36" s="13">
        <v>33.659999999999997</v>
      </c>
      <c r="AO36" s="13">
        <f t="shared" ref="AO36" si="116">+AP36+AQ36+AR36</f>
        <v>38122.027999999998</v>
      </c>
      <c r="AP36" s="13">
        <v>4450.7209999999995</v>
      </c>
      <c r="AQ36" s="13">
        <v>1330.8520000000001</v>
      </c>
      <c r="AR36" s="13">
        <v>32340.455000000002</v>
      </c>
      <c r="AS36" s="13">
        <f t="shared" ref="AS36" si="117">+AT36+AX36</f>
        <v>30942.118000000002</v>
      </c>
      <c r="AT36" s="13">
        <f t="shared" ref="AT36" si="118">+AU36+AV36+AW36</f>
        <v>27851.510000000002</v>
      </c>
      <c r="AU36" s="13">
        <v>17867.728999999999</v>
      </c>
      <c r="AV36" s="13">
        <v>1257.646</v>
      </c>
      <c r="AW36" s="13">
        <v>8726.1350000000002</v>
      </c>
      <c r="AX36" s="13">
        <v>3090.6080000000002</v>
      </c>
      <c r="AY36" s="13">
        <f t="shared" ref="AY36" si="119">+AZ36</f>
        <v>302.44400000000002</v>
      </c>
      <c r="AZ36" s="13">
        <v>302.44400000000002</v>
      </c>
      <c r="BA36" s="13">
        <f t="shared" ref="BA36" si="120">+BB36+BC36+BD36+BE36+BF36</f>
        <v>1457.479</v>
      </c>
      <c r="BB36" s="13">
        <v>289.73899999999998</v>
      </c>
      <c r="BC36" s="13">
        <v>707.04200000000003</v>
      </c>
      <c r="BD36" s="13">
        <v>49.423000000000002</v>
      </c>
      <c r="BE36" s="13">
        <v>60.701000000000001</v>
      </c>
      <c r="BF36" s="13">
        <v>350.57400000000001</v>
      </c>
      <c r="BG36" s="13">
        <v>251.215</v>
      </c>
      <c r="BH36" s="13">
        <f t="shared" ref="BH36" si="121">+BI36+BJ36</f>
        <v>20678.641</v>
      </c>
      <c r="BI36" s="13">
        <v>20113.794999999998</v>
      </c>
      <c r="BJ36" s="13">
        <v>564.846</v>
      </c>
      <c r="BK36" s="13">
        <f t="shared" ref="BK36" si="122">+BL36</f>
        <v>23859.542999999998</v>
      </c>
      <c r="BL36" s="13">
        <v>23859.542999999998</v>
      </c>
      <c r="BM36" s="13">
        <v>11440.831</v>
      </c>
      <c r="BN36" s="13">
        <v>4728.1489999999994</v>
      </c>
      <c r="BO36" s="13">
        <v>7690.5630000000001</v>
      </c>
      <c r="BP36" s="13">
        <v>0</v>
      </c>
      <c r="BQ36" s="13">
        <v>0</v>
      </c>
      <c r="BR36" s="13">
        <f t="shared" ref="BR36" si="123">BS36+BT36+BU36+BV36</f>
        <v>2705.6059999999998</v>
      </c>
      <c r="BS36" s="13">
        <v>0</v>
      </c>
      <c r="BT36" s="13">
        <v>32.618000000000002</v>
      </c>
      <c r="BU36" s="13">
        <v>452.274</v>
      </c>
      <c r="BV36" s="13">
        <v>2220.7139999999999</v>
      </c>
      <c r="BW36" s="13">
        <f t="shared" ref="BW36" si="124">+BX36+BY36+BZ36</f>
        <v>978.10400000000004</v>
      </c>
      <c r="BX36" s="13">
        <v>0.23400000000000001</v>
      </c>
      <c r="BY36" s="13">
        <v>660.31399999999996</v>
      </c>
      <c r="BZ36" s="13">
        <v>317.55599999999998</v>
      </c>
      <c r="CA36" s="13">
        <v>5467.5</v>
      </c>
      <c r="CB36" s="13">
        <v>27274.728999999999</v>
      </c>
      <c r="CC36" s="13">
        <v>21807.228999999999</v>
      </c>
      <c r="CD36" s="13">
        <v>5547.5759999999973</v>
      </c>
      <c r="CE36" s="13">
        <v>0</v>
      </c>
      <c r="CF36" s="13">
        <v>30229.297999999995</v>
      </c>
      <c r="CG36" s="13">
        <v>39383.291999999994</v>
      </c>
      <c r="CH36" s="13">
        <v>20200.989999999994</v>
      </c>
      <c r="CI36" s="13">
        <v>4548.9209999999948</v>
      </c>
      <c r="CJ36" s="13">
        <v>-2332.0180000000055</v>
      </c>
      <c r="CK36" s="13">
        <v>-716.06100000000527</v>
      </c>
    </row>
    <row r="37" spans="1:108" ht="15" customHeight="1">
      <c r="A37" s="91">
        <v>2019</v>
      </c>
      <c r="B37" s="13">
        <v>11025.606</v>
      </c>
      <c r="C37" s="13">
        <f t="shared" ref="C37" si="125">+D37+E37</f>
        <v>36437.851999999999</v>
      </c>
      <c r="D37" s="13">
        <v>20477.093000000001</v>
      </c>
      <c r="E37" s="13">
        <v>15960.759</v>
      </c>
      <c r="F37" s="13">
        <f t="shared" ref="F37" si="126">+G37+H37+I37</f>
        <v>3924.1120000000001</v>
      </c>
      <c r="G37" s="13">
        <v>3904.4160000000002</v>
      </c>
      <c r="H37" s="13">
        <v>13.247999999999999</v>
      </c>
      <c r="I37" s="13">
        <v>6.4480000000000004</v>
      </c>
      <c r="J37" s="13">
        <v>23146.720000000001</v>
      </c>
      <c r="K37" s="13">
        <v>17013</v>
      </c>
      <c r="L37" s="13">
        <v>6133.72</v>
      </c>
      <c r="M37" s="13">
        <f t="shared" ref="M37" si="127">+N37</f>
        <v>0</v>
      </c>
      <c r="N37" s="13">
        <v>0</v>
      </c>
      <c r="O37" s="13">
        <f t="shared" ref="O37" si="128">+P37+Q37</f>
        <v>919.14499999999998</v>
      </c>
      <c r="P37" s="13">
        <v>168.11600000000001</v>
      </c>
      <c r="Q37" s="13">
        <v>751.029</v>
      </c>
      <c r="R37" s="13">
        <f t="shared" ref="R37" si="129">+S37+T37+U37</f>
        <v>6336.9930000000004</v>
      </c>
      <c r="S37" s="13">
        <v>6324.165</v>
      </c>
      <c r="T37" s="13">
        <v>0</v>
      </c>
      <c r="U37" s="13">
        <v>12.827999999999999</v>
      </c>
      <c r="V37" s="13">
        <v>6550.3490000000002</v>
      </c>
      <c r="W37" s="13">
        <f t="shared" ref="W37" si="130">+X37+Y37</f>
        <v>44.043999999999997</v>
      </c>
      <c r="X37" s="13">
        <v>17.552</v>
      </c>
      <c r="Y37" s="13">
        <v>26.492000000000001</v>
      </c>
      <c r="Z37" s="13">
        <f t="shared" ref="Z37" si="131">+AA37+AB37</f>
        <v>55134.771000000001</v>
      </c>
      <c r="AA37" s="13">
        <v>34657.678</v>
      </c>
      <c r="AB37" s="13">
        <v>20477.093000000001</v>
      </c>
      <c r="AC37" s="13">
        <f t="shared" ref="AC37" si="132">+AD37+AE37+AF37+AG37+AH37</f>
        <v>4612.8549999999996</v>
      </c>
      <c r="AD37" s="13">
        <v>34.686999999999998</v>
      </c>
      <c r="AE37" s="13">
        <v>0</v>
      </c>
      <c r="AF37" s="13">
        <v>224.05600000000001</v>
      </c>
      <c r="AG37" s="13">
        <v>2635.1660000000002</v>
      </c>
      <c r="AH37" s="13">
        <v>1718.9459999999999</v>
      </c>
      <c r="AI37" s="13">
        <v>0</v>
      </c>
      <c r="AJ37" s="13">
        <f t="shared" ref="AJ37" si="133">+AK37+AL37</f>
        <v>2366.2460000000001</v>
      </c>
      <c r="AK37" s="13">
        <v>491.23500000000001</v>
      </c>
      <c r="AL37" s="13">
        <v>1875.011</v>
      </c>
      <c r="AM37" s="13">
        <v>5554.3739999999998</v>
      </c>
      <c r="AN37" s="13">
        <v>-197.42000000000002</v>
      </c>
      <c r="AO37" s="13">
        <f t="shared" ref="AO37" si="134">+AP37+AQ37+AR37</f>
        <v>39531.868999999999</v>
      </c>
      <c r="AP37" s="13">
        <v>4557.1469999999999</v>
      </c>
      <c r="AQ37" s="13">
        <v>1280.2750000000001</v>
      </c>
      <c r="AR37" s="13">
        <v>33694.447</v>
      </c>
      <c r="AS37" s="13">
        <f t="shared" ref="AS37" si="135">+AT37+AX37</f>
        <v>32115.791000000001</v>
      </c>
      <c r="AT37" s="13">
        <f t="shared" ref="AT37" si="136">+AU37+AV37+AW37</f>
        <v>29004.613000000001</v>
      </c>
      <c r="AU37" s="13">
        <v>18785.717000000001</v>
      </c>
      <c r="AV37" s="13">
        <v>1151.7430000000002</v>
      </c>
      <c r="AW37" s="13">
        <v>9067.1530000000021</v>
      </c>
      <c r="AX37" s="13">
        <v>3111.1779999999999</v>
      </c>
      <c r="AY37" s="13">
        <f t="shared" ref="AY37" si="137">+AZ37</f>
        <v>286.88400000000001</v>
      </c>
      <c r="AZ37" s="13">
        <v>286.88400000000001</v>
      </c>
      <c r="BA37" s="13">
        <f t="shared" ref="BA37" si="138">+BB37+BC37+BD37+BE37+BF37</f>
        <v>1816.9910000000002</v>
      </c>
      <c r="BB37" s="13">
        <v>283.66399999999999</v>
      </c>
      <c r="BC37" s="13">
        <v>1077.3380000000002</v>
      </c>
      <c r="BD37" s="13">
        <v>25.271000000000001</v>
      </c>
      <c r="BE37" s="13">
        <v>79.027000000000001</v>
      </c>
      <c r="BF37" s="13">
        <v>351.69099999999997</v>
      </c>
      <c r="BG37" s="13">
        <v>267.79700000000003</v>
      </c>
      <c r="BH37" s="13">
        <f t="shared" ref="BH37" si="139">+BI37+BJ37</f>
        <v>20884.458999999999</v>
      </c>
      <c r="BI37" s="13">
        <v>20261.592000000001</v>
      </c>
      <c r="BJ37" s="13">
        <v>622.86699999999996</v>
      </c>
      <c r="BK37" s="13">
        <f t="shared" ref="BK37" si="140">+BL37</f>
        <v>25359.707999999999</v>
      </c>
      <c r="BL37" s="13">
        <v>25359.707999999999</v>
      </c>
      <c r="BM37" s="13">
        <v>12431.616</v>
      </c>
      <c r="BN37" s="13">
        <v>4757.7929999999997</v>
      </c>
      <c r="BO37" s="13">
        <v>8170.299</v>
      </c>
      <c r="BP37" s="13">
        <v>0</v>
      </c>
      <c r="BQ37" s="13">
        <v>0</v>
      </c>
      <c r="BR37" s="13">
        <f t="shared" ref="BR37" si="141">BS37+BT37+BU37+BV37</f>
        <v>2711.2240000000002</v>
      </c>
      <c r="BS37" s="13">
        <v>0</v>
      </c>
      <c r="BT37" s="13">
        <v>27.433</v>
      </c>
      <c r="BU37" s="13">
        <v>562.61599999999999</v>
      </c>
      <c r="BV37" s="13">
        <v>2121.1750000000002</v>
      </c>
      <c r="BW37" s="13">
        <f t="shared" ref="BW37" si="142">+BX37+BY37+BZ37</f>
        <v>814.14200000000005</v>
      </c>
      <c r="BX37" s="13">
        <v>0</v>
      </c>
      <c r="BY37" s="13">
        <v>676.39300000000003</v>
      </c>
      <c r="BZ37" s="13">
        <v>137.749</v>
      </c>
      <c r="CA37" s="13">
        <v>5554.3739999999998</v>
      </c>
      <c r="CB37" s="13">
        <v>28506.262999999999</v>
      </c>
      <c r="CC37" s="13">
        <v>22951.888999999999</v>
      </c>
      <c r="CD37" s="13">
        <v>5646.426999999996</v>
      </c>
      <c r="CE37" s="13">
        <v>0</v>
      </c>
      <c r="CF37" s="13">
        <v>32323.070999999996</v>
      </c>
      <c r="CG37" s="13">
        <v>41963.885000000009</v>
      </c>
      <c r="CH37" s="13">
        <v>21486.792000000009</v>
      </c>
      <c r="CI37" s="13">
        <v>5526.0330000000104</v>
      </c>
      <c r="CJ37" s="13">
        <v>-1580.4449999999895</v>
      </c>
      <c r="CK37" s="13">
        <v>247.23700000001003</v>
      </c>
    </row>
    <row r="38" spans="1:108" ht="15" customHeight="1">
      <c r="A38" s="91">
        <v>2020</v>
      </c>
      <c r="B38" s="13">
        <v>11068.459000000001</v>
      </c>
      <c r="C38" s="13">
        <f t="shared" ref="C38" si="143">+D38+E38</f>
        <v>38040.271000000001</v>
      </c>
      <c r="D38" s="13">
        <v>21362.53</v>
      </c>
      <c r="E38" s="13">
        <v>16677.741000000002</v>
      </c>
      <c r="F38" s="13">
        <f t="shared" ref="F38" si="144">+G38+H38+I38</f>
        <v>4783.3959999999997</v>
      </c>
      <c r="G38" s="13">
        <v>4641.8829999999998</v>
      </c>
      <c r="H38" s="13">
        <v>126.47</v>
      </c>
      <c r="I38" s="13">
        <v>15.042999999999999</v>
      </c>
      <c r="J38" s="13">
        <v>23933.813999999998</v>
      </c>
      <c r="K38" s="13">
        <v>17740.262999999999</v>
      </c>
      <c r="L38" s="13">
        <v>6193.5509999999995</v>
      </c>
      <c r="M38" s="13">
        <f t="shared" ref="M38" si="145">+N38</f>
        <v>0</v>
      </c>
      <c r="N38" s="13">
        <v>0</v>
      </c>
      <c r="O38" s="13">
        <f t="shared" ref="O38" si="146">+P38+Q38</f>
        <v>3642.5339999999997</v>
      </c>
      <c r="P38" s="13">
        <v>178.43199999999999</v>
      </c>
      <c r="Q38" s="13">
        <v>3464.1019999999999</v>
      </c>
      <c r="R38" s="13">
        <f t="shared" ref="R38" si="147">+S38+T38+U38</f>
        <v>5788.5429999999997</v>
      </c>
      <c r="S38" s="13">
        <v>5786.915</v>
      </c>
      <c r="T38" s="13">
        <v>0</v>
      </c>
      <c r="U38" s="13">
        <v>1.6279999999999999</v>
      </c>
      <c r="V38" s="13">
        <v>6004.442</v>
      </c>
      <c r="W38" s="13">
        <f t="shared" ref="W38" si="148">+X38+Y38</f>
        <v>20.119</v>
      </c>
      <c r="X38" s="13">
        <v>16.529</v>
      </c>
      <c r="Y38" s="13">
        <v>3.59</v>
      </c>
      <c r="Z38" s="13">
        <f t="shared" ref="Z38" si="149">+AA38+AB38</f>
        <v>57515.754000000001</v>
      </c>
      <c r="AA38" s="13">
        <v>36153.224000000002</v>
      </c>
      <c r="AB38" s="13">
        <v>21362.53</v>
      </c>
      <c r="AC38" s="13">
        <f t="shared" ref="AC38" si="150">+AD38+AE38+AF38+AG38+AH38</f>
        <v>5099.5050000000001</v>
      </c>
      <c r="AD38" s="13">
        <v>35.892000000000003</v>
      </c>
      <c r="AE38" s="13">
        <v>0</v>
      </c>
      <c r="AF38" s="13">
        <v>238.036</v>
      </c>
      <c r="AG38" s="13">
        <v>2816.4169999999999</v>
      </c>
      <c r="AH38" s="13">
        <v>2009.16</v>
      </c>
      <c r="AI38" s="13">
        <v>0</v>
      </c>
      <c r="AJ38" s="13">
        <f t="shared" ref="AJ38" si="151">+AK38+AL38</f>
        <v>4211.3500000000004</v>
      </c>
      <c r="AK38" s="13">
        <v>533.02800000000002</v>
      </c>
      <c r="AL38" s="13">
        <v>3678.3220000000001</v>
      </c>
      <c r="AM38" s="13">
        <v>5635.5420000000004</v>
      </c>
      <c r="AN38" s="13">
        <v>-0.52200000000000557</v>
      </c>
      <c r="AO38" s="13">
        <f t="shared" ref="AO38" si="152">+AP38+AQ38+AR38</f>
        <v>40393.182999999997</v>
      </c>
      <c r="AP38" s="13">
        <v>3836.538</v>
      </c>
      <c r="AQ38" s="13">
        <v>1333.4749999999999</v>
      </c>
      <c r="AR38" s="13">
        <v>35223.17</v>
      </c>
      <c r="AS38" s="13">
        <f t="shared" ref="AS38" si="153">+AT38+AX38</f>
        <v>29143.223000000005</v>
      </c>
      <c r="AT38" s="13">
        <f t="shared" ref="AT38" si="154">+AU38+AV38+AW38</f>
        <v>25976.910000000003</v>
      </c>
      <c r="AU38" s="13">
        <v>16803.461000000003</v>
      </c>
      <c r="AV38" s="13">
        <v>1044.2359999999999</v>
      </c>
      <c r="AW38" s="13">
        <v>8129.2129999999997</v>
      </c>
      <c r="AX38" s="13">
        <v>3166.3130000000001</v>
      </c>
      <c r="AY38" s="13">
        <f t="shared" ref="AY38" si="155">+AZ38</f>
        <v>314.12700000000001</v>
      </c>
      <c r="AZ38" s="13">
        <v>314.12700000000001</v>
      </c>
      <c r="BA38" s="13">
        <f t="shared" ref="BA38" si="156">+BB38+BC38+BD38+BE38+BF38</f>
        <v>1515.808</v>
      </c>
      <c r="BB38" s="13">
        <v>272.74200000000002</v>
      </c>
      <c r="BC38" s="13">
        <v>814.56700000000001</v>
      </c>
      <c r="BD38" s="13">
        <v>13.281000000000001</v>
      </c>
      <c r="BE38" s="13">
        <v>68.659000000000006</v>
      </c>
      <c r="BF38" s="13">
        <v>346.55900000000003</v>
      </c>
      <c r="BG38" s="13">
        <v>270.899</v>
      </c>
      <c r="BH38" s="13">
        <f t="shared" ref="BH38" si="157">+BI38+BJ38</f>
        <v>20092.626</v>
      </c>
      <c r="BI38" s="13">
        <v>19533.599999999999</v>
      </c>
      <c r="BJ38" s="13">
        <v>559.02599999999995</v>
      </c>
      <c r="BK38" s="13">
        <f t="shared" ref="BK38" si="158">+BL38</f>
        <v>25599.412</v>
      </c>
      <c r="BL38" s="13">
        <v>25599.412</v>
      </c>
      <c r="BM38" s="13">
        <v>12653.04</v>
      </c>
      <c r="BN38" s="13">
        <v>4656.4799999999996</v>
      </c>
      <c r="BO38" s="13">
        <v>8289.8919999999998</v>
      </c>
      <c r="BP38" s="13">
        <v>0</v>
      </c>
      <c r="BQ38" s="13">
        <v>0</v>
      </c>
      <c r="BR38" s="13">
        <f t="shared" ref="BR38" si="159">BS38+BT38+BU38+BV38</f>
        <v>3030.4929999999999</v>
      </c>
      <c r="BS38" s="13">
        <v>0</v>
      </c>
      <c r="BT38" s="13">
        <v>27.349</v>
      </c>
      <c r="BU38" s="13">
        <v>1028.7809999999999</v>
      </c>
      <c r="BV38" s="13">
        <v>1974.3630000000001</v>
      </c>
      <c r="BW38" s="13">
        <f t="shared" ref="BW38" si="160">+BX38+BY38+BZ38</f>
        <v>982.81600000000003</v>
      </c>
      <c r="BX38" s="13">
        <v>7.6999999999999999E-2</v>
      </c>
      <c r="BY38" s="13">
        <v>761.46400000000006</v>
      </c>
      <c r="BZ38" s="13">
        <v>221.27500000000001</v>
      </c>
      <c r="CA38" s="13">
        <v>5635.5420000000004</v>
      </c>
      <c r="CB38" s="13">
        <v>29324.723999999995</v>
      </c>
      <c r="CC38" s="13">
        <v>23689.181999999993</v>
      </c>
      <c r="CD38" s="13">
        <v>5705.0369999999966</v>
      </c>
      <c r="CE38" s="13">
        <v>0</v>
      </c>
      <c r="CF38" s="13">
        <v>26932.990999999995</v>
      </c>
      <c r="CG38" s="13">
        <v>34382.673999999992</v>
      </c>
      <c r="CH38" s="13">
        <v>13020.143999999993</v>
      </c>
      <c r="CI38" s="13">
        <v>-3657.5970000000088</v>
      </c>
      <c r="CJ38" s="13">
        <v>-12521.67300000001</v>
      </c>
      <c r="CK38" s="13">
        <v>-11669.005000000008</v>
      </c>
    </row>
    <row r="39" spans="1:108" ht="15" customHeight="1">
      <c r="A39" s="22">
        <v>2021</v>
      </c>
      <c r="B39" s="13">
        <v>12189.112999999999</v>
      </c>
      <c r="C39" s="13">
        <f t="shared" ref="C39" si="161">+D39+E39</f>
        <v>40388.661</v>
      </c>
      <c r="D39" s="13">
        <v>23270.601999999999</v>
      </c>
      <c r="E39" s="13">
        <v>17118.059000000001</v>
      </c>
      <c r="F39" s="13">
        <f t="shared" ref="F39" si="162">+G39+H39+I39</f>
        <v>5635.1310000000003</v>
      </c>
      <c r="G39" s="13">
        <v>5583.6930000000002</v>
      </c>
      <c r="H39" s="13">
        <v>39.064</v>
      </c>
      <c r="I39" s="13">
        <v>12.374000000000001</v>
      </c>
      <c r="J39" s="13">
        <v>25038.645000000004</v>
      </c>
      <c r="K39" s="13">
        <v>18472.973000000002</v>
      </c>
      <c r="L39" s="13">
        <v>6565.6720000000005</v>
      </c>
      <c r="M39" s="13">
        <f t="shared" ref="M39" si="163">+N39</f>
        <v>0</v>
      </c>
      <c r="N39" s="13">
        <v>0</v>
      </c>
      <c r="O39" s="13">
        <f t="shared" ref="O39" si="164">+P39+Q39</f>
        <v>4261.232</v>
      </c>
      <c r="P39" s="13">
        <v>204.39500000000001</v>
      </c>
      <c r="Q39" s="13">
        <v>4056.837</v>
      </c>
      <c r="R39" s="13">
        <f t="shared" ref="R39" si="165">+S39+T39+U39</f>
        <v>5193.1629999999996</v>
      </c>
      <c r="S39" s="13">
        <v>5190.9219999999996</v>
      </c>
      <c r="T39" s="13">
        <v>0</v>
      </c>
      <c r="U39" s="13">
        <v>2.2410000000000001</v>
      </c>
      <c r="V39" s="13">
        <v>5386.1469999999999</v>
      </c>
      <c r="W39" s="13">
        <f t="shared" ref="W39" si="166">+X39+Y39</f>
        <v>15.279</v>
      </c>
      <c r="X39" s="13">
        <v>11.863</v>
      </c>
      <c r="Y39" s="13">
        <v>3.4159999999999999</v>
      </c>
      <c r="Z39" s="13">
        <f t="shared" ref="Z39" si="167">+AA39+AB39</f>
        <v>60672.536999999997</v>
      </c>
      <c r="AA39" s="13">
        <v>37401.934999999998</v>
      </c>
      <c r="AB39" s="13">
        <v>23270.601999999999</v>
      </c>
      <c r="AC39" s="13">
        <f t="shared" ref="AC39" si="168">+AD39+AE39+AF39+AG39+AH39</f>
        <v>5811.91</v>
      </c>
      <c r="AD39" s="13">
        <v>36.262</v>
      </c>
      <c r="AE39" s="13">
        <v>0</v>
      </c>
      <c r="AF39" s="13">
        <v>255.74100000000001</v>
      </c>
      <c r="AG39" s="13">
        <v>3083.1929999999998</v>
      </c>
      <c r="AH39" s="13">
        <v>2436.7139999999999</v>
      </c>
      <c r="AI39" s="13">
        <v>0</v>
      </c>
      <c r="AJ39" s="13">
        <f t="shared" ref="AJ39" si="169">+AK39+AL39</f>
        <v>2703.06</v>
      </c>
      <c r="AK39" s="13">
        <v>596.26099999999997</v>
      </c>
      <c r="AL39" s="13">
        <v>2106.799</v>
      </c>
      <c r="AM39" s="13">
        <v>5973.2879999999996</v>
      </c>
      <c r="AN39" s="13">
        <v>-21.224000000000004</v>
      </c>
      <c r="AO39" s="13">
        <f t="shared" ref="AO39" si="170">+AP39+AQ39+AR39</f>
        <v>42861.287999999993</v>
      </c>
      <c r="AP39" s="13">
        <v>4134.9369999999999</v>
      </c>
      <c r="AQ39" s="13">
        <v>1384.39</v>
      </c>
      <c r="AR39" s="13">
        <v>37341.960999999996</v>
      </c>
      <c r="AS39" s="13">
        <f t="shared" ref="AS39" si="171">+AT39+AX39</f>
        <v>32401.599000000002</v>
      </c>
      <c r="AT39" s="13">
        <f t="shared" ref="AT39" si="172">+AU39+AV39+AW39</f>
        <v>29205.43</v>
      </c>
      <c r="AU39" s="13">
        <v>19185.538</v>
      </c>
      <c r="AV39" s="13">
        <v>1216.4490000000001</v>
      </c>
      <c r="AW39" s="13">
        <v>8803.4429999999993</v>
      </c>
      <c r="AX39" s="13">
        <v>3196.1689999999999</v>
      </c>
      <c r="AY39" s="13">
        <f t="shared" ref="AY39" si="173">+AZ39</f>
        <v>420.69799999999998</v>
      </c>
      <c r="AZ39" s="13">
        <v>420.69799999999998</v>
      </c>
      <c r="BA39" s="13">
        <f t="shared" ref="BA39" si="174">+BB39+BC39+BD39+BE39+BF39</f>
        <v>1657.9979999999998</v>
      </c>
      <c r="BB39" s="13">
        <v>238.52199999999999</v>
      </c>
      <c r="BC39" s="13">
        <v>1010.761</v>
      </c>
      <c r="BD39" s="13">
        <v>-0.04</v>
      </c>
      <c r="BE39" s="13">
        <v>63.234000000000002</v>
      </c>
      <c r="BF39" s="13">
        <v>345.52100000000002</v>
      </c>
      <c r="BG39" s="13">
        <v>236.42599999999999</v>
      </c>
      <c r="BH39" s="13">
        <f t="shared" ref="BH39" si="175">+BI39+BJ39</f>
        <v>20771.183000000001</v>
      </c>
      <c r="BI39" s="13">
        <v>20178.811000000002</v>
      </c>
      <c r="BJ39" s="13">
        <v>592.37199999999996</v>
      </c>
      <c r="BK39" s="13">
        <f t="shared" ref="BK39" si="176">+BL39</f>
        <v>27333.715</v>
      </c>
      <c r="BL39" s="13">
        <v>27333.715</v>
      </c>
      <c r="BM39" s="13">
        <v>13485.097</v>
      </c>
      <c r="BN39" s="13">
        <v>4862.9520000000002</v>
      </c>
      <c r="BO39" s="13">
        <v>8985.6660000000011</v>
      </c>
      <c r="BP39" s="13">
        <v>0</v>
      </c>
      <c r="BQ39" s="13">
        <v>0</v>
      </c>
      <c r="BR39" s="13">
        <f t="shared" ref="BR39" si="177">BS39+BT39+BU39+BV39</f>
        <v>4355.1350000000002</v>
      </c>
      <c r="BS39" s="13">
        <v>0</v>
      </c>
      <c r="BT39" s="13">
        <v>26.952999999999999</v>
      </c>
      <c r="BU39" s="13">
        <v>2248.4169999999999</v>
      </c>
      <c r="BV39" s="13">
        <v>2079.7649999999999</v>
      </c>
      <c r="BW39" s="13">
        <f t="shared" ref="BW39" si="178">+BX39+BY39+BZ39</f>
        <v>2600.0099999999998</v>
      </c>
      <c r="BX39" s="13">
        <v>4.0000000000000001E-3</v>
      </c>
      <c r="BY39" s="13">
        <v>1306.3889999999999</v>
      </c>
      <c r="BZ39" s="13">
        <v>1293.617</v>
      </c>
      <c r="CA39" s="13">
        <v>5973.2879999999996</v>
      </c>
      <c r="CB39" s="13">
        <v>30672.174999999996</v>
      </c>
      <c r="CC39" s="13">
        <v>24698.886999999995</v>
      </c>
      <c r="CD39" s="13">
        <v>6054.2279999999919</v>
      </c>
      <c r="CE39" s="13">
        <v>0</v>
      </c>
      <c r="CF39" s="13">
        <v>30659.429999999993</v>
      </c>
      <c r="CG39" s="13">
        <v>39890.338999999993</v>
      </c>
      <c r="CH39" s="13">
        <v>16619.736999999994</v>
      </c>
      <c r="CI39" s="13">
        <v>-498.32200000000739</v>
      </c>
      <c r="CJ39" s="13">
        <v>-6574.6600000000071</v>
      </c>
      <c r="CK39" s="13">
        <v>-6215.2790000000086</v>
      </c>
    </row>
    <row r="40" spans="1:108" ht="15" customHeight="1">
      <c r="A40" s="22" t="s">
        <v>403</v>
      </c>
      <c r="B40" s="13">
        <v>13369.999</v>
      </c>
      <c r="C40" s="13">
        <f t="shared" ref="C40" si="179">+D40+E40</f>
        <v>42563.744000000006</v>
      </c>
      <c r="D40" s="13">
        <v>24419.959000000003</v>
      </c>
      <c r="E40" s="13">
        <v>18143.785</v>
      </c>
      <c r="F40" s="13">
        <f t="shared" ref="F40" si="180">+G40+H40+I40</f>
        <v>5807.625</v>
      </c>
      <c r="G40" s="13">
        <v>5773.1080000000002</v>
      </c>
      <c r="H40" s="13">
        <v>19.673999999999999</v>
      </c>
      <c r="I40" s="13">
        <v>14.843</v>
      </c>
      <c r="J40" s="13">
        <v>25825.135000000002</v>
      </c>
      <c r="K40" s="13">
        <v>19066.772000000001</v>
      </c>
      <c r="L40" s="13">
        <v>6758.3630000000003</v>
      </c>
      <c r="M40" s="13">
        <f t="shared" ref="M40" si="181">+N40</f>
        <v>0</v>
      </c>
      <c r="N40" s="13">
        <v>0</v>
      </c>
      <c r="O40" s="13">
        <f t="shared" ref="O40" si="182">+P40+Q40</f>
        <v>2685.1120000000001</v>
      </c>
      <c r="P40" s="13">
        <v>214.82900000000001</v>
      </c>
      <c r="Q40" s="13">
        <v>2470.2829999999999</v>
      </c>
      <c r="R40" s="13">
        <f t="shared" ref="R40" si="183">+S40+T40+U40</f>
        <v>4665.7640000000001</v>
      </c>
      <c r="S40" s="13">
        <v>4664.2039999999997</v>
      </c>
      <c r="T40" s="13">
        <v>0</v>
      </c>
      <c r="U40" s="13">
        <v>1.56</v>
      </c>
      <c r="V40" s="13">
        <v>4914.5369999999994</v>
      </c>
      <c r="W40" s="13">
        <f t="shared" ref="W40" si="184">+X40+Y40</f>
        <v>17.068999999999999</v>
      </c>
      <c r="X40" s="13">
        <v>13.638</v>
      </c>
      <c r="Y40" s="13">
        <v>3.431</v>
      </c>
      <c r="Z40" s="13">
        <f t="shared" ref="Z40" si="185">+AA40+AB40</f>
        <v>64520.438999999998</v>
      </c>
      <c r="AA40" s="13">
        <v>40100.480000000003</v>
      </c>
      <c r="AB40" s="13">
        <v>24419.958999999999</v>
      </c>
      <c r="AC40" s="13">
        <f t="shared" ref="AC40" si="186">+AD40+AE40+AF40+AG40+AH40</f>
        <v>6251.9390000000003</v>
      </c>
      <c r="AD40" s="13">
        <v>37.667999999999999</v>
      </c>
      <c r="AE40" s="13">
        <v>0</v>
      </c>
      <c r="AF40" s="13">
        <v>335.71899999999999</v>
      </c>
      <c r="AG40" s="13">
        <v>3746.0730000000003</v>
      </c>
      <c r="AH40" s="13">
        <v>2132.4789999999998</v>
      </c>
      <c r="AI40" s="13">
        <v>0</v>
      </c>
      <c r="AJ40" s="13">
        <f t="shared" ref="AJ40" si="187">+AK40+AL40</f>
        <v>3413.1490000000003</v>
      </c>
      <c r="AK40" s="13">
        <v>864.65200000000004</v>
      </c>
      <c r="AL40" s="13">
        <v>2548.4970000000003</v>
      </c>
      <c r="AM40" s="13">
        <v>6686.375</v>
      </c>
      <c r="AN40" s="13">
        <v>-3.5460000000000029</v>
      </c>
      <c r="AO40" s="13">
        <f t="shared" ref="AO40" si="188">+AP40+AQ40+AR40</f>
        <v>45569.421000000002</v>
      </c>
      <c r="AP40" s="13">
        <v>5040.8829999999998</v>
      </c>
      <c r="AQ40" s="13">
        <v>1376.894</v>
      </c>
      <c r="AR40" s="13">
        <v>39151.644</v>
      </c>
      <c r="AS40" s="13">
        <f t="shared" ref="AS40" si="189">+AT40+AX40</f>
        <v>36329.799000000006</v>
      </c>
      <c r="AT40" s="13">
        <f t="shared" ref="AT40" si="190">+AU40+AV40+AW40</f>
        <v>32786.175000000003</v>
      </c>
      <c r="AU40" s="13">
        <v>22711.402000000002</v>
      </c>
      <c r="AV40" s="13">
        <v>1326.5609999999999</v>
      </c>
      <c r="AW40" s="13">
        <v>8748.2119999999995</v>
      </c>
      <c r="AX40" s="13">
        <v>3543.6240000000003</v>
      </c>
      <c r="AY40" s="13">
        <f t="shared" ref="AY40" si="191">+AZ40</f>
        <v>428.05600000000004</v>
      </c>
      <c r="AZ40" s="13">
        <v>428.05600000000004</v>
      </c>
      <c r="BA40" s="13">
        <f t="shared" ref="BA40" si="192">+BB40+BC40+BD40+BE40+BF40</f>
        <v>1675.933</v>
      </c>
      <c r="BB40" s="13">
        <v>268.93200000000002</v>
      </c>
      <c r="BC40" s="13">
        <v>973.13599999999997</v>
      </c>
      <c r="BD40" s="13">
        <v>0.14899999999999997</v>
      </c>
      <c r="BE40" s="13">
        <v>75.852000000000004</v>
      </c>
      <c r="BF40" s="13">
        <v>357.86400000000003</v>
      </c>
      <c r="BG40" s="13">
        <v>256.39299999999997</v>
      </c>
      <c r="BH40" s="13">
        <f t="shared" ref="BH40" si="193">+BI40+BJ40</f>
        <v>25689.523999999998</v>
      </c>
      <c r="BI40" s="13">
        <v>24992.852999999999</v>
      </c>
      <c r="BJ40" s="13">
        <v>696.67100000000005</v>
      </c>
      <c r="BK40" s="13">
        <f t="shared" ref="BK40" si="194">+BL40</f>
        <v>29641.464</v>
      </c>
      <c r="BL40" s="13">
        <v>29641.464</v>
      </c>
      <c r="BM40" s="13">
        <v>15045.034</v>
      </c>
      <c r="BN40" s="13">
        <v>4907.0349999999999</v>
      </c>
      <c r="BO40" s="13">
        <v>9689.3950000000004</v>
      </c>
      <c r="BP40" s="13">
        <v>0</v>
      </c>
      <c r="BQ40" s="13">
        <v>0</v>
      </c>
      <c r="BR40" s="13">
        <f t="shared" ref="BR40" si="195">BS40+BT40+BU40+BV40</f>
        <v>3103.511</v>
      </c>
      <c r="BS40" s="13">
        <v>0</v>
      </c>
      <c r="BT40" s="13">
        <v>29.167999999999999</v>
      </c>
      <c r="BU40" s="13">
        <v>1053.539</v>
      </c>
      <c r="BV40" s="13">
        <v>2020.8040000000001</v>
      </c>
      <c r="BW40" s="13">
        <f t="shared" ref="BW40" si="196">+BX40+BY40+BZ40</f>
        <v>1479.6326911123219</v>
      </c>
      <c r="BX40" s="13">
        <v>8.8000000000000009E-2</v>
      </c>
      <c r="BY40" s="13">
        <v>1349.607</v>
      </c>
      <c r="BZ40" s="13">
        <v>129.93769111232206</v>
      </c>
      <c r="CA40" s="13">
        <v>6686.375</v>
      </c>
      <c r="CB40" s="13">
        <v>32199.421999999995</v>
      </c>
      <c r="CC40" s="13">
        <v>25513.046999999995</v>
      </c>
      <c r="CD40" s="13">
        <v>6802.3429999999935</v>
      </c>
      <c r="CE40" s="13">
        <v>0</v>
      </c>
      <c r="CF40" s="13">
        <v>37457.198999999993</v>
      </c>
      <c r="CG40" s="13">
        <v>49522.209999999985</v>
      </c>
      <c r="CH40" s="13">
        <v>25102.250999999986</v>
      </c>
      <c r="CI40" s="13">
        <v>6958.4659999999785</v>
      </c>
      <c r="CJ40" s="13">
        <v>-1661.4253088876999</v>
      </c>
      <c r="CK40" s="13">
        <v>-779.12930888769938</v>
      </c>
    </row>
    <row r="41" spans="1:108" ht="15" customHeight="1">
      <c r="A41" s="22" t="s">
        <v>407</v>
      </c>
      <c r="B41" s="13">
        <v>14043.773999999998</v>
      </c>
      <c r="C41" s="13">
        <f t="shared" ref="C41" si="197">+D41+E41</f>
        <v>45126.04</v>
      </c>
      <c r="D41" s="13">
        <v>25365.226000000002</v>
      </c>
      <c r="E41" s="13">
        <v>19760.813999999998</v>
      </c>
      <c r="F41" s="13">
        <f t="shared" ref="F41" si="198">+G41+H41+I41</f>
        <v>6824.7729999999992</v>
      </c>
      <c r="G41" s="13">
        <v>6742.8109999999997</v>
      </c>
      <c r="H41" s="13">
        <v>46.99</v>
      </c>
      <c r="I41" s="13">
        <v>34.972000000000001</v>
      </c>
      <c r="J41" s="13">
        <v>27787.025000000001</v>
      </c>
      <c r="K41" s="13">
        <v>20613.907999999999</v>
      </c>
      <c r="L41" s="13">
        <v>7173.1170000000002</v>
      </c>
      <c r="M41" s="13">
        <f t="shared" ref="M41" si="199">+N41</f>
        <v>0</v>
      </c>
      <c r="N41" s="13">
        <v>0</v>
      </c>
      <c r="O41" s="13">
        <f t="shared" ref="O41" si="200">+P41+Q41</f>
        <v>2001.0150000000001</v>
      </c>
      <c r="P41" s="13">
        <v>307.52500000000003</v>
      </c>
      <c r="Q41" s="13">
        <v>1693.49</v>
      </c>
      <c r="R41" s="13">
        <f t="shared" ref="R41" si="201">+S41+T41+U41</f>
        <v>5752.5340000000006</v>
      </c>
      <c r="S41" s="13">
        <v>5751.6220000000003</v>
      </c>
      <c r="T41" s="13">
        <v>0</v>
      </c>
      <c r="U41" s="13">
        <v>0.91200000000000003</v>
      </c>
      <c r="V41" s="13">
        <v>6000.5439999999999</v>
      </c>
      <c r="W41" s="13">
        <f t="shared" ref="W41" si="202">+X41+Y41</f>
        <v>20.417999999999999</v>
      </c>
      <c r="X41" s="13">
        <v>17.399999999999999</v>
      </c>
      <c r="Y41" s="13">
        <v>3.0179999999999998</v>
      </c>
      <c r="Z41" s="13">
        <f t="shared" ref="Z41" si="203">+AA41+AB41</f>
        <v>67104.543999999994</v>
      </c>
      <c r="AA41" s="13">
        <v>41739.317999999999</v>
      </c>
      <c r="AB41" s="13">
        <v>25365.226000000002</v>
      </c>
      <c r="AC41" s="13">
        <f t="shared" ref="AC41" si="204">+AD41+AE41+AF41+AG41+AH41</f>
        <v>6240.5469999999996</v>
      </c>
      <c r="AD41" s="13">
        <v>41.494999999999997</v>
      </c>
      <c r="AE41" s="13">
        <v>0</v>
      </c>
      <c r="AF41" s="13">
        <v>276.95400000000001</v>
      </c>
      <c r="AG41" s="13">
        <v>3793.299</v>
      </c>
      <c r="AH41" s="13">
        <v>2128.799</v>
      </c>
      <c r="AI41" s="13">
        <v>0</v>
      </c>
      <c r="AJ41" s="13">
        <f t="shared" ref="AJ41" si="205">+AK41+AL41</f>
        <v>3443.558</v>
      </c>
      <c r="AK41" s="13">
        <v>1276.806</v>
      </c>
      <c r="AL41" s="13">
        <v>2166.752</v>
      </c>
      <c r="AM41" s="13">
        <v>7121.8249999999998</v>
      </c>
      <c r="AN41" s="13">
        <v>-32.527000000000001</v>
      </c>
      <c r="AO41" s="13">
        <f t="shared" ref="AO41" si="206">+AP41+AQ41+AR41</f>
        <v>48586.313999999998</v>
      </c>
      <c r="AP41" s="13">
        <v>5262.6589999999997</v>
      </c>
      <c r="AQ41" s="13">
        <v>1468.7669999999998</v>
      </c>
      <c r="AR41" s="13">
        <v>41854.887999999999</v>
      </c>
      <c r="AS41" s="13">
        <f t="shared" ref="AS41" si="207">+AT41+AX41</f>
        <v>38453.000999999997</v>
      </c>
      <c r="AT41" s="13">
        <f t="shared" ref="AT41" si="208">+AU41+AV41+AW41</f>
        <v>34701.284</v>
      </c>
      <c r="AU41" s="13">
        <v>23869.991000000002</v>
      </c>
      <c r="AV41" s="13">
        <v>1377.2840000000001</v>
      </c>
      <c r="AW41" s="13">
        <v>9454.009</v>
      </c>
      <c r="AX41" s="13">
        <v>3751.7170000000001</v>
      </c>
      <c r="AY41" s="13">
        <f t="shared" ref="AY41" si="209">+AZ41</f>
        <v>394.69200000000001</v>
      </c>
      <c r="AZ41" s="13">
        <v>394.69200000000001</v>
      </c>
      <c r="BA41" s="13">
        <f t="shared" ref="BA41" si="210">+BB41+BC41+BD41+BE41+BF41</f>
        <v>1948.4470000000001</v>
      </c>
      <c r="BB41" s="13">
        <v>661.86500000000001</v>
      </c>
      <c r="BC41" s="13">
        <v>819.8950000000001</v>
      </c>
      <c r="BD41" s="13">
        <v>0.26600000000000001</v>
      </c>
      <c r="BE41" s="13">
        <v>73.341000000000008</v>
      </c>
      <c r="BF41" s="13">
        <v>393.08000000000004</v>
      </c>
      <c r="BG41" s="13">
        <v>598.46799999999996</v>
      </c>
      <c r="BH41" s="13">
        <f t="shared" ref="BH41" si="211">+BI41+BJ41</f>
        <v>28435.318000000003</v>
      </c>
      <c r="BI41" s="13">
        <v>27705.379000000004</v>
      </c>
      <c r="BJ41" s="13">
        <v>729.93900000000008</v>
      </c>
      <c r="BK41" s="13">
        <f t="shared" ref="BK41" si="212">+BL41</f>
        <v>32720.351999999999</v>
      </c>
      <c r="BL41" s="13">
        <v>32720.351999999999</v>
      </c>
      <c r="BM41" s="13">
        <v>17152.501</v>
      </c>
      <c r="BN41" s="13">
        <v>5092.3050000000003</v>
      </c>
      <c r="BO41" s="13">
        <v>10475.545999999998</v>
      </c>
      <c r="BP41" s="13">
        <v>0</v>
      </c>
      <c r="BQ41" s="13">
        <v>0</v>
      </c>
      <c r="BR41" s="13">
        <f t="shared" ref="BR41" si="213">BS41+BT41+BU41+BV41</f>
        <v>3103.2740000000003</v>
      </c>
      <c r="BS41" s="13">
        <v>0</v>
      </c>
      <c r="BT41" s="13">
        <v>34.527000000000001</v>
      </c>
      <c r="BU41" s="13">
        <v>1118.5450000000001</v>
      </c>
      <c r="BV41" s="13">
        <v>1950.2020000000002</v>
      </c>
      <c r="BW41" s="13">
        <f t="shared" ref="BW41" si="214">+BX41+BY41+BZ41</f>
        <v>2498.580993</v>
      </c>
      <c r="BX41" s="13">
        <v>0.13400000000000001</v>
      </c>
      <c r="BY41" s="13">
        <v>2422.9070000000002</v>
      </c>
      <c r="BZ41" s="13">
        <v>75.539992999999996</v>
      </c>
      <c r="CA41" s="13">
        <v>7121.8249999999998</v>
      </c>
      <c r="CB41" s="13">
        <v>34542.54</v>
      </c>
      <c r="CC41" s="13">
        <v>27420.715</v>
      </c>
      <c r="CD41" s="13">
        <v>7150.2070000000022</v>
      </c>
      <c r="CE41" s="13">
        <v>0</v>
      </c>
      <c r="CF41" s="13">
        <v>39798.106</v>
      </c>
      <c r="CG41" s="13">
        <v>56056.767</v>
      </c>
      <c r="CH41" s="13">
        <v>30691.540999999997</v>
      </c>
      <c r="CI41" s="13">
        <v>10930.726999999999</v>
      </c>
      <c r="CJ41" s="13">
        <v>2863.9249929999996</v>
      </c>
      <c r="CK41" s="13">
        <v>3193.5039930000003</v>
      </c>
    </row>
    <row r="42" spans="1:108" ht="15" customHeight="1">
      <c r="A42" s="91"/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62"/>
    </row>
    <row r="43" spans="1:108" s="7" customFormat="1" ht="15" customHeight="1">
      <c r="A43" s="99" t="s">
        <v>404</v>
      </c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</row>
    <row r="44" spans="1:108" s="7" customFormat="1" ht="15" customHeight="1">
      <c r="A44" s="101" t="s">
        <v>405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</row>
    <row r="45" spans="1:108" ht="15" customHeight="1"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</row>
    <row r="46" spans="1:108" ht="15" customHeight="1"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</row>
    <row r="47" spans="1:108" ht="15" customHeight="1"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</row>
    <row r="48" spans="1:108" ht="15" customHeight="1"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</row>
    <row r="49" spans="2:32" ht="15" customHeight="1"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</row>
    <row r="50" spans="2:32" ht="15" customHeight="1"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62"/>
    </row>
    <row r="51" spans="2:32" ht="15" customHeight="1"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2"/>
      <c r="AE51" s="62"/>
      <c r="AF51" s="62"/>
    </row>
    <row r="52" spans="2:32" ht="15" customHeight="1"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  <c r="AE52" s="62"/>
      <c r="AF52" s="62"/>
    </row>
    <row r="53" spans="2:32" ht="15" customHeight="1"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</row>
    <row r="54" spans="2:32" ht="15" customHeight="1"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</row>
    <row r="55" spans="2:32" ht="15" customHeight="1"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</row>
    <row r="56" spans="2:32" ht="15" customHeight="1"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2"/>
      <c r="AB56" s="62"/>
      <c r="AC56" s="62"/>
      <c r="AD56" s="62"/>
      <c r="AE56" s="62"/>
      <c r="AF56" s="62"/>
    </row>
    <row r="57" spans="2:32" ht="15" customHeight="1"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2"/>
      <c r="AB57" s="62"/>
      <c r="AC57" s="62"/>
      <c r="AD57" s="62"/>
      <c r="AE57" s="62"/>
      <c r="AF57" s="62"/>
    </row>
    <row r="58" spans="2:32" ht="15" customHeight="1"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  <c r="AA58" s="62"/>
      <c r="AB58" s="62"/>
      <c r="AC58" s="62"/>
      <c r="AD58" s="62"/>
      <c r="AE58" s="62"/>
      <c r="AF58" s="62"/>
    </row>
    <row r="59" spans="2:32" ht="15" customHeight="1">
      <c r="B59" s="62"/>
      <c r="C59" s="62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2"/>
      <c r="AB59" s="62"/>
      <c r="AC59" s="62"/>
      <c r="AD59" s="62"/>
      <c r="AE59" s="62"/>
      <c r="AF59" s="62"/>
    </row>
    <row r="60" spans="2:32" ht="15" customHeight="1"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</row>
    <row r="61" spans="2:32" ht="15" customHeight="1"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</row>
    <row r="62" spans="2:32" ht="15" customHeight="1"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</row>
    <row r="63" spans="2:32" ht="15" customHeight="1"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</row>
    <row r="64" spans="2:32" ht="15" customHeight="1"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</row>
    <row r="65" spans="2:32" ht="15" customHeight="1"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2"/>
      <c r="AC65" s="62"/>
      <c r="AD65" s="62"/>
      <c r="AE65" s="62"/>
      <c r="AF65" s="62"/>
    </row>
    <row r="66" spans="2:32" ht="15" customHeight="1"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2"/>
      <c r="AB66" s="62"/>
      <c r="AC66" s="62"/>
      <c r="AD66" s="62"/>
      <c r="AE66" s="62"/>
      <c r="AF66" s="62"/>
    </row>
    <row r="67" spans="2:32" ht="15" customHeight="1">
      <c r="B67" s="62"/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62"/>
      <c r="AB67" s="62"/>
      <c r="AC67" s="62"/>
      <c r="AD67" s="62"/>
      <c r="AE67" s="62"/>
      <c r="AF67" s="62"/>
    </row>
    <row r="68" spans="2:32" ht="15" customHeight="1">
      <c r="B68" s="62"/>
      <c r="C68" s="62"/>
      <c r="D68" s="62"/>
      <c r="E68" s="62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  <c r="AA68" s="62"/>
      <c r="AB68" s="62"/>
      <c r="AC68" s="62"/>
      <c r="AD68" s="62"/>
      <c r="AE68" s="62"/>
      <c r="AF68" s="62"/>
    </row>
    <row r="69" spans="2:32" ht="15" customHeight="1"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62"/>
      <c r="AB69" s="62"/>
      <c r="AC69" s="62"/>
      <c r="AD69" s="62"/>
      <c r="AE69" s="62"/>
      <c r="AF69" s="62"/>
    </row>
    <row r="70" spans="2:32" ht="15" customHeight="1">
      <c r="B70" s="62"/>
      <c r="C70" s="62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  <c r="AA70" s="62"/>
      <c r="AB70" s="62"/>
      <c r="AC70" s="62"/>
      <c r="AD70" s="62"/>
      <c r="AE70" s="62"/>
      <c r="AF70" s="62"/>
    </row>
    <row r="71" spans="2:32" ht="15" customHeight="1">
      <c r="B71" s="62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  <c r="AB71" s="62"/>
      <c r="AC71" s="62"/>
      <c r="AD71" s="62"/>
      <c r="AE71" s="62"/>
      <c r="AF71" s="62"/>
    </row>
    <row r="72" spans="2:32" ht="15" customHeight="1">
      <c r="B72" s="62"/>
      <c r="C72" s="62"/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  <c r="AA72" s="62"/>
      <c r="AB72" s="62"/>
      <c r="AC72" s="62"/>
      <c r="AD72" s="62"/>
      <c r="AE72" s="62"/>
      <c r="AF72" s="62"/>
    </row>
    <row r="73" spans="2:32" ht="15" customHeight="1">
      <c r="B73" s="62"/>
      <c r="C73" s="62"/>
      <c r="D73" s="62"/>
      <c r="E73" s="62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2"/>
      <c r="Z73" s="62"/>
      <c r="AA73" s="62"/>
      <c r="AB73" s="62"/>
      <c r="AC73" s="62"/>
      <c r="AD73" s="62"/>
      <c r="AE73" s="62"/>
      <c r="AF73" s="62"/>
    </row>
    <row r="74" spans="2:32" ht="15" customHeight="1"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</row>
    <row r="75" spans="2:32" ht="15" customHeight="1">
      <c r="B75" s="62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  <c r="AA75" s="62"/>
      <c r="AB75" s="62"/>
      <c r="AC75" s="62"/>
      <c r="AD75" s="62"/>
      <c r="AE75" s="62"/>
      <c r="AF75" s="62"/>
    </row>
    <row r="76" spans="2:32" ht="15" customHeight="1">
      <c r="B76" s="62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2"/>
    </row>
    <row r="77" spans="2:32" ht="15" customHeight="1"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</row>
    <row r="78" spans="2:32" ht="15" customHeight="1">
      <c r="B78" s="62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62"/>
      <c r="AB78" s="62"/>
      <c r="AC78" s="62"/>
      <c r="AD78" s="62"/>
      <c r="AE78" s="62"/>
      <c r="AF78" s="62"/>
    </row>
    <row r="79" spans="2:32" ht="15" customHeight="1">
      <c r="B79" s="62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62"/>
      <c r="AB79" s="62"/>
      <c r="AC79" s="62"/>
      <c r="AD79" s="62"/>
      <c r="AE79" s="62"/>
      <c r="AF79" s="62"/>
    </row>
    <row r="80" spans="2:32" ht="15" customHeight="1"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2"/>
      <c r="AE80" s="62"/>
      <c r="AF80" s="62"/>
    </row>
    <row r="81" spans="2:32" ht="15" customHeight="1">
      <c r="B81" s="62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  <c r="AA81" s="62"/>
      <c r="AB81" s="62"/>
      <c r="AC81" s="62"/>
      <c r="AD81" s="62"/>
      <c r="AE81" s="62"/>
      <c r="AF81" s="62"/>
    </row>
    <row r="82" spans="2:32" ht="15" customHeight="1">
      <c r="B82" s="62"/>
      <c r="C82" s="62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</row>
    <row r="83" spans="2:32" ht="15" customHeight="1">
      <c r="B83" s="62"/>
      <c r="C83" s="62"/>
      <c r="D83" s="62"/>
      <c r="E83" s="62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  <c r="AA83" s="62"/>
      <c r="AB83" s="62"/>
      <c r="AC83" s="62"/>
      <c r="AD83" s="62"/>
      <c r="AE83" s="62"/>
      <c r="AF83" s="62"/>
    </row>
    <row r="84" spans="2:32" ht="15" customHeight="1">
      <c r="B84" s="62"/>
      <c r="C84" s="62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62"/>
      <c r="AB84" s="62"/>
      <c r="AC84" s="62"/>
      <c r="AD84" s="62"/>
      <c r="AE84" s="62"/>
      <c r="AF84" s="62"/>
    </row>
    <row r="85" spans="2:32" ht="15" customHeight="1">
      <c r="B85" s="62"/>
      <c r="C85" s="62"/>
      <c r="D85" s="62"/>
      <c r="E85" s="62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  <c r="AA85" s="62"/>
      <c r="AB85" s="62"/>
      <c r="AC85" s="62"/>
      <c r="AD85" s="62"/>
      <c r="AE85" s="62"/>
      <c r="AF85" s="62"/>
    </row>
    <row r="86" spans="2:32" ht="15" customHeight="1">
      <c r="B86" s="62"/>
      <c r="C86" s="62"/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  <c r="AA86" s="62"/>
      <c r="AB86" s="62"/>
      <c r="AC86" s="62"/>
      <c r="AD86" s="62"/>
      <c r="AE86" s="62"/>
      <c r="AF86" s="62"/>
    </row>
    <row r="87" spans="2:32" ht="15" customHeight="1"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  <c r="AA87" s="62"/>
      <c r="AB87" s="62"/>
      <c r="AC87" s="62"/>
      <c r="AD87" s="62"/>
      <c r="AE87" s="62"/>
      <c r="AF87" s="62"/>
    </row>
    <row r="88" spans="2:32" ht="15" customHeight="1">
      <c r="B88" s="62"/>
      <c r="C88" s="62"/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  <c r="AA88" s="62"/>
      <c r="AB88" s="62"/>
      <c r="AC88" s="62"/>
      <c r="AD88" s="62"/>
      <c r="AE88" s="62"/>
      <c r="AF88" s="62"/>
    </row>
    <row r="89" spans="2:32" ht="15" customHeight="1">
      <c r="B89" s="62"/>
      <c r="C89" s="62"/>
      <c r="D89" s="62"/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</row>
    <row r="90" spans="2:32" ht="15" customHeight="1">
      <c r="B90" s="62"/>
      <c r="C90" s="62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62"/>
      <c r="AB90" s="62"/>
      <c r="AC90" s="62"/>
      <c r="AD90" s="62"/>
      <c r="AE90" s="62"/>
      <c r="AF90" s="62"/>
    </row>
    <row r="91" spans="2:32" ht="15" customHeight="1">
      <c r="B91" s="62"/>
      <c r="C91" s="62"/>
      <c r="D91" s="62"/>
      <c r="E91" s="62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</row>
    <row r="92" spans="2:32" ht="15" customHeight="1">
      <c r="B92" s="62"/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62"/>
      <c r="AB92" s="62"/>
      <c r="AC92" s="62"/>
      <c r="AD92" s="62"/>
      <c r="AE92" s="62"/>
      <c r="AF92" s="62"/>
    </row>
    <row r="93" spans="2:32" ht="15" customHeight="1"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62"/>
      <c r="AD93" s="62"/>
      <c r="AE93" s="62"/>
      <c r="AF93" s="62"/>
    </row>
    <row r="94" spans="2:32" ht="15" customHeight="1"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</row>
    <row r="95" spans="2:32" ht="15" customHeight="1">
      <c r="B95" s="62"/>
      <c r="C95" s="62"/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  <c r="AA95" s="62"/>
      <c r="AB95" s="62"/>
      <c r="AC95" s="62"/>
      <c r="AD95" s="62"/>
      <c r="AE95" s="62"/>
      <c r="AF95" s="62"/>
    </row>
    <row r="96" spans="2:32" ht="15" customHeight="1"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</row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</sheetData>
  <mergeCells count="108">
    <mergeCell ref="A11:A12"/>
    <mergeCell ref="BT9:BT10"/>
    <mergeCell ref="BU9:BU10"/>
    <mergeCell ref="BV9:BV10"/>
    <mergeCell ref="BW9:BW10"/>
    <mergeCell ref="BK9:BK10"/>
    <mergeCell ref="BL9:BQ9"/>
    <mergeCell ref="BR9:BR10"/>
    <mergeCell ref="BS9:BS10"/>
    <mergeCell ref="BF9:BF10"/>
    <mergeCell ref="BH9:BH10"/>
    <mergeCell ref="BI9:BI10"/>
    <mergeCell ref="BJ9:BJ10"/>
    <mergeCell ref="AJ9:AJ10"/>
    <mergeCell ref="AK9:AK10"/>
    <mergeCell ref="AL9:AL10"/>
    <mergeCell ref="AX9:AX10"/>
    <mergeCell ref="AY9:AY10"/>
    <mergeCell ref="AO9:AO10"/>
    <mergeCell ref="AP9:AP10"/>
    <mergeCell ref="AQ9:AQ10"/>
    <mergeCell ref="AR9:AR10"/>
    <mergeCell ref="AC9:AC10"/>
    <mergeCell ref="G9:G10"/>
    <mergeCell ref="CG8:CG10"/>
    <mergeCell ref="BA8:BF8"/>
    <mergeCell ref="BG8:BG10"/>
    <mergeCell ref="AS9:AS10"/>
    <mergeCell ref="AT9:AW9"/>
    <mergeCell ref="BB9:BB10"/>
    <mergeCell ref="BC9:BC10"/>
    <mergeCell ref="CH8:CH10"/>
    <mergeCell ref="CI8:CI10"/>
    <mergeCell ref="CA8:CA10"/>
    <mergeCell ref="CB8:CB10"/>
    <mergeCell ref="CC8:CC10"/>
    <mergeCell ref="BK8:BQ8"/>
    <mergeCell ref="BD9:BD10"/>
    <mergeCell ref="BE9:BE10"/>
    <mergeCell ref="BY9:BY10"/>
    <mergeCell ref="BZ9:BZ10"/>
    <mergeCell ref="CB7:CK7"/>
    <mergeCell ref="B8:B10"/>
    <mergeCell ref="C8:E8"/>
    <mergeCell ref="F8:I8"/>
    <mergeCell ref="J8:L8"/>
    <mergeCell ref="M8:N8"/>
    <mergeCell ref="BR8:BV8"/>
    <mergeCell ref="BW8:BZ8"/>
    <mergeCell ref="AS8:AX8"/>
    <mergeCell ref="AY8:AZ8"/>
    <mergeCell ref="BA7:BQ7"/>
    <mergeCell ref="BR7:CA7"/>
    <mergeCell ref="AZ9:AZ10"/>
    <mergeCell ref="BA9:BA10"/>
    <mergeCell ref="AJ7:AN7"/>
    <mergeCell ref="AO7:AZ7"/>
    <mergeCell ref="BH8:BJ8"/>
    <mergeCell ref="D9:D10"/>
    <mergeCell ref="E9:E10"/>
    <mergeCell ref="CJ8:CJ10"/>
    <mergeCell ref="CK8:CK10"/>
    <mergeCell ref="CD8:CD10"/>
    <mergeCell ref="CE8:CE10"/>
    <mergeCell ref="CF8:CF10"/>
    <mergeCell ref="AJ8:AL8"/>
    <mergeCell ref="AM8:AM10"/>
    <mergeCell ref="AN8:AN10"/>
    <mergeCell ref="AO8:AR8"/>
    <mergeCell ref="BX9:BX10"/>
    <mergeCell ref="R9:R10"/>
    <mergeCell ref="S9:S10"/>
    <mergeCell ref="P9:P10"/>
    <mergeCell ref="Q9:Q10"/>
    <mergeCell ref="AD9:AD10"/>
    <mergeCell ref="AE9:AE10"/>
    <mergeCell ref="AF9:AF10"/>
    <mergeCell ref="U9:U10"/>
    <mergeCell ref="W9:W10"/>
    <mergeCell ref="X9:X10"/>
    <mergeCell ref="AG9:AG10"/>
    <mergeCell ref="Y9:Y10"/>
    <mergeCell ref="Z9:Z10"/>
    <mergeCell ref="AA9:AA10"/>
    <mergeCell ref="AB9:AB10"/>
    <mergeCell ref="AH9:AH10"/>
    <mergeCell ref="A7:A10"/>
    <mergeCell ref="B7:N7"/>
    <mergeCell ref="O7:Y7"/>
    <mergeCell ref="Z7:AI7"/>
    <mergeCell ref="Z8:AB8"/>
    <mergeCell ref="AC8:AH8"/>
    <mergeCell ref="J9:J10"/>
    <mergeCell ref="K9:K10"/>
    <mergeCell ref="L9:L10"/>
    <mergeCell ref="M9:M10"/>
    <mergeCell ref="H9:H10"/>
    <mergeCell ref="I9:I10"/>
    <mergeCell ref="N9:N10"/>
    <mergeCell ref="O9:O10"/>
    <mergeCell ref="O8:Q8"/>
    <mergeCell ref="R8:U8"/>
    <mergeCell ref="V8:V10"/>
    <mergeCell ref="W8:Y8"/>
    <mergeCell ref="AI8:AI10"/>
    <mergeCell ref="C9:C10"/>
    <mergeCell ref="F9:F10"/>
    <mergeCell ref="T9:T10"/>
  </mergeCells>
  <phoneticPr fontId="1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D325"/>
  <sheetViews>
    <sheetView topLeftCell="A10" zoomScale="86" zoomScaleNormal="86" workbookViewId="0">
      <pane xSplit="1" ySplit="3" topLeftCell="AT39" activePane="bottomRight" state="frozen"/>
      <selection activeCell="A10" sqref="A10"/>
      <selection pane="topRight" activeCell="B10" sqref="B10"/>
      <selection pane="bottomLeft" activeCell="A13" sqref="A13"/>
      <selection pane="bottomRight" activeCell="BE42" sqref="BE42"/>
    </sheetView>
  </sheetViews>
  <sheetFormatPr defaultColWidth="9.33203125" defaultRowHeight="11.25"/>
  <cols>
    <col min="1" max="1" width="19.83203125" style="19" customWidth="1"/>
    <col min="2" max="17" width="14.33203125" style="19" customWidth="1"/>
    <col min="18" max="20" width="15.83203125" style="19" customWidth="1"/>
    <col min="21" max="70" width="14.33203125" style="19" customWidth="1"/>
    <col min="71" max="71" width="15.83203125" style="94" customWidth="1"/>
    <col min="72" max="72" width="15.83203125" style="19" customWidth="1"/>
    <col min="73" max="78" width="14.33203125" style="19" customWidth="1"/>
    <col min="79" max="79" width="9.33203125" style="19"/>
    <col min="80" max="80" width="11.5" style="19" customWidth="1"/>
    <col min="81" max="81" width="12.83203125" style="19" customWidth="1"/>
    <col min="82" max="16384" width="9.33203125" style="19"/>
  </cols>
  <sheetData>
    <row r="1" spans="1:81" ht="12.2" customHeight="1"/>
    <row r="2" spans="1:81" s="2" customFormat="1" ht="12.2" customHeight="1">
      <c r="A2" s="47" t="s">
        <v>273</v>
      </c>
      <c r="BS2" s="95"/>
    </row>
    <row r="3" spans="1:81" s="2" customFormat="1" ht="12.2" customHeight="1">
      <c r="A3" s="48" t="s">
        <v>274</v>
      </c>
      <c r="BS3" s="95"/>
    </row>
    <row r="4" spans="1:81" ht="6" customHeight="1"/>
    <row r="5" spans="1:81" s="10" customFormat="1">
      <c r="A5" s="27" t="s">
        <v>146</v>
      </c>
      <c r="B5" s="9"/>
      <c r="C5" s="9"/>
      <c r="D5" s="9"/>
      <c r="E5" s="9"/>
      <c r="F5" s="9"/>
      <c r="G5" s="9"/>
    </row>
    <row r="6" spans="1:81" s="6" customFormat="1" ht="6" customHeight="1" thickBot="1"/>
    <row r="7" spans="1:81" s="31" customFormat="1" ht="13.5" customHeight="1" thickBot="1">
      <c r="A7" s="119" t="s">
        <v>385</v>
      </c>
      <c r="B7" s="111" t="s">
        <v>275</v>
      </c>
      <c r="C7" s="112"/>
      <c r="D7" s="112"/>
      <c r="E7" s="112"/>
      <c r="F7" s="112"/>
      <c r="G7" s="112"/>
      <c r="H7" s="112"/>
      <c r="I7" s="112"/>
      <c r="J7" s="112"/>
      <c r="K7" s="112"/>
      <c r="L7" s="112" t="s">
        <v>164</v>
      </c>
      <c r="M7" s="112"/>
      <c r="N7" s="112"/>
      <c r="O7" s="112"/>
      <c r="P7" s="112"/>
      <c r="Q7" s="112"/>
      <c r="R7" s="112"/>
      <c r="S7" s="112"/>
      <c r="T7" s="112"/>
      <c r="U7" s="127" t="s">
        <v>276</v>
      </c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4"/>
      <c r="AG7" s="145" t="s">
        <v>277</v>
      </c>
      <c r="AH7" s="146"/>
      <c r="AI7" s="146"/>
      <c r="AJ7" s="146"/>
      <c r="AK7" s="146"/>
      <c r="AL7" s="147"/>
      <c r="AM7" s="111" t="s">
        <v>239</v>
      </c>
      <c r="AN7" s="112"/>
      <c r="AO7" s="112"/>
      <c r="AP7" s="112"/>
      <c r="AQ7" s="112"/>
      <c r="AR7" s="112"/>
      <c r="AS7" s="112"/>
      <c r="AT7" s="122"/>
      <c r="AU7" s="111" t="s">
        <v>168</v>
      </c>
      <c r="AV7" s="111"/>
      <c r="AW7" s="111"/>
      <c r="AX7" s="111"/>
      <c r="AY7" s="111"/>
      <c r="AZ7" s="111"/>
      <c r="BA7" s="111"/>
      <c r="BB7" s="111"/>
      <c r="BC7" s="111"/>
      <c r="BD7" s="111"/>
      <c r="BE7" s="111"/>
      <c r="BF7" s="111"/>
      <c r="BG7" s="111"/>
      <c r="BH7" s="111"/>
      <c r="BI7" s="111"/>
      <c r="BJ7" s="111"/>
      <c r="BK7" s="111" t="s">
        <v>240</v>
      </c>
      <c r="BL7" s="112"/>
      <c r="BM7" s="112"/>
      <c r="BN7" s="112"/>
      <c r="BO7" s="112"/>
      <c r="BP7" s="112"/>
      <c r="BQ7" s="112"/>
      <c r="BR7" s="112"/>
      <c r="BS7" s="111" t="s">
        <v>233</v>
      </c>
      <c r="BT7" s="112"/>
      <c r="BU7" s="112"/>
      <c r="BV7" s="112"/>
      <c r="BW7" s="112"/>
      <c r="BX7" s="112"/>
      <c r="BY7" s="112"/>
      <c r="BZ7" s="112"/>
      <c r="CA7" s="112"/>
      <c r="CB7" s="112"/>
      <c r="CC7" s="112"/>
    </row>
    <row r="8" spans="1:81" s="31" customFormat="1" ht="36" customHeight="1" thickBot="1">
      <c r="A8" s="120"/>
      <c r="B8" s="112" t="s">
        <v>80</v>
      </c>
      <c r="C8" s="133" t="s">
        <v>81</v>
      </c>
      <c r="D8" s="126" t="s">
        <v>241</v>
      </c>
      <c r="E8" s="126"/>
      <c r="F8" s="126"/>
      <c r="G8" s="126"/>
      <c r="H8" s="126" t="s">
        <v>82</v>
      </c>
      <c r="I8" s="126"/>
      <c r="J8" s="126"/>
      <c r="K8" s="130" t="s">
        <v>111</v>
      </c>
      <c r="L8" s="126" t="s">
        <v>85</v>
      </c>
      <c r="M8" s="126"/>
      <c r="N8" s="126"/>
      <c r="O8" s="126"/>
      <c r="P8" s="126"/>
      <c r="Q8" s="126" t="s">
        <v>260</v>
      </c>
      <c r="R8" s="126" t="s">
        <v>202</v>
      </c>
      <c r="S8" s="126"/>
      <c r="T8" s="126"/>
      <c r="U8" s="126" t="s">
        <v>87</v>
      </c>
      <c r="V8" s="126"/>
      <c r="W8" s="126"/>
      <c r="X8" s="126"/>
      <c r="Y8" s="126"/>
      <c r="Z8" s="126"/>
      <c r="AA8" s="126"/>
      <c r="AB8" s="126"/>
      <c r="AC8" s="126"/>
      <c r="AD8" s="126" t="s">
        <v>203</v>
      </c>
      <c r="AE8" s="112"/>
      <c r="AF8" s="112"/>
      <c r="AG8" s="126" t="s">
        <v>242</v>
      </c>
      <c r="AH8" s="126" t="s">
        <v>5</v>
      </c>
      <c r="AI8" s="112"/>
      <c r="AJ8" s="112"/>
      <c r="AK8" s="126" t="s">
        <v>91</v>
      </c>
      <c r="AL8" s="126" t="s">
        <v>261</v>
      </c>
      <c r="AM8" s="126" t="s">
        <v>278</v>
      </c>
      <c r="AN8" s="126"/>
      <c r="AO8" s="126"/>
      <c r="AP8" s="126"/>
      <c r="AQ8" s="112" t="s">
        <v>92</v>
      </c>
      <c r="AR8" s="112"/>
      <c r="AS8" s="112"/>
      <c r="AT8" s="130" t="s">
        <v>134</v>
      </c>
      <c r="AU8" s="126" t="s">
        <v>85</v>
      </c>
      <c r="AV8" s="126"/>
      <c r="AW8" s="126"/>
      <c r="AX8" s="126"/>
      <c r="AY8" s="126"/>
      <c r="AZ8" s="126"/>
      <c r="BA8" s="126" t="s">
        <v>302</v>
      </c>
      <c r="BB8" s="126" t="s">
        <v>96</v>
      </c>
      <c r="BC8" s="126"/>
      <c r="BD8" s="126"/>
      <c r="BE8" s="126"/>
      <c r="BF8" s="126"/>
      <c r="BG8" s="126"/>
      <c r="BH8" s="126"/>
      <c r="BI8" s="126"/>
      <c r="BJ8" s="126"/>
      <c r="BK8" s="126" t="s">
        <v>88</v>
      </c>
      <c r="BL8" s="112"/>
      <c r="BM8" s="112"/>
      <c r="BN8" s="126" t="s">
        <v>89</v>
      </c>
      <c r="BO8" s="126" t="s">
        <v>90</v>
      </c>
      <c r="BP8" s="112"/>
      <c r="BQ8" s="112"/>
      <c r="BR8" s="126" t="s">
        <v>91</v>
      </c>
      <c r="BS8" s="111" t="s">
        <v>205</v>
      </c>
      <c r="BT8" s="111" t="s">
        <v>206</v>
      </c>
      <c r="BU8" s="111" t="s">
        <v>99</v>
      </c>
      <c r="BV8" s="111"/>
      <c r="BW8" s="111"/>
      <c r="BX8" s="111" t="s">
        <v>279</v>
      </c>
      <c r="BY8" s="111" t="s">
        <v>101</v>
      </c>
      <c r="BZ8" s="111" t="s">
        <v>209</v>
      </c>
      <c r="CA8" s="111" t="s">
        <v>102</v>
      </c>
      <c r="CB8" s="111" t="s">
        <v>103</v>
      </c>
      <c r="CC8" s="111" t="s">
        <v>268</v>
      </c>
    </row>
    <row r="9" spans="1:81" s="31" customFormat="1" ht="23.25" customHeight="1" thickBot="1">
      <c r="A9" s="120"/>
      <c r="B9" s="112"/>
      <c r="C9" s="149"/>
      <c r="D9" s="112" t="s">
        <v>104</v>
      </c>
      <c r="E9" s="126" t="s">
        <v>106</v>
      </c>
      <c r="F9" s="126" t="s">
        <v>107</v>
      </c>
      <c r="G9" s="126" t="s">
        <v>263</v>
      </c>
      <c r="H9" s="112" t="s">
        <v>104</v>
      </c>
      <c r="I9" s="112" t="s">
        <v>108</v>
      </c>
      <c r="J9" s="112" t="s">
        <v>109</v>
      </c>
      <c r="K9" s="131"/>
      <c r="L9" s="112" t="s">
        <v>104</v>
      </c>
      <c r="M9" s="126" t="s">
        <v>114</v>
      </c>
      <c r="N9" s="126" t="s">
        <v>264</v>
      </c>
      <c r="O9" s="113" t="s">
        <v>328</v>
      </c>
      <c r="P9" s="126" t="s">
        <v>136</v>
      </c>
      <c r="Q9" s="126"/>
      <c r="R9" s="112" t="s">
        <v>104</v>
      </c>
      <c r="S9" s="126" t="s">
        <v>118</v>
      </c>
      <c r="T9" s="126" t="s">
        <v>119</v>
      </c>
      <c r="U9" s="112" t="s">
        <v>104</v>
      </c>
      <c r="V9" s="113" t="s">
        <v>322</v>
      </c>
      <c r="W9" s="113"/>
      <c r="X9" s="113"/>
      <c r="Y9" s="113"/>
      <c r="Z9" s="113"/>
      <c r="AA9" s="113"/>
      <c r="AB9" s="126" t="s">
        <v>265</v>
      </c>
      <c r="AC9" s="126" t="s">
        <v>137</v>
      </c>
      <c r="AD9" s="111" t="s">
        <v>155</v>
      </c>
      <c r="AE9" s="126" t="s">
        <v>121</v>
      </c>
      <c r="AF9" s="111" t="s">
        <v>124</v>
      </c>
      <c r="AG9" s="126"/>
      <c r="AH9" s="112" t="s">
        <v>104</v>
      </c>
      <c r="AI9" s="111" t="s">
        <v>125</v>
      </c>
      <c r="AJ9" s="111" t="s">
        <v>127</v>
      </c>
      <c r="AK9" s="126"/>
      <c r="AL9" s="126"/>
      <c r="AM9" s="112" t="s">
        <v>104</v>
      </c>
      <c r="AN9" s="126" t="s">
        <v>128</v>
      </c>
      <c r="AO9" s="126" t="s">
        <v>129</v>
      </c>
      <c r="AP9" s="126" t="s">
        <v>280</v>
      </c>
      <c r="AQ9" s="112" t="s">
        <v>104</v>
      </c>
      <c r="AR9" s="112" t="s">
        <v>108</v>
      </c>
      <c r="AS9" s="112" t="s">
        <v>131</v>
      </c>
      <c r="AT9" s="131"/>
      <c r="AU9" s="112" t="s">
        <v>104</v>
      </c>
      <c r="AV9" s="126" t="s">
        <v>114</v>
      </c>
      <c r="AW9" s="126" t="s">
        <v>115</v>
      </c>
      <c r="AX9" s="126" t="s">
        <v>264</v>
      </c>
      <c r="AY9" s="113" t="s">
        <v>328</v>
      </c>
      <c r="AZ9" s="126" t="s">
        <v>136</v>
      </c>
      <c r="BA9" s="126"/>
      <c r="BB9" s="111" t="s">
        <v>155</v>
      </c>
      <c r="BC9" s="117" t="s">
        <v>322</v>
      </c>
      <c r="BD9" s="118"/>
      <c r="BE9" s="118"/>
      <c r="BF9" s="118"/>
      <c r="BG9" s="118"/>
      <c r="BH9" s="148"/>
      <c r="BI9" s="126" t="s">
        <v>265</v>
      </c>
      <c r="BJ9" s="126" t="s">
        <v>137</v>
      </c>
      <c r="BK9" s="111" t="s">
        <v>155</v>
      </c>
      <c r="BL9" s="126" t="s">
        <v>122</v>
      </c>
      <c r="BM9" s="111" t="s">
        <v>124</v>
      </c>
      <c r="BN9" s="126"/>
      <c r="BO9" s="111" t="s">
        <v>155</v>
      </c>
      <c r="BP9" s="111" t="s">
        <v>126</v>
      </c>
      <c r="BQ9" s="111" t="s">
        <v>127</v>
      </c>
      <c r="BR9" s="126"/>
      <c r="BS9" s="111"/>
      <c r="BT9" s="111"/>
      <c r="BU9" s="112" t="s">
        <v>104</v>
      </c>
      <c r="BV9" s="111" t="s">
        <v>139</v>
      </c>
      <c r="BW9" s="111" t="s">
        <v>281</v>
      </c>
      <c r="BX9" s="111"/>
      <c r="BY9" s="111"/>
      <c r="BZ9" s="111"/>
      <c r="CA9" s="111"/>
      <c r="CB9" s="111"/>
      <c r="CC9" s="111"/>
    </row>
    <row r="10" spans="1:81" s="31" customFormat="1" ht="114.75" customHeight="1" thickBot="1">
      <c r="A10" s="121"/>
      <c r="B10" s="112"/>
      <c r="C10" s="134"/>
      <c r="D10" s="112"/>
      <c r="E10" s="126"/>
      <c r="F10" s="126"/>
      <c r="G10" s="126"/>
      <c r="H10" s="112"/>
      <c r="I10" s="112"/>
      <c r="J10" s="112"/>
      <c r="K10" s="132"/>
      <c r="L10" s="112"/>
      <c r="M10" s="126"/>
      <c r="N10" s="126"/>
      <c r="O10" s="113"/>
      <c r="P10" s="126"/>
      <c r="Q10" s="126"/>
      <c r="R10" s="112"/>
      <c r="S10" s="126"/>
      <c r="T10" s="126"/>
      <c r="U10" s="112"/>
      <c r="V10" s="41" t="s">
        <v>104</v>
      </c>
      <c r="W10" s="42" t="s">
        <v>317</v>
      </c>
      <c r="X10" s="42" t="s">
        <v>318</v>
      </c>
      <c r="Y10" s="42" t="s">
        <v>319</v>
      </c>
      <c r="Z10" s="42" t="s">
        <v>320</v>
      </c>
      <c r="AA10" s="42" t="s">
        <v>321</v>
      </c>
      <c r="AB10" s="126"/>
      <c r="AC10" s="126"/>
      <c r="AD10" s="111"/>
      <c r="AE10" s="126"/>
      <c r="AF10" s="111"/>
      <c r="AG10" s="126"/>
      <c r="AH10" s="112"/>
      <c r="AI10" s="111"/>
      <c r="AJ10" s="111"/>
      <c r="AK10" s="126"/>
      <c r="AL10" s="126"/>
      <c r="AM10" s="112"/>
      <c r="AN10" s="126"/>
      <c r="AO10" s="126"/>
      <c r="AP10" s="126"/>
      <c r="AQ10" s="112"/>
      <c r="AR10" s="112"/>
      <c r="AS10" s="112"/>
      <c r="AT10" s="132"/>
      <c r="AU10" s="112"/>
      <c r="AV10" s="126"/>
      <c r="AW10" s="126"/>
      <c r="AX10" s="126"/>
      <c r="AY10" s="113"/>
      <c r="AZ10" s="126"/>
      <c r="BA10" s="126"/>
      <c r="BB10" s="111"/>
      <c r="BC10" s="41" t="s">
        <v>104</v>
      </c>
      <c r="BD10" s="42" t="s">
        <v>317</v>
      </c>
      <c r="BE10" s="42" t="s">
        <v>318</v>
      </c>
      <c r="BF10" s="42" t="s">
        <v>319</v>
      </c>
      <c r="BG10" s="42" t="s">
        <v>320</v>
      </c>
      <c r="BH10" s="42" t="s">
        <v>321</v>
      </c>
      <c r="BI10" s="126"/>
      <c r="BJ10" s="126"/>
      <c r="BK10" s="111"/>
      <c r="BL10" s="126"/>
      <c r="BM10" s="111"/>
      <c r="BN10" s="126"/>
      <c r="BO10" s="111"/>
      <c r="BP10" s="111"/>
      <c r="BQ10" s="111"/>
      <c r="BR10" s="126"/>
      <c r="BS10" s="111"/>
      <c r="BT10" s="111"/>
      <c r="BU10" s="112"/>
      <c r="BV10" s="111"/>
      <c r="BW10" s="111"/>
      <c r="BX10" s="111"/>
      <c r="BY10" s="111"/>
      <c r="BZ10" s="111"/>
      <c r="CA10" s="111"/>
      <c r="CB10" s="111"/>
      <c r="CC10" s="111"/>
    </row>
    <row r="11" spans="1:81" s="31" customFormat="1" ht="12" customHeight="1" thickBot="1">
      <c r="A11" s="109" t="s">
        <v>252</v>
      </c>
      <c r="B11" s="73" t="s">
        <v>6</v>
      </c>
      <c r="C11" s="73" t="s">
        <v>8</v>
      </c>
      <c r="D11" s="73" t="s">
        <v>10</v>
      </c>
      <c r="E11" s="40" t="s">
        <v>311</v>
      </c>
      <c r="F11" s="70" t="s">
        <v>11</v>
      </c>
      <c r="G11" s="70" t="s">
        <v>12</v>
      </c>
      <c r="H11" s="73" t="s">
        <v>13</v>
      </c>
      <c r="I11" s="73" t="s">
        <v>14</v>
      </c>
      <c r="J11" s="73" t="s">
        <v>15</v>
      </c>
      <c r="K11" s="73" t="s">
        <v>18</v>
      </c>
      <c r="L11" s="73" t="s">
        <v>22</v>
      </c>
      <c r="M11" s="73" t="s">
        <v>23</v>
      </c>
      <c r="N11" s="73" t="s">
        <v>25</v>
      </c>
      <c r="O11" s="73" t="s">
        <v>26</v>
      </c>
      <c r="P11" s="42" t="s">
        <v>27</v>
      </c>
      <c r="Q11" s="70" t="s">
        <v>28</v>
      </c>
      <c r="R11" s="73" t="s">
        <v>29</v>
      </c>
      <c r="S11" s="73" t="s">
        <v>30</v>
      </c>
      <c r="T11" s="73" t="s">
        <v>31</v>
      </c>
      <c r="U11" s="73" t="s">
        <v>32</v>
      </c>
      <c r="V11" s="41" t="s">
        <v>33</v>
      </c>
      <c r="W11" s="73" t="s">
        <v>34</v>
      </c>
      <c r="X11" s="73" t="s">
        <v>35</v>
      </c>
      <c r="Y11" s="73" t="s">
        <v>314</v>
      </c>
      <c r="Z11" s="73" t="s">
        <v>315</v>
      </c>
      <c r="AA11" s="73" t="s">
        <v>316</v>
      </c>
      <c r="AB11" s="73" t="s">
        <v>36</v>
      </c>
      <c r="AC11" s="73" t="s">
        <v>37</v>
      </c>
      <c r="AD11" s="73" t="s">
        <v>38</v>
      </c>
      <c r="AE11" s="73" t="s">
        <v>39</v>
      </c>
      <c r="AF11" s="70" t="s">
        <v>42</v>
      </c>
      <c r="AG11" s="70" t="s">
        <v>43</v>
      </c>
      <c r="AH11" s="73" t="s">
        <v>44</v>
      </c>
      <c r="AI11" s="73" t="s">
        <v>45</v>
      </c>
      <c r="AJ11" s="70" t="s">
        <v>47</v>
      </c>
      <c r="AK11" s="73" t="s">
        <v>312</v>
      </c>
      <c r="AL11" s="73" t="s">
        <v>313</v>
      </c>
      <c r="AM11" s="73" t="s">
        <v>48</v>
      </c>
      <c r="AN11" s="73" t="s">
        <v>49</v>
      </c>
      <c r="AO11" s="73" t="s">
        <v>50</v>
      </c>
      <c r="AP11" s="73" t="s">
        <v>51</v>
      </c>
      <c r="AQ11" s="73" t="s">
        <v>13</v>
      </c>
      <c r="AR11" s="73" t="s">
        <v>14</v>
      </c>
      <c r="AS11" s="73" t="s">
        <v>15</v>
      </c>
      <c r="AT11" s="73" t="s">
        <v>21</v>
      </c>
      <c r="AU11" s="73" t="s">
        <v>22</v>
      </c>
      <c r="AV11" s="73" t="s">
        <v>23</v>
      </c>
      <c r="AW11" s="73" t="s">
        <v>24</v>
      </c>
      <c r="AX11" s="73" t="s">
        <v>25</v>
      </c>
      <c r="AY11" s="73" t="s">
        <v>26</v>
      </c>
      <c r="AZ11" s="70" t="s">
        <v>27</v>
      </c>
      <c r="BA11" s="70" t="s">
        <v>282</v>
      </c>
      <c r="BB11" s="73" t="s">
        <v>32</v>
      </c>
      <c r="BC11" s="41" t="s">
        <v>33</v>
      </c>
      <c r="BD11" s="73" t="s">
        <v>34</v>
      </c>
      <c r="BE11" s="73" t="s">
        <v>35</v>
      </c>
      <c r="BF11" s="73" t="s">
        <v>314</v>
      </c>
      <c r="BG11" s="73" t="s">
        <v>315</v>
      </c>
      <c r="BH11" s="73" t="s">
        <v>316</v>
      </c>
      <c r="BI11" s="73" t="s">
        <v>36</v>
      </c>
      <c r="BJ11" s="73" t="s">
        <v>37</v>
      </c>
      <c r="BK11" s="73" t="s">
        <v>38</v>
      </c>
      <c r="BL11" s="73" t="s">
        <v>40</v>
      </c>
      <c r="BM11" s="70" t="s">
        <v>42</v>
      </c>
      <c r="BN11" s="70" t="s">
        <v>43</v>
      </c>
      <c r="BO11" s="73" t="s">
        <v>44</v>
      </c>
      <c r="BP11" s="70" t="s">
        <v>46</v>
      </c>
      <c r="BQ11" s="70" t="s">
        <v>47</v>
      </c>
      <c r="BR11" s="73" t="s">
        <v>312</v>
      </c>
      <c r="BS11" s="73" t="s">
        <v>283</v>
      </c>
      <c r="BT11" s="73" t="s">
        <v>284</v>
      </c>
      <c r="BU11" s="70" t="s">
        <v>285</v>
      </c>
      <c r="BV11" s="73" t="s">
        <v>286</v>
      </c>
      <c r="BW11" s="73" t="s">
        <v>287</v>
      </c>
      <c r="BX11" s="73" t="s">
        <v>288</v>
      </c>
      <c r="BY11" s="73" t="s">
        <v>289</v>
      </c>
      <c r="BZ11" s="73" t="s">
        <v>290</v>
      </c>
      <c r="CA11" s="73" t="s">
        <v>291</v>
      </c>
      <c r="CB11" s="73" t="s">
        <v>64</v>
      </c>
      <c r="CC11" s="73" t="s">
        <v>65</v>
      </c>
    </row>
    <row r="12" spans="1:81" s="31" customFormat="1" ht="12" customHeight="1" thickBot="1">
      <c r="A12" s="110"/>
      <c r="B12" s="75">
        <v>1</v>
      </c>
      <c r="C12" s="75">
        <v>2</v>
      </c>
      <c r="D12" s="75" t="s">
        <v>179</v>
      </c>
      <c r="E12" s="75">
        <v>4</v>
      </c>
      <c r="F12" s="75">
        <v>5</v>
      </c>
      <c r="G12" s="75">
        <v>6</v>
      </c>
      <c r="H12" s="75" t="s">
        <v>160</v>
      </c>
      <c r="I12" s="75">
        <v>8</v>
      </c>
      <c r="J12" s="75">
        <v>9</v>
      </c>
      <c r="K12" s="75">
        <v>10</v>
      </c>
      <c r="L12" s="75" t="s">
        <v>360</v>
      </c>
      <c r="M12" s="75">
        <v>12</v>
      </c>
      <c r="N12" s="75">
        <v>13</v>
      </c>
      <c r="O12" s="75">
        <v>14</v>
      </c>
      <c r="P12" s="75">
        <v>15</v>
      </c>
      <c r="Q12" s="75">
        <v>16</v>
      </c>
      <c r="R12" s="75" t="s">
        <v>181</v>
      </c>
      <c r="S12" s="75">
        <v>18</v>
      </c>
      <c r="T12" s="75">
        <v>19</v>
      </c>
      <c r="U12" s="75" t="s">
        <v>361</v>
      </c>
      <c r="V12" s="75" t="s">
        <v>362</v>
      </c>
      <c r="W12" s="75">
        <v>22</v>
      </c>
      <c r="X12" s="75">
        <v>23</v>
      </c>
      <c r="Y12" s="75">
        <v>24</v>
      </c>
      <c r="Z12" s="75">
        <v>25</v>
      </c>
      <c r="AA12" s="75">
        <v>26</v>
      </c>
      <c r="AB12" s="75">
        <v>27</v>
      </c>
      <c r="AC12" s="75">
        <v>28</v>
      </c>
      <c r="AD12" s="75" t="s">
        <v>363</v>
      </c>
      <c r="AE12" s="75">
        <v>30</v>
      </c>
      <c r="AF12" s="75">
        <v>31</v>
      </c>
      <c r="AG12" s="75">
        <v>32</v>
      </c>
      <c r="AH12" s="75" t="s">
        <v>364</v>
      </c>
      <c r="AI12" s="75">
        <v>34</v>
      </c>
      <c r="AJ12" s="75">
        <v>35</v>
      </c>
      <c r="AK12" s="75">
        <v>36</v>
      </c>
      <c r="AL12" s="75">
        <v>37</v>
      </c>
      <c r="AM12" s="75" t="s">
        <v>365</v>
      </c>
      <c r="AN12" s="75">
        <v>39</v>
      </c>
      <c r="AO12" s="75">
        <v>40</v>
      </c>
      <c r="AP12" s="75">
        <v>41</v>
      </c>
      <c r="AQ12" s="75">
        <v>42</v>
      </c>
      <c r="AR12" s="75">
        <v>43</v>
      </c>
      <c r="AS12" s="75">
        <v>44</v>
      </c>
      <c r="AT12" s="75">
        <v>45</v>
      </c>
      <c r="AU12" s="75" t="s">
        <v>366</v>
      </c>
      <c r="AV12" s="75">
        <v>47</v>
      </c>
      <c r="AW12" s="75">
        <v>48</v>
      </c>
      <c r="AX12" s="75">
        <v>49</v>
      </c>
      <c r="AY12" s="75">
        <v>50</v>
      </c>
      <c r="AZ12" s="75">
        <v>51</v>
      </c>
      <c r="BA12" s="75">
        <v>52</v>
      </c>
      <c r="BB12" s="75" t="s">
        <v>367</v>
      </c>
      <c r="BC12" s="75" t="s">
        <v>368</v>
      </c>
      <c r="BD12" s="75">
        <v>55</v>
      </c>
      <c r="BE12" s="75">
        <v>56</v>
      </c>
      <c r="BF12" s="75">
        <v>57</v>
      </c>
      <c r="BG12" s="75">
        <v>58</v>
      </c>
      <c r="BH12" s="75">
        <v>59</v>
      </c>
      <c r="BI12" s="75">
        <v>60</v>
      </c>
      <c r="BJ12" s="75">
        <v>61</v>
      </c>
      <c r="BK12" s="75" t="s">
        <v>369</v>
      </c>
      <c r="BL12" s="75">
        <v>63</v>
      </c>
      <c r="BM12" s="75">
        <v>64</v>
      </c>
      <c r="BN12" s="75">
        <v>65</v>
      </c>
      <c r="BO12" s="75" t="s">
        <v>370</v>
      </c>
      <c r="BP12" s="75">
        <v>67</v>
      </c>
      <c r="BQ12" s="75">
        <v>68</v>
      </c>
      <c r="BR12" s="75">
        <v>69</v>
      </c>
      <c r="BS12" s="75">
        <v>70</v>
      </c>
      <c r="BT12" s="75">
        <v>71</v>
      </c>
      <c r="BU12" s="75" t="s">
        <v>371</v>
      </c>
      <c r="BV12" s="75">
        <v>73</v>
      </c>
      <c r="BW12" s="75">
        <v>74</v>
      </c>
      <c r="BX12" s="75">
        <v>75</v>
      </c>
      <c r="BY12" s="75">
        <v>76</v>
      </c>
      <c r="BZ12" s="75">
        <v>77</v>
      </c>
      <c r="CA12" s="75">
        <v>78</v>
      </c>
      <c r="CB12" s="75">
        <v>79</v>
      </c>
      <c r="CC12" s="75">
        <v>80</v>
      </c>
    </row>
    <row r="13" spans="1:81" s="32" customFormat="1" ht="15" customHeight="1">
      <c r="A13" s="64">
        <v>1995</v>
      </c>
      <c r="B13" s="13">
        <v>6168.9549999999999</v>
      </c>
      <c r="C13" s="13">
        <v>57619.101000000002</v>
      </c>
      <c r="D13" s="13">
        <f>+E13+F13+G13</f>
        <v>7493.152</v>
      </c>
      <c r="E13" s="13">
        <v>7440.1059999999998</v>
      </c>
      <c r="F13" s="13">
        <v>17.076999999999998</v>
      </c>
      <c r="G13" s="13">
        <v>35.969000000000001</v>
      </c>
      <c r="H13" s="13">
        <f>+I13+J13</f>
        <v>3134.777</v>
      </c>
      <c r="I13" s="13">
        <v>2559.4870000000001</v>
      </c>
      <c r="J13" s="13">
        <v>575.29</v>
      </c>
      <c r="K13" s="13">
        <v>189.25400000000002</v>
      </c>
      <c r="L13" s="13">
        <f>+M13+N13+O13+P13</f>
        <v>3255.0639999999999</v>
      </c>
      <c r="M13" s="13">
        <v>3200.5519999999997</v>
      </c>
      <c r="N13" s="13">
        <v>0</v>
      </c>
      <c r="O13" s="13">
        <v>0</v>
      </c>
      <c r="P13" s="13">
        <v>54.512</v>
      </c>
      <c r="Q13" s="13">
        <v>4117.1099999999997</v>
      </c>
      <c r="R13" s="13">
        <f>+S13+T13</f>
        <v>5011.4949999999999</v>
      </c>
      <c r="S13" s="13">
        <v>4850.9690000000001</v>
      </c>
      <c r="T13" s="13">
        <v>160.52599999999998</v>
      </c>
      <c r="U13" s="13">
        <f>+V13+AB13+AC13</f>
        <v>13377.386000000002</v>
      </c>
      <c r="V13" s="13">
        <f>+W13+X13+Y13+Z13-AA13</f>
        <v>11697.716000000002</v>
      </c>
      <c r="W13" s="13">
        <v>5206.5990000000002</v>
      </c>
      <c r="X13" s="13">
        <v>3028.46</v>
      </c>
      <c r="Y13" s="13">
        <v>3121.3069999999998</v>
      </c>
      <c r="Z13" s="13">
        <v>588.46500000000003</v>
      </c>
      <c r="AA13" s="13">
        <v>247.11500000000001</v>
      </c>
      <c r="AB13" s="13">
        <v>255.89100000000002</v>
      </c>
      <c r="AC13" s="13">
        <v>1423.779</v>
      </c>
      <c r="AD13" s="13">
        <f>+AE13+AF13</f>
        <v>1403.182</v>
      </c>
      <c r="AE13" s="13">
        <v>529.4</v>
      </c>
      <c r="AF13" s="13">
        <v>873.78200000000004</v>
      </c>
      <c r="AG13" s="13">
        <v>0</v>
      </c>
      <c r="AH13" s="13">
        <f>+AI13+AJ13</f>
        <v>81.769000000000005</v>
      </c>
      <c r="AI13" s="13">
        <v>56.988</v>
      </c>
      <c r="AJ13" s="13">
        <v>24.780999999999999</v>
      </c>
      <c r="AK13" s="13">
        <v>4876.1750000000002</v>
      </c>
      <c r="AL13" s="13">
        <v>-502.99700000000001</v>
      </c>
      <c r="AM13" s="13">
        <f>+AN13+AO13+AP13</f>
        <v>26540.824000000001</v>
      </c>
      <c r="AN13" s="13">
        <v>19595.429</v>
      </c>
      <c r="AO13" s="13">
        <v>4526.5169999999998</v>
      </c>
      <c r="AP13" s="13">
        <v>2418.8780000000002</v>
      </c>
      <c r="AQ13" s="13">
        <f>+AR13+AS13</f>
        <v>41779.196000000004</v>
      </c>
      <c r="AR13" s="13">
        <v>33544.137000000002</v>
      </c>
      <c r="AS13" s="13">
        <v>8235.0589999999993</v>
      </c>
      <c r="AT13" s="13">
        <v>387.77300000000002</v>
      </c>
      <c r="AU13" s="13">
        <f>+AV13+AW13+AX13+AY13+AZ13</f>
        <v>11226.914000000001</v>
      </c>
      <c r="AV13" s="13">
        <v>6604.3690000000006</v>
      </c>
      <c r="AW13" s="13">
        <v>3338.5010000000002</v>
      </c>
      <c r="AX13" s="13">
        <v>0</v>
      </c>
      <c r="AY13" s="13">
        <v>1174.0609999999999</v>
      </c>
      <c r="AZ13" s="13">
        <v>109.98299999999999</v>
      </c>
      <c r="BA13" s="13">
        <v>5832.7400000000007</v>
      </c>
      <c r="BB13" s="13">
        <f>+BC13+BI13+BJ13</f>
        <v>22379.165000000001</v>
      </c>
      <c r="BC13" s="13">
        <f>+BD13+BE13+BF13+BG13-BH13</f>
        <v>254.63900000000001</v>
      </c>
      <c r="BD13" s="13">
        <v>103.20099999999999</v>
      </c>
      <c r="BE13" s="13">
        <v>132.542</v>
      </c>
      <c r="BF13" s="13">
        <v>18.896000000000001</v>
      </c>
      <c r="BG13" s="13">
        <v>0</v>
      </c>
      <c r="BH13" s="13">
        <v>0</v>
      </c>
      <c r="BI13" s="13">
        <v>11963.028</v>
      </c>
      <c r="BJ13" s="13">
        <v>10161.498000000001</v>
      </c>
      <c r="BK13" s="13">
        <f>+BL13+BM13</f>
        <v>5689.4330000000009</v>
      </c>
      <c r="BL13" s="13">
        <v>623.01099999999997</v>
      </c>
      <c r="BM13" s="13">
        <v>5066.4220000000005</v>
      </c>
      <c r="BN13" s="13">
        <v>476.79500000000002</v>
      </c>
      <c r="BO13" s="13">
        <f>+BP13+BQ13</f>
        <v>1029.2159999999999</v>
      </c>
      <c r="BP13" s="13">
        <v>808.15899999999999</v>
      </c>
      <c r="BQ13" s="13">
        <v>221.05699999999999</v>
      </c>
      <c r="BR13" s="13">
        <v>4876.1750000000002</v>
      </c>
      <c r="BS13" s="13">
        <v>20371.868999999999</v>
      </c>
      <c r="BT13" s="13">
        <v>15495.694</v>
      </c>
      <c r="BU13" s="13">
        <f>+BV13+BW13</f>
        <v>17435.611000000004</v>
      </c>
      <c r="BV13" s="13">
        <v>3785.5370000000003</v>
      </c>
      <c r="BW13" s="13">
        <v>13650.074000000002</v>
      </c>
      <c r="BX13" s="13">
        <v>67186.657000000007</v>
      </c>
      <c r="BY13" s="13">
        <v>66725.473000000013</v>
      </c>
      <c r="BZ13" s="13">
        <v>75463.19200000001</v>
      </c>
      <c r="CA13" s="13">
        <v>9583.1670000000086</v>
      </c>
      <c r="CB13" s="13">
        <v>5654.4390000000076</v>
      </c>
      <c r="CC13" s="13">
        <v>3540.4590000000076</v>
      </c>
    </row>
    <row r="14" spans="1:81" s="32" customFormat="1" ht="15" customHeight="1">
      <c r="A14" s="64">
        <v>1996</v>
      </c>
      <c r="B14" s="13">
        <v>6584.8710000000001</v>
      </c>
      <c r="C14" s="13">
        <v>61353.082999999999</v>
      </c>
      <c r="D14" s="13">
        <f t="shared" ref="D14:D30" si="0">+E14+F14+G14</f>
        <v>7555.3860000000004</v>
      </c>
      <c r="E14" s="13">
        <v>7496.4350000000004</v>
      </c>
      <c r="F14" s="13">
        <v>17.045000000000002</v>
      </c>
      <c r="G14" s="13">
        <v>41.905999999999999</v>
      </c>
      <c r="H14" s="13">
        <f t="shared" ref="H14:H30" si="1">+I14+J14</f>
        <v>3365.3089999999997</v>
      </c>
      <c r="I14" s="13">
        <v>2758.91</v>
      </c>
      <c r="J14" s="13">
        <v>606.399</v>
      </c>
      <c r="K14" s="13">
        <v>192.56199999999998</v>
      </c>
      <c r="L14" s="13">
        <f t="shared" ref="L14:L30" si="2">+M14+N14+O14+P14</f>
        <v>3745.2550000000006</v>
      </c>
      <c r="M14" s="13">
        <v>3689.6490000000003</v>
      </c>
      <c r="N14" s="13">
        <v>0</v>
      </c>
      <c r="O14" s="13">
        <v>0</v>
      </c>
      <c r="P14" s="13">
        <v>55.606000000000002</v>
      </c>
      <c r="Q14" s="13">
        <v>4938.1459999999997</v>
      </c>
      <c r="R14" s="13">
        <f t="shared" ref="R14:R30" si="3">+S14+T14</f>
        <v>5506.2409999999991</v>
      </c>
      <c r="S14" s="13">
        <v>5343.1399999999994</v>
      </c>
      <c r="T14" s="13">
        <v>163.101</v>
      </c>
      <c r="U14" s="13">
        <f t="shared" ref="U14:U30" si="4">+V14+AB14+AC14</f>
        <v>14300.228000000001</v>
      </c>
      <c r="V14" s="13">
        <f t="shared" ref="V14:V30" si="5">+W14+X14+Y14+Z14-AA14</f>
        <v>12461.138000000001</v>
      </c>
      <c r="W14" s="13">
        <v>5385.0010000000002</v>
      </c>
      <c r="X14" s="13">
        <v>3330.4789999999998</v>
      </c>
      <c r="Y14" s="13">
        <v>3276.2190000000001</v>
      </c>
      <c r="Z14" s="13">
        <v>728.63199999999995</v>
      </c>
      <c r="AA14" s="13">
        <v>259.19299999999998</v>
      </c>
      <c r="AB14" s="13">
        <v>276.67700000000002</v>
      </c>
      <c r="AC14" s="13">
        <v>1562.413</v>
      </c>
      <c r="AD14" s="13">
        <f t="shared" ref="AD14:AD30" si="6">+AE14+AF14</f>
        <v>1366.5530000000001</v>
      </c>
      <c r="AE14" s="13">
        <v>547.76700000000005</v>
      </c>
      <c r="AF14" s="13">
        <v>818.78600000000006</v>
      </c>
      <c r="AG14" s="13">
        <v>0</v>
      </c>
      <c r="AH14" s="13">
        <f t="shared" ref="AH14:AH30" si="7">+AI14+AJ14</f>
        <v>134.94200000000001</v>
      </c>
      <c r="AI14" s="13">
        <v>59.676000000000002</v>
      </c>
      <c r="AJ14" s="13">
        <v>75.266000000000005</v>
      </c>
      <c r="AK14" s="13">
        <v>5116.2419999999993</v>
      </c>
      <c r="AL14" s="13">
        <v>-636.08699999999999</v>
      </c>
      <c r="AM14" s="13">
        <f t="shared" ref="AM14:AM30" si="8">+AN14+AO14+AP14</f>
        <v>28292.516000000003</v>
      </c>
      <c r="AN14" s="13">
        <v>21112.436000000002</v>
      </c>
      <c r="AO14" s="13">
        <v>4805.8980000000001</v>
      </c>
      <c r="AP14" s="13">
        <v>2374.1819999999998</v>
      </c>
      <c r="AQ14" s="13">
        <f t="shared" ref="AQ14:AQ30" si="9">+AR14+AS14</f>
        <v>44833.335999999996</v>
      </c>
      <c r="AR14" s="13">
        <v>36117.856</v>
      </c>
      <c r="AS14" s="13">
        <v>8715.48</v>
      </c>
      <c r="AT14" s="13">
        <v>454.99700000000001</v>
      </c>
      <c r="AU14" s="13">
        <f t="shared" ref="AU14:AU30" si="10">+AV14+AW14+AX14+AY14+AZ14</f>
        <v>11108.3</v>
      </c>
      <c r="AV14" s="13">
        <v>5973.6819999999998</v>
      </c>
      <c r="AW14" s="13">
        <v>3556.2730000000001</v>
      </c>
      <c r="AX14" s="13">
        <v>-36.652000000000001</v>
      </c>
      <c r="AY14" s="13">
        <v>1475.944</v>
      </c>
      <c r="AZ14" s="13">
        <v>139.053</v>
      </c>
      <c r="BA14" s="13">
        <v>5417.2740000000003</v>
      </c>
      <c r="BB14" s="13">
        <f t="shared" ref="BB14:BB30" si="11">+BC14+BI14+BJ14</f>
        <v>24349.684999999998</v>
      </c>
      <c r="BC14" s="13">
        <f t="shared" ref="BC14:BC30" si="12">+BD14+BE14+BF14+BG14-BH14</f>
        <v>275.31200000000001</v>
      </c>
      <c r="BD14" s="13">
        <v>112.526</v>
      </c>
      <c r="BE14" s="13">
        <v>142.18299999999999</v>
      </c>
      <c r="BF14" s="13">
        <v>20.603000000000002</v>
      </c>
      <c r="BG14" s="13">
        <v>0</v>
      </c>
      <c r="BH14" s="13">
        <v>0</v>
      </c>
      <c r="BI14" s="13">
        <v>12944.112999999999</v>
      </c>
      <c r="BJ14" s="13">
        <v>11130.259999999998</v>
      </c>
      <c r="BK14" s="13">
        <f t="shared" ref="BK14:BK30" si="13">+BL14+BM14</f>
        <v>5730.317</v>
      </c>
      <c r="BL14" s="13">
        <v>662.42100000000005</v>
      </c>
      <c r="BM14" s="13">
        <v>5067.8959999999997</v>
      </c>
      <c r="BN14" s="13">
        <v>547.37800000000004</v>
      </c>
      <c r="BO14" s="13">
        <f t="shared" ref="BO14:BO30" si="14">+BP14+BQ14</f>
        <v>797.37599999999998</v>
      </c>
      <c r="BP14" s="13">
        <v>608.03899999999999</v>
      </c>
      <c r="BQ14" s="13">
        <v>189.33700000000002</v>
      </c>
      <c r="BR14" s="13">
        <v>5116.2419999999993</v>
      </c>
      <c r="BS14" s="13">
        <v>21707.645000000004</v>
      </c>
      <c r="BT14" s="13">
        <v>16591.403000000006</v>
      </c>
      <c r="BU14" s="13">
        <f t="shared" ref="BU14:BU30" si="15">+BV14+BW14</f>
        <v>18604.770999999997</v>
      </c>
      <c r="BV14" s="13">
        <v>3785.3669999999997</v>
      </c>
      <c r="BW14" s="13">
        <v>14819.403999999999</v>
      </c>
      <c r="BX14" s="13">
        <v>70801.151999999987</v>
      </c>
      <c r="BY14" s="13">
        <v>70140.284999999989</v>
      </c>
      <c r="BZ14" s="13">
        <v>79708.131999999983</v>
      </c>
      <c r="CA14" s="13">
        <v>9334.5799999999872</v>
      </c>
      <c r="CB14" s="13">
        <v>4880.7719999999881</v>
      </c>
      <c r="CC14" s="13">
        <v>3077.714999999987</v>
      </c>
    </row>
    <row r="15" spans="1:81" s="32" customFormat="1" ht="15" customHeight="1">
      <c r="A15" s="64">
        <v>1997</v>
      </c>
      <c r="B15" s="13">
        <v>6873.5380000000005</v>
      </c>
      <c r="C15" s="13">
        <v>65362.561000000002</v>
      </c>
      <c r="D15" s="13">
        <f t="shared" si="0"/>
        <v>8643.42</v>
      </c>
      <c r="E15" s="13">
        <v>8589.768</v>
      </c>
      <c r="F15" s="13">
        <v>10.282</v>
      </c>
      <c r="G15" s="13">
        <v>43.37</v>
      </c>
      <c r="H15" s="13">
        <f t="shared" si="1"/>
        <v>3574.297</v>
      </c>
      <c r="I15" s="13">
        <v>2933.6770000000001</v>
      </c>
      <c r="J15" s="13">
        <v>640.62</v>
      </c>
      <c r="K15" s="13">
        <v>212.43299999999999</v>
      </c>
      <c r="L15" s="13">
        <f t="shared" si="2"/>
        <v>3376.123</v>
      </c>
      <c r="M15" s="13">
        <v>3321.0590000000002</v>
      </c>
      <c r="N15" s="13">
        <v>0</v>
      </c>
      <c r="O15" s="13">
        <v>0</v>
      </c>
      <c r="P15" s="13">
        <v>55.064</v>
      </c>
      <c r="Q15" s="13">
        <v>4967.2209999999995</v>
      </c>
      <c r="R15" s="13">
        <f t="shared" si="3"/>
        <v>5590.8010000000004</v>
      </c>
      <c r="S15" s="13">
        <v>5446.7980000000007</v>
      </c>
      <c r="T15" s="13">
        <v>144.00300000000001</v>
      </c>
      <c r="U15" s="13">
        <f t="shared" si="4"/>
        <v>15655.241000000002</v>
      </c>
      <c r="V15" s="13">
        <f t="shared" si="5"/>
        <v>13744.637000000001</v>
      </c>
      <c r="W15" s="13">
        <v>5875.5129999999999</v>
      </c>
      <c r="X15" s="13">
        <v>3723.4189999999999</v>
      </c>
      <c r="Y15" s="13">
        <v>3647.82</v>
      </c>
      <c r="Z15" s="13">
        <v>771.65200000000004</v>
      </c>
      <c r="AA15" s="13">
        <v>273.767</v>
      </c>
      <c r="AB15" s="13">
        <v>295.14599999999996</v>
      </c>
      <c r="AC15" s="13">
        <v>1615.4580000000001</v>
      </c>
      <c r="AD15" s="13">
        <f t="shared" si="6"/>
        <v>1252.463</v>
      </c>
      <c r="AE15" s="13">
        <v>541.60599999999999</v>
      </c>
      <c r="AF15" s="13">
        <v>710.85699999999997</v>
      </c>
      <c r="AG15" s="13">
        <v>0</v>
      </c>
      <c r="AH15" s="13">
        <f t="shared" si="7"/>
        <v>422.84899999999993</v>
      </c>
      <c r="AI15" s="13">
        <v>71.248999999999995</v>
      </c>
      <c r="AJ15" s="13">
        <v>351.59999999999997</v>
      </c>
      <c r="AK15" s="13">
        <v>5440.9000000000005</v>
      </c>
      <c r="AL15" s="13">
        <v>-608.21500000000003</v>
      </c>
      <c r="AM15" s="13">
        <f t="shared" si="8"/>
        <v>29644.117000000002</v>
      </c>
      <c r="AN15" s="13">
        <v>22117.647000000001</v>
      </c>
      <c r="AO15" s="13">
        <v>5048.7420000000002</v>
      </c>
      <c r="AP15" s="13">
        <v>2477.7280000000001</v>
      </c>
      <c r="AQ15" s="13">
        <f t="shared" si="9"/>
        <v>48652.800999999999</v>
      </c>
      <c r="AR15" s="13">
        <v>39053.868999999999</v>
      </c>
      <c r="AS15" s="13">
        <v>9598.9320000000007</v>
      </c>
      <c r="AT15" s="13">
        <v>458.30899999999997</v>
      </c>
      <c r="AU15" s="13">
        <f t="shared" si="10"/>
        <v>10459.422</v>
      </c>
      <c r="AV15" s="13">
        <v>4913.1500000000005</v>
      </c>
      <c r="AW15" s="13">
        <v>3889.0860000000002</v>
      </c>
      <c r="AX15" s="13">
        <v>8.7949999999999999</v>
      </c>
      <c r="AY15" s="13">
        <v>1596.722</v>
      </c>
      <c r="AZ15" s="13">
        <v>51.668999999999997</v>
      </c>
      <c r="BA15" s="13">
        <v>4308.9409999999998</v>
      </c>
      <c r="BB15" s="13">
        <f t="shared" si="11"/>
        <v>26427.741000000002</v>
      </c>
      <c r="BC15" s="13">
        <f t="shared" si="12"/>
        <v>293.68799999999999</v>
      </c>
      <c r="BD15" s="13">
        <v>120.18600000000001</v>
      </c>
      <c r="BE15" s="13">
        <v>151.49599999999998</v>
      </c>
      <c r="BF15" s="13">
        <v>22.006</v>
      </c>
      <c r="BG15" s="13">
        <v>0</v>
      </c>
      <c r="BH15" s="13">
        <v>0</v>
      </c>
      <c r="BI15" s="13">
        <v>13925.499</v>
      </c>
      <c r="BJ15" s="13">
        <v>12208.554</v>
      </c>
      <c r="BK15" s="13">
        <f t="shared" si="13"/>
        <v>6066.2910000000002</v>
      </c>
      <c r="BL15" s="13">
        <v>714.21900000000005</v>
      </c>
      <c r="BM15" s="13">
        <v>5352.0720000000001</v>
      </c>
      <c r="BN15" s="13">
        <v>517.72900000000004</v>
      </c>
      <c r="BO15" s="13">
        <f t="shared" si="14"/>
        <v>1187.867</v>
      </c>
      <c r="BP15" s="13">
        <v>961.59</v>
      </c>
      <c r="BQ15" s="13">
        <v>226.27700000000002</v>
      </c>
      <c r="BR15" s="13">
        <v>5440.9000000000005</v>
      </c>
      <c r="BS15" s="13">
        <v>22770.579000000002</v>
      </c>
      <c r="BT15" s="13">
        <v>17329.679</v>
      </c>
      <c r="BU15" s="13">
        <f t="shared" si="15"/>
        <v>19442.157999999996</v>
      </c>
      <c r="BV15" s="13">
        <v>3764.1059999999998</v>
      </c>
      <c r="BW15" s="13">
        <v>15678.051999999998</v>
      </c>
      <c r="BX15" s="13">
        <v>75178.258000000002</v>
      </c>
      <c r="BY15" s="13">
        <v>74580.688999999984</v>
      </c>
      <c r="BZ15" s="13">
        <v>85173.784999999989</v>
      </c>
      <c r="CA15" s="13">
        <v>9735.8569999999891</v>
      </c>
      <c r="CB15" s="13">
        <v>5059.9749999999885</v>
      </c>
      <c r="CC15" s="13">
        <v>2465.6699999999892</v>
      </c>
    </row>
    <row r="16" spans="1:81" s="32" customFormat="1" ht="15" customHeight="1">
      <c r="A16" s="64">
        <v>1998</v>
      </c>
      <c r="B16" s="13">
        <v>7261.6060000000007</v>
      </c>
      <c r="C16" s="13">
        <v>70172.59599999999</v>
      </c>
      <c r="D16" s="13">
        <f t="shared" si="0"/>
        <v>9745.6750000000011</v>
      </c>
      <c r="E16" s="13">
        <v>9672.0580000000009</v>
      </c>
      <c r="F16" s="13">
        <v>25.036000000000001</v>
      </c>
      <c r="G16" s="13">
        <v>48.581000000000003</v>
      </c>
      <c r="H16" s="13">
        <f t="shared" si="1"/>
        <v>3840.0619999999999</v>
      </c>
      <c r="I16" s="13">
        <v>3141.6170000000002</v>
      </c>
      <c r="J16" s="13">
        <v>698.44499999999994</v>
      </c>
      <c r="K16" s="13">
        <v>253.21299999999999</v>
      </c>
      <c r="L16" s="13">
        <f t="shared" si="2"/>
        <v>2925.0539999999996</v>
      </c>
      <c r="M16" s="13">
        <v>2873.0079999999998</v>
      </c>
      <c r="N16" s="13">
        <v>0</v>
      </c>
      <c r="O16" s="13">
        <v>0</v>
      </c>
      <c r="P16" s="13">
        <v>52.045999999999999</v>
      </c>
      <c r="Q16" s="13">
        <v>4592.1669999999995</v>
      </c>
      <c r="R16" s="13">
        <f t="shared" si="3"/>
        <v>5820.7300000000005</v>
      </c>
      <c r="S16" s="13">
        <v>5708.0940000000001</v>
      </c>
      <c r="T16" s="13">
        <v>112.63600000000001</v>
      </c>
      <c r="U16" s="13">
        <f t="shared" si="4"/>
        <v>17157.266</v>
      </c>
      <c r="V16" s="13">
        <f t="shared" si="5"/>
        <v>15145.647999999999</v>
      </c>
      <c r="W16" s="13">
        <v>6663.701</v>
      </c>
      <c r="X16" s="13">
        <v>4182.1009999999997</v>
      </c>
      <c r="Y16" s="13">
        <v>3706.328</v>
      </c>
      <c r="Z16" s="13">
        <v>862.29200000000003</v>
      </c>
      <c r="AA16" s="13">
        <v>268.774</v>
      </c>
      <c r="AB16" s="13">
        <v>307.017</v>
      </c>
      <c r="AC16" s="13">
        <v>1704.6010000000001</v>
      </c>
      <c r="AD16" s="13">
        <f t="shared" si="6"/>
        <v>1390.328</v>
      </c>
      <c r="AE16" s="13">
        <v>604.89</v>
      </c>
      <c r="AF16" s="13">
        <v>785.43799999999999</v>
      </c>
      <c r="AG16" s="13">
        <v>0</v>
      </c>
      <c r="AH16" s="13">
        <f t="shared" si="7"/>
        <v>187.73700000000002</v>
      </c>
      <c r="AI16" s="13">
        <v>84.381</v>
      </c>
      <c r="AJ16" s="13">
        <v>103.35600000000001</v>
      </c>
      <c r="AK16" s="13">
        <v>5771.4610000000002</v>
      </c>
      <c r="AL16" s="13">
        <v>-676.03</v>
      </c>
      <c r="AM16" s="13">
        <f t="shared" si="8"/>
        <v>31501.877999999997</v>
      </c>
      <c r="AN16" s="13">
        <v>23665.785</v>
      </c>
      <c r="AO16" s="13">
        <v>5346.1379999999999</v>
      </c>
      <c r="AP16" s="13">
        <v>2489.9549999999999</v>
      </c>
      <c r="AQ16" s="13">
        <f t="shared" si="9"/>
        <v>53238.088000000003</v>
      </c>
      <c r="AR16" s="13">
        <v>42392.286</v>
      </c>
      <c r="AS16" s="13">
        <v>10845.802</v>
      </c>
      <c r="AT16" s="13">
        <v>606.70500000000004</v>
      </c>
      <c r="AU16" s="13">
        <f t="shared" si="10"/>
        <v>10803.281000000001</v>
      </c>
      <c r="AV16" s="13">
        <v>4196.2550000000001</v>
      </c>
      <c r="AW16" s="13">
        <v>4726.7079999999996</v>
      </c>
      <c r="AX16" s="13">
        <v>7.8879999999999999</v>
      </c>
      <c r="AY16" s="13">
        <v>1779.846</v>
      </c>
      <c r="AZ16" s="13">
        <v>92.584000000000003</v>
      </c>
      <c r="BA16" s="13">
        <v>3688.2849999999999</v>
      </c>
      <c r="BB16" s="13">
        <f t="shared" si="11"/>
        <v>28946.191999999999</v>
      </c>
      <c r="BC16" s="13">
        <f t="shared" si="12"/>
        <v>305.51</v>
      </c>
      <c r="BD16" s="13">
        <v>124.247</v>
      </c>
      <c r="BE16" s="13">
        <v>158.51299999999998</v>
      </c>
      <c r="BF16" s="13">
        <v>22.75</v>
      </c>
      <c r="BG16" s="13">
        <v>0</v>
      </c>
      <c r="BH16" s="13">
        <v>0</v>
      </c>
      <c r="BI16" s="13">
        <v>15313.700999999999</v>
      </c>
      <c r="BJ16" s="13">
        <v>13326.981</v>
      </c>
      <c r="BK16" s="13">
        <f t="shared" si="13"/>
        <v>6350.8119999999999</v>
      </c>
      <c r="BL16" s="13">
        <v>784.82400000000007</v>
      </c>
      <c r="BM16" s="13">
        <v>5565.9880000000003</v>
      </c>
      <c r="BN16" s="13">
        <v>560.07899999999995</v>
      </c>
      <c r="BO16" s="13">
        <f t="shared" si="14"/>
        <v>1353.7539999999999</v>
      </c>
      <c r="BP16" s="13">
        <v>1142.731</v>
      </c>
      <c r="BQ16" s="13">
        <v>211.023</v>
      </c>
      <c r="BR16" s="13">
        <v>5771.4610000000002</v>
      </c>
      <c r="BS16" s="13">
        <v>24240.271999999997</v>
      </c>
      <c r="BT16" s="13">
        <v>18468.810999999998</v>
      </c>
      <c r="BU16" s="13">
        <f t="shared" si="15"/>
        <v>20753.702000000001</v>
      </c>
      <c r="BV16" s="13">
        <v>4118.0600000000004</v>
      </c>
      <c r="BW16" s="13">
        <v>16635.642</v>
      </c>
      <c r="BX16" s="13">
        <v>81870.017000000007</v>
      </c>
      <c r="BY16" s="13">
        <v>81176.31700000001</v>
      </c>
      <c r="BZ16" s="13">
        <v>92798.697000000015</v>
      </c>
      <c r="CA16" s="13">
        <v>11563.800000000017</v>
      </c>
      <c r="CB16" s="13">
        <v>6958.356000000017</v>
      </c>
      <c r="CC16" s="13">
        <v>3660.1720000000159</v>
      </c>
    </row>
    <row r="17" spans="1:87" s="6" customFormat="1" ht="15" customHeight="1">
      <c r="A17" s="64">
        <v>1999</v>
      </c>
      <c r="B17" s="13">
        <v>7617.0209999999997</v>
      </c>
      <c r="C17" s="13">
        <v>75701.53300000001</v>
      </c>
      <c r="D17" s="13">
        <f t="shared" si="0"/>
        <v>10915.314</v>
      </c>
      <c r="E17" s="13">
        <v>10809.488000000001</v>
      </c>
      <c r="F17" s="13">
        <v>46.186999999999998</v>
      </c>
      <c r="G17" s="13">
        <v>59.638999999999996</v>
      </c>
      <c r="H17" s="13">
        <f t="shared" si="1"/>
        <v>4047.3879999999999</v>
      </c>
      <c r="I17" s="13">
        <v>3328.8649999999998</v>
      </c>
      <c r="J17" s="13">
        <v>718.52299999999991</v>
      </c>
      <c r="K17" s="13">
        <v>289.75</v>
      </c>
      <c r="L17" s="13">
        <f t="shared" si="2"/>
        <v>2525.2570000000001</v>
      </c>
      <c r="M17" s="13">
        <v>2476.61</v>
      </c>
      <c r="N17" s="13">
        <v>0</v>
      </c>
      <c r="O17" s="13">
        <v>0</v>
      </c>
      <c r="P17" s="13">
        <v>48.647000000000006</v>
      </c>
      <c r="Q17" s="13">
        <v>4231.7809999999999</v>
      </c>
      <c r="R17" s="13">
        <f t="shared" si="3"/>
        <v>6283.2540000000008</v>
      </c>
      <c r="S17" s="13">
        <v>6155.0470000000005</v>
      </c>
      <c r="T17" s="13">
        <v>128.20699999999999</v>
      </c>
      <c r="U17" s="13">
        <f t="shared" si="4"/>
        <v>17864.486000000001</v>
      </c>
      <c r="V17" s="13">
        <f t="shared" si="5"/>
        <v>15777.062</v>
      </c>
      <c r="W17" s="13">
        <v>7216.2179999999998</v>
      </c>
      <c r="X17" s="13">
        <v>3904.29</v>
      </c>
      <c r="Y17" s="13">
        <v>4056.7469999999998</v>
      </c>
      <c r="Z17" s="13">
        <v>919.21799999999996</v>
      </c>
      <c r="AA17" s="13">
        <v>319.411</v>
      </c>
      <c r="AB17" s="13">
        <v>302.608</v>
      </c>
      <c r="AC17" s="13">
        <v>1784.816</v>
      </c>
      <c r="AD17" s="13">
        <f t="shared" si="6"/>
        <v>1660.8449999999998</v>
      </c>
      <c r="AE17" s="13">
        <v>591.50599999999997</v>
      </c>
      <c r="AF17" s="13">
        <v>1069.3389999999999</v>
      </c>
      <c r="AG17" s="13">
        <v>0</v>
      </c>
      <c r="AH17" s="13">
        <f t="shared" si="7"/>
        <v>191.74700000000001</v>
      </c>
      <c r="AI17" s="13">
        <v>94.078000000000003</v>
      </c>
      <c r="AJ17" s="13">
        <v>97.669000000000011</v>
      </c>
      <c r="AK17" s="13">
        <v>6100.99</v>
      </c>
      <c r="AL17" s="13">
        <v>-630.44799999999998</v>
      </c>
      <c r="AM17" s="13">
        <f t="shared" si="8"/>
        <v>33033.695999999996</v>
      </c>
      <c r="AN17" s="13">
        <v>24843.919999999998</v>
      </c>
      <c r="AO17" s="13">
        <v>5656.3450000000003</v>
      </c>
      <c r="AP17" s="13">
        <v>2533.431</v>
      </c>
      <c r="AQ17" s="13">
        <f t="shared" si="9"/>
        <v>57122.334999999999</v>
      </c>
      <c r="AR17" s="13">
        <v>46001.826999999997</v>
      </c>
      <c r="AS17" s="13">
        <v>11120.508</v>
      </c>
      <c r="AT17" s="13">
        <v>693.07100000000003</v>
      </c>
      <c r="AU17" s="13">
        <f t="shared" si="10"/>
        <v>11352.974</v>
      </c>
      <c r="AV17" s="13">
        <v>4143.5820000000003</v>
      </c>
      <c r="AW17" s="13">
        <v>5243.6469999999999</v>
      </c>
      <c r="AX17" s="13">
        <v>62.118000000000002</v>
      </c>
      <c r="AY17" s="13">
        <v>1823.4909999999998</v>
      </c>
      <c r="AZ17" s="13">
        <v>80.135999999999996</v>
      </c>
      <c r="BA17" s="13">
        <v>3413.7559999999999</v>
      </c>
      <c r="BB17" s="13">
        <f t="shared" si="11"/>
        <v>31066.57</v>
      </c>
      <c r="BC17" s="13">
        <f t="shared" si="12"/>
        <v>301.029</v>
      </c>
      <c r="BD17" s="13">
        <v>130.21899999999999</v>
      </c>
      <c r="BE17" s="13">
        <v>146.96600000000001</v>
      </c>
      <c r="BF17" s="13">
        <v>23.844000000000001</v>
      </c>
      <c r="BG17" s="13">
        <v>0</v>
      </c>
      <c r="BH17" s="13">
        <v>0</v>
      </c>
      <c r="BI17" s="13">
        <v>16204.03</v>
      </c>
      <c r="BJ17" s="13">
        <v>14561.511</v>
      </c>
      <c r="BK17" s="13">
        <f t="shared" si="13"/>
        <v>6980.0860000000002</v>
      </c>
      <c r="BL17" s="13">
        <v>772.27599999999995</v>
      </c>
      <c r="BM17" s="13">
        <v>6207.81</v>
      </c>
      <c r="BN17" s="13">
        <v>477.55900000000003</v>
      </c>
      <c r="BO17" s="13">
        <f t="shared" si="14"/>
        <v>1175.231</v>
      </c>
      <c r="BP17" s="13">
        <v>948.59400000000005</v>
      </c>
      <c r="BQ17" s="13">
        <v>226.637</v>
      </c>
      <c r="BR17" s="13">
        <v>6100.99</v>
      </c>
      <c r="BS17" s="13">
        <v>25416.674999999996</v>
      </c>
      <c r="BT17" s="13">
        <v>19315.684999999998</v>
      </c>
      <c r="BU17" s="13">
        <f t="shared" si="15"/>
        <v>21772.608</v>
      </c>
      <c r="BV17" s="13">
        <v>4515.4340000000002</v>
      </c>
      <c r="BW17" s="13">
        <v>17257.173999999999</v>
      </c>
      <c r="BX17" s="13">
        <v>87722.66</v>
      </c>
      <c r="BY17" s="13">
        <v>87184.035999999993</v>
      </c>
      <c r="BZ17" s="13">
        <v>99960.730999999985</v>
      </c>
      <c r="CA17" s="13">
        <v>11960.061999999976</v>
      </c>
      <c r="CB17" s="13">
        <v>6842.5559999999759</v>
      </c>
      <c r="CC17" s="13">
        <v>2658.6799999999753</v>
      </c>
    </row>
    <row r="18" spans="1:87" s="6" customFormat="1" ht="15" customHeight="1">
      <c r="A18" s="64">
        <v>2000</v>
      </c>
      <c r="B18" s="13">
        <v>8205.2160000000003</v>
      </c>
      <c r="C18" s="13">
        <v>81416.192999999999</v>
      </c>
      <c r="D18" s="13">
        <f t="shared" si="0"/>
        <v>11738.196</v>
      </c>
      <c r="E18" s="13">
        <v>11634.594999999999</v>
      </c>
      <c r="F18" s="13">
        <v>29.11</v>
      </c>
      <c r="G18" s="13">
        <v>74.491</v>
      </c>
      <c r="H18" s="13">
        <f t="shared" si="1"/>
        <v>4318.4089999999997</v>
      </c>
      <c r="I18" s="13">
        <v>3549.7240000000002</v>
      </c>
      <c r="J18" s="13">
        <v>768.68499999999995</v>
      </c>
      <c r="K18" s="13">
        <v>321.56200000000001</v>
      </c>
      <c r="L18" s="13">
        <f t="shared" si="2"/>
        <v>3392.819</v>
      </c>
      <c r="M18" s="13">
        <v>3342.89</v>
      </c>
      <c r="N18" s="13">
        <v>0</v>
      </c>
      <c r="O18" s="13">
        <v>0</v>
      </c>
      <c r="P18" s="13">
        <v>49.929000000000002</v>
      </c>
      <c r="Q18" s="13">
        <v>5137.4139999999998</v>
      </c>
      <c r="R18" s="13">
        <f t="shared" si="3"/>
        <v>6988.6840000000002</v>
      </c>
      <c r="S18" s="13">
        <v>6857.5540000000001</v>
      </c>
      <c r="T18" s="13">
        <v>131.13</v>
      </c>
      <c r="U18" s="13">
        <f t="shared" si="4"/>
        <v>19818.017</v>
      </c>
      <c r="V18" s="13">
        <f t="shared" si="5"/>
        <v>17461.29</v>
      </c>
      <c r="W18" s="13">
        <v>7813.6350000000002</v>
      </c>
      <c r="X18" s="13">
        <v>4538.2250000000004</v>
      </c>
      <c r="Y18" s="13">
        <v>4426.1279999999997</v>
      </c>
      <c r="Z18" s="13">
        <v>1056.768</v>
      </c>
      <c r="AA18" s="13">
        <v>373.46600000000001</v>
      </c>
      <c r="AB18" s="13">
        <v>318.49700000000001</v>
      </c>
      <c r="AC18" s="13">
        <v>2038.23</v>
      </c>
      <c r="AD18" s="13">
        <f t="shared" si="6"/>
        <v>2106.0820000000003</v>
      </c>
      <c r="AE18" s="13">
        <v>827.45299999999997</v>
      </c>
      <c r="AF18" s="13">
        <v>1278.6290000000001</v>
      </c>
      <c r="AG18" s="13">
        <v>0</v>
      </c>
      <c r="AH18" s="13">
        <f t="shared" si="7"/>
        <v>201.863</v>
      </c>
      <c r="AI18" s="13">
        <v>103.002</v>
      </c>
      <c r="AJ18" s="13">
        <v>98.86099999999999</v>
      </c>
      <c r="AK18" s="13">
        <v>6539.2420000000002</v>
      </c>
      <c r="AL18" s="13">
        <v>-543.851</v>
      </c>
      <c r="AM18" s="13">
        <f t="shared" si="8"/>
        <v>35393.455000000002</v>
      </c>
      <c r="AN18" s="13">
        <v>26318.810999999998</v>
      </c>
      <c r="AO18" s="13">
        <v>5991.2560000000003</v>
      </c>
      <c r="AP18" s="13">
        <v>3083.3879999999999</v>
      </c>
      <c r="AQ18" s="13">
        <f t="shared" si="9"/>
        <v>61880.650999999998</v>
      </c>
      <c r="AR18" s="13">
        <v>49528.790999999997</v>
      </c>
      <c r="AS18" s="13">
        <v>12351.86</v>
      </c>
      <c r="AT18" s="13">
        <v>446.351</v>
      </c>
      <c r="AU18" s="13">
        <f t="shared" si="10"/>
        <v>11882.418000000001</v>
      </c>
      <c r="AV18" s="13">
        <v>4596.12</v>
      </c>
      <c r="AW18" s="13">
        <v>4946.6360000000004</v>
      </c>
      <c r="AX18" s="13">
        <v>0.182</v>
      </c>
      <c r="AY18" s="13">
        <v>2214.152</v>
      </c>
      <c r="AZ18" s="13">
        <v>125.328</v>
      </c>
      <c r="BA18" s="13">
        <v>3375.99</v>
      </c>
      <c r="BB18" s="13">
        <f t="shared" si="11"/>
        <v>34418.171999999999</v>
      </c>
      <c r="BC18" s="13">
        <f t="shared" si="12"/>
        <v>316.87299999999999</v>
      </c>
      <c r="BD18" s="13">
        <v>133.86099999999999</v>
      </c>
      <c r="BE18" s="13">
        <v>158.50099999999998</v>
      </c>
      <c r="BF18" s="13">
        <v>24.510999999999999</v>
      </c>
      <c r="BG18" s="13">
        <v>0</v>
      </c>
      <c r="BH18" s="13">
        <v>0</v>
      </c>
      <c r="BI18" s="13">
        <v>17924.53</v>
      </c>
      <c r="BJ18" s="13">
        <v>16176.769</v>
      </c>
      <c r="BK18" s="13">
        <f t="shared" si="13"/>
        <v>7944.9329999999991</v>
      </c>
      <c r="BL18" s="13">
        <v>1064.194</v>
      </c>
      <c r="BM18" s="13">
        <v>6880.7389999999996</v>
      </c>
      <c r="BN18" s="13">
        <v>552.59699999999998</v>
      </c>
      <c r="BO18" s="13">
        <f t="shared" si="14"/>
        <v>1498.74</v>
      </c>
      <c r="BP18" s="13">
        <v>1086.992</v>
      </c>
      <c r="BQ18" s="13">
        <v>411.74799999999999</v>
      </c>
      <c r="BR18" s="13">
        <v>6539.2420000000002</v>
      </c>
      <c r="BS18" s="13">
        <v>27188.239000000001</v>
      </c>
      <c r="BT18" s="13">
        <v>20648.997000000003</v>
      </c>
      <c r="BU18" s="13">
        <f t="shared" si="15"/>
        <v>22994.619000000006</v>
      </c>
      <c r="BV18" s="13">
        <v>4731.4189999999999</v>
      </c>
      <c r="BW18" s="13">
        <v>18263.200000000004</v>
      </c>
      <c r="BX18" s="13">
        <v>93364.869000000006</v>
      </c>
      <c r="BY18" s="13">
        <v>92676.652000000031</v>
      </c>
      <c r="BZ18" s="13">
        <v>106815.19100000004</v>
      </c>
      <c r="CA18" s="13">
        <v>11813.056000000026</v>
      </c>
      <c r="CB18" s="13">
        <v>6570.6910000000253</v>
      </c>
      <c r="CC18" s="13">
        <v>1915.5880000000257</v>
      </c>
    </row>
    <row r="19" spans="1:87" s="6" customFormat="1" ht="15" customHeight="1">
      <c r="A19" s="64">
        <v>2001</v>
      </c>
      <c r="B19" s="13">
        <v>8692.3249999999989</v>
      </c>
      <c r="C19" s="13">
        <v>85280.472999999998</v>
      </c>
      <c r="D19" s="13">
        <f t="shared" si="0"/>
        <v>11940.719000000001</v>
      </c>
      <c r="E19" s="13">
        <v>11843.187</v>
      </c>
      <c r="F19" s="13">
        <v>25.94</v>
      </c>
      <c r="G19" s="13">
        <v>71.591999999999999</v>
      </c>
      <c r="H19" s="13">
        <f t="shared" si="1"/>
        <v>4611.25</v>
      </c>
      <c r="I19" s="13">
        <v>3794.107</v>
      </c>
      <c r="J19" s="13">
        <v>817.14300000000003</v>
      </c>
      <c r="K19" s="13">
        <v>336.79300000000001</v>
      </c>
      <c r="L19" s="13">
        <f t="shared" si="2"/>
        <v>4784.5490000000009</v>
      </c>
      <c r="M19" s="13">
        <v>4735.0160000000005</v>
      </c>
      <c r="N19" s="13">
        <v>0</v>
      </c>
      <c r="O19" s="13">
        <v>0</v>
      </c>
      <c r="P19" s="13">
        <v>49.533000000000001</v>
      </c>
      <c r="Q19" s="13">
        <v>7243.63</v>
      </c>
      <c r="R19" s="13">
        <f t="shared" si="3"/>
        <v>7395.5099999999993</v>
      </c>
      <c r="S19" s="13">
        <v>7230.1489999999994</v>
      </c>
      <c r="T19" s="13">
        <v>165.36099999999999</v>
      </c>
      <c r="U19" s="13">
        <f t="shared" si="4"/>
        <v>21114.246000000003</v>
      </c>
      <c r="V19" s="13">
        <f t="shared" si="5"/>
        <v>18530.560000000001</v>
      </c>
      <c r="W19" s="13">
        <v>8387.8410000000003</v>
      </c>
      <c r="X19" s="13">
        <v>4489.8509999999997</v>
      </c>
      <c r="Y19" s="13">
        <v>4869.1450000000004</v>
      </c>
      <c r="Z19" s="13">
        <v>1136.45</v>
      </c>
      <c r="AA19" s="13">
        <v>352.72699999999998</v>
      </c>
      <c r="AB19" s="13">
        <v>319.96699999999998</v>
      </c>
      <c r="AC19" s="13">
        <v>2263.7190000000001</v>
      </c>
      <c r="AD19" s="13">
        <f t="shared" si="6"/>
        <v>2453.1750000000002</v>
      </c>
      <c r="AE19" s="13">
        <v>849.30399999999997</v>
      </c>
      <c r="AF19" s="13">
        <v>1603.8710000000001</v>
      </c>
      <c r="AG19" s="13">
        <v>0</v>
      </c>
      <c r="AH19" s="13">
        <f t="shared" si="7"/>
        <v>207.5</v>
      </c>
      <c r="AI19" s="13">
        <v>90.971000000000004</v>
      </c>
      <c r="AJ19" s="13">
        <v>116.529</v>
      </c>
      <c r="AK19" s="13">
        <v>6918.2079999999996</v>
      </c>
      <c r="AL19" s="13">
        <v>-771.72400000000005</v>
      </c>
      <c r="AM19" s="13">
        <f t="shared" si="8"/>
        <v>37483.535000000003</v>
      </c>
      <c r="AN19" s="13">
        <v>27694.060999999998</v>
      </c>
      <c r="AO19" s="13">
        <v>6482.335</v>
      </c>
      <c r="AP19" s="13">
        <v>3307.1390000000001</v>
      </c>
      <c r="AQ19" s="13">
        <f t="shared" si="9"/>
        <v>65498.320999999996</v>
      </c>
      <c r="AR19" s="13">
        <v>52620.629000000001</v>
      </c>
      <c r="AS19" s="13">
        <v>12877.691999999999</v>
      </c>
      <c r="AT19" s="13">
        <v>605.22800000000007</v>
      </c>
      <c r="AU19" s="13">
        <f t="shared" si="10"/>
        <v>12372.761999999999</v>
      </c>
      <c r="AV19" s="13">
        <v>4752.3440000000001</v>
      </c>
      <c r="AW19" s="13">
        <v>5118.1880000000001</v>
      </c>
      <c r="AX19" s="13">
        <v>1.6559999999999999</v>
      </c>
      <c r="AY19" s="13">
        <v>2380.855</v>
      </c>
      <c r="AZ19" s="13">
        <v>119.71899999999999</v>
      </c>
      <c r="BA19" s="13">
        <v>3842.67</v>
      </c>
      <c r="BB19" s="13">
        <f t="shared" si="11"/>
        <v>37296.388000000006</v>
      </c>
      <c r="BC19" s="13">
        <f t="shared" si="12"/>
        <v>318.30200000000002</v>
      </c>
      <c r="BD19" s="13">
        <v>137.31899999999999</v>
      </c>
      <c r="BE19" s="13">
        <v>155.839</v>
      </c>
      <c r="BF19" s="13">
        <v>25.143999999999998</v>
      </c>
      <c r="BG19" s="13">
        <v>0</v>
      </c>
      <c r="BH19" s="13">
        <v>0</v>
      </c>
      <c r="BI19" s="13">
        <v>19340.989000000001</v>
      </c>
      <c r="BJ19" s="13">
        <v>17637.097000000002</v>
      </c>
      <c r="BK19" s="13">
        <f t="shared" si="13"/>
        <v>9019.2209999999995</v>
      </c>
      <c r="BL19" s="13">
        <v>1090.1029999999998</v>
      </c>
      <c r="BM19" s="13">
        <v>7929.1179999999995</v>
      </c>
      <c r="BN19" s="13">
        <v>499.36</v>
      </c>
      <c r="BO19" s="13">
        <f t="shared" si="14"/>
        <v>1952.5</v>
      </c>
      <c r="BP19" s="13">
        <v>1385.6860000000001</v>
      </c>
      <c r="BQ19" s="13">
        <v>566.81399999999996</v>
      </c>
      <c r="BR19" s="13">
        <v>6918.2079999999996</v>
      </c>
      <c r="BS19" s="13">
        <v>28791.210000000006</v>
      </c>
      <c r="BT19" s="13">
        <v>21873.002000000008</v>
      </c>
      <c r="BU19" s="13">
        <f t="shared" si="15"/>
        <v>24448.394999999997</v>
      </c>
      <c r="BV19" s="13">
        <v>4653.4539999999997</v>
      </c>
      <c r="BW19" s="13">
        <v>19794.940999999995</v>
      </c>
      <c r="BX19" s="13">
        <v>97534.928999999989</v>
      </c>
      <c r="BY19" s="13">
        <v>97514.228999999992</v>
      </c>
      <c r="BZ19" s="13">
        <v>112887.60699999999</v>
      </c>
      <c r="CA19" s="13">
        <v>12733.115999999995</v>
      </c>
      <c r="CB19" s="13">
        <v>7559.9079999999949</v>
      </c>
      <c r="CC19" s="13">
        <v>3309.1209999999937</v>
      </c>
    </row>
    <row r="20" spans="1:87" s="6" customFormat="1" ht="15" customHeight="1">
      <c r="A20" s="64">
        <v>2002</v>
      </c>
      <c r="B20" s="13">
        <v>9074.896999999999</v>
      </c>
      <c r="C20" s="13">
        <v>89388.809000000008</v>
      </c>
      <c r="D20" s="13">
        <f t="shared" si="0"/>
        <v>11903.001</v>
      </c>
      <c r="E20" s="13">
        <v>11837.08</v>
      </c>
      <c r="F20" s="13">
        <v>-4.2519999999999998</v>
      </c>
      <c r="G20" s="13">
        <v>70.173000000000002</v>
      </c>
      <c r="H20" s="13">
        <f t="shared" si="1"/>
        <v>4892.1180000000004</v>
      </c>
      <c r="I20" s="13">
        <v>4033.1469999999999</v>
      </c>
      <c r="J20" s="13">
        <v>858.971</v>
      </c>
      <c r="K20" s="13">
        <v>432.06299999999999</v>
      </c>
      <c r="L20" s="13">
        <f t="shared" si="2"/>
        <v>4290.8750000000009</v>
      </c>
      <c r="M20" s="13">
        <v>4238.6500000000005</v>
      </c>
      <c r="N20" s="13">
        <v>0</v>
      </c>
      <c r="O20" s="13">
        <v>0</v>
      </c>
      <c r="P20" s="13">
        <v>52.224999999999994</v>
      </c>
      <c r="Q20" s="13">
        <v>6804.8829999999998</v>
      </c>
      <c r="R20" s="13">
        <f t="shared" si="3"/>
        <v>7562.1500000000005</v>
      </c>
      <c r="S20" s="13">
        <v>7329.7150000000001</v>
      </c>
      <c r="T20" s="13">
        <v>232.435</v>
      </c>
      <c r="U20" s="13">
        <f t="shared" si="4"/>
        <v>22223.160000000003</v>
      </c>
      <c r="V20" s="13">
        <f t="shared" si="5"/>
        <v>19499.685000000001</v>
      </c>
      <c r="W20" s="13">
        <v>8953.5840000000007</v>
      </c>
      <c r="X20" s="13">
        <v>4633.9920000000002</v>
      </c>
      <c r="Y20" s="13">
        <v>5094.5129999999999</v>
      </c>
      <c r="Z20" s="13">
        <v>1225.453</v>
      </c>
      <c r="AA20" s="13">
        <v>407.85700000000003</v>
      </c>
      <c r="AB20" s="13">
        <v>313.77</v>
      </c>
      <c r="AC20" s="13">
        <v>2409.7049999999999</v>
      </c>
      <c r="AD20" s="13">
        <f t="shared" si="6"/>
        <v>2549.674</v>
      </c>
      <c r="AE20" s="13">
        <v>929.56600000000003</v>
      </c>
      <c r="AF20" s="13">
        <v>1620.1080000000002</v>
      </c>
      <c r="AG20" s="13">
        <v>0</v>
      </c>
      <c r="AH20" s="13">
        <f t="shared" si="7"/>
        <v>273.15699999999998</v>
      </c>
      <c r="AI20" s="13">
        <v>105.093</v>
      </c>
      <c r="AJ20" s="13">
        <v>168.06399999999999</v>
      </c>
      <c r="AK20" s="13">
        <v>7318.4450000000006</v>
      </c>
      <c r="AL20" s="13">
        <v>-655.22500000000002</v>
      </c>
      <c r="AM20" s="13">
        <f t="shared" si="8"/>
        <v>39259.349000000002</v>
      </c>
      <c r="AN20" s="13">
        <v>28770.059000000001</v>
      </c>
      <c r="AO20" s="13">
        <v>7130.7060000000001</v>
      </c>
      <c r="AP20" s="13">
        <v>3358.5839999999998</v>
      </c>
      <c r="AQ20" s="13">
        <f t="shared" si="9"/>
        <v>68475.900999999998</v>
      </c>
      <c r="AR20" s="13">
        <v>54888.324999999997</v>
      </c>
      <c r="AS20" s="13">
        <v>13587.575999999999</v>
      </c>
      <c r="AT20" s="13">
        <v>730.83999999999992</v>
      </c>
      <c r="AU20" s="13">
        <f t="shared" si="10"/>
        <v>12740.126</v>
      </c>
      <c r="AV20" s="13">
        <v>4935.7149999999992</v>
      </c>
      <c r="AW20" s="13">
        <v>5309.0829999999996</v>
      </c>
      <c r="AX20" s="13">
        <v>2.323</v>
      </c>
      <c r="AY20" s="13">
        <v>2377.0990000000002</v>
      </c>
      <c r="AZ20" s="13">
        <v>115.90599999999999</v>
      </c>
      <c r="BA20" s="13">
        <v>4137.5159999999996</v>
      </c>
      <c r="BB20" s="13">
        <f t="shared" si="11"/>
        <v>39817.296000000002</v>
      </c>
      <c r="BC20" s="13">
        <f t="shared" si="12"/>
        <v>312.10099999999994</v>
      </c>
      <c r="BD20" s="13">
        <v>137.57599999999999</v>
      </c>
      <c r="BE20" s="13">
        <v>149.334</v>
      </c>
      <c r="BF20" s="13">
        <v>25.190999999999999</v>
      </c>
      <c r="BG20" s="13">
        <v>0</v>
      </c>
      <c r="BH20" s="13">
        <v>0</v>
      </c>
      <c r="BI20" s="13">
        <v>20655.901000000002</v>
      </c>
      <c r="BJ20" s="13">
        <v>18849.294000000002</v>
      </c>
      <c r="BK20" s="13">
        <f t="shared" si="13"/>
        <v>8553.2220000000016</v>
      </c>
      <c r="BL20" s="13">
        <v>1165.308</v>
      </c>
      <c r="BM20" s="13">
        <v>7387.9140000000007</v>
      </c>
      <c r="BN20" s="13">
        <v>523.25300000000004</v>
      </c>
      <c r="BO20" s="13">
        <f t="shared" si="14"/>
        <v>1788.2259999999999</v>
      </c>
      <c r="BP20" s="13">
        <v>1404.655</v>
      </c>
      <c r="BQ20" s="13">
        <v>383.57099999999997</v>
      </c>
      <c r="BR20" s="13">
        <v>7318.4450000000006</v>
      </c>
      <c r="BS20" s="13">
        <v>30184.452000000005</v>
      </c>
      <c r="BT20" s="13">
        <v>22866.007000000005</v>
      </c>
      <c r="BU20" s="13">
        <f t="shared" si="15"/>
        <v>25591.111000000001</v>
      </c>
      <c r="BV20" s="13">
        <v>5151.4629999999997</v>
      </c>
      <c r="BW20" s="13">
        <v>20439.648000000001</v>
      </c>
      <c r="BX20" s="13">
        <v>102516.26299999999</v>
      </c>
      <c r="BY20" s="13">
        <v>102112.208</v>
      </c>
      <c r="BZ20" s="13">
        <v>118551.79699999999</v>
      </c>
      <c r="CA20" s="13">
        <v>13246.651999999987</v>
      </c>
      <c r="CB20" s="13">
        <v>7443.2759999999862</v>
      </c>
      <c r="CC20" s="13">
        <v>3513.9449999999865</v>
      </c>
    </row>
    <row r="21" spans="1:87" s="6" customFormat="1" ht="15" customHeight="1">
      <c r="A21" s="64">
        <v>2003</v>
      </c>
      <c r="B21" s="13">
        <v>9332.0470000000005</v>
      </c>
      <c r="C21" s="13">
        <v>92290.73</v>
      </c>
      <c r="D21" s="13">
        <f t="shared" si="0"/>
        <v>10393.228000000001</v>
      </c>
      <c r="E21" s="13">
        <v>10369.339</v>
      </c>
      <c r="F21" s="13">
        <v>-31.533000000000001</v>
      </c>
      <c r="G21" s="13">
        <v>55.422000000000004</v>
      </c>
      <c r="H21" s="13">
        <f t="shared" si="1"/>
        <v>5049.4619999999995</v>
      </c>
      <c r="I21" s="13">
        <v>4169.2179999999998</v>
      </c>
      <c r="J21" s="13">
        <v>880.24400000000003</v>
      </c>
      <c r="K21" s="13">
        <v>408.68299999999999</v>
      </c>
      <c r="L21" s="13">
        <f t="shared" si="2"/>
        <v>3472.3310000000001</v>
      </c>
      <c r="M21" s="13">
        <v>3416.1350000000002</v>
      </c>
      <c r="N21" s="13">
        <v>0</v>
      </c>
      <c r="O21" s="13">
        <v>0</v>
      </c>
      <c r="P21" s="13">
        <v>56.195999999999998</v>
      </c>
      <c r="Q21" s="13">
        <v>5794.7370000000001</v>
      </c>
      <c r="R21" s="13">
        <f t="shared" si="3"/>
        <v>7522.7769999999991</v>
      </c>
      <c r="S21" s="13">
        <v>7336.0859999999993</v>
      </c>
      <c r="T21" s="13">
        <v>186.691</v>
      </c>
      <c r="U21" s="13">
        <f t="shared" si="4"/>
        <v>23382.180000000004</v>
      </c>
      <c r="V21" s="13">
        <f t="shared" si="5"/>
        <v>20572.423000000003</v>
      </c>
      <c r="W21" s="13">
        <v>8646.7129999999997</v>
      </c>
      <c r="X21" s="13">
        <v>5184.5050000000001</v>
      </c>
      <c r="Y21" s="13">
        <v>5829.2510000000002</v>
      </c>
      <c r="Z21" s="13">
        <v>1350.126</v>
      </c>
      <c r="AA21" s="13">
        <v>438.17200000000003</v>
      </c>
      <c r="AB21" s="13">
        <v>328.98200000000003</v>
      </c>
      <c r="AC21" s="13">
        <v>2480.7750000000001</v>
      </c>
      <c r="AD21" s="13">
        <f t="shared" si="6"/>
        <v>2739.2139999999999</v>
      </c>
      <c r="AE21" s="13">
        <v>993.64699999999993</v>
      </c>
      <c r="AF21" s="13">
        <v>1745.567</v>
      </c>
      <c r="AG21" s="13">
        <v>0</v>
      </c>
      <c r="AH21" s="13">
        <f t="shared" si="7"/>
        <v>285.42599999999999</v>
      </c>
      <c r="AI21" s="13">
        <v>104.976</v>
      </c>
      <c r="AJ21" s="13">
        <v>180.45</v>
      </c>
      <c r="AK21" s="13">
        <v>7622.2699999999995</v>
      </c>
      <c r="AL21" s="13">
        <v>-943.89400000000001</v>
      </c>
      <c r="AM21" s="13">
        <f t="shared" si="8"/>
        <v>40210.549999999996</v>
      </c>
      <c r="AN21" s="13">
        <v>28903.453999999998</v>
      </c>
      <c r="AO21" s="13">
        <v>7722.0150000000003</v>
      </c>
      <c r="AP21" s="13">
        <v>3585.0810000000001</v>
      </c>
      <c r="AQ21" s="13">
        <f t="shared" si="9"/>
        <v>69942.368000000002</v>
      </c>
      <c r="AR21" s="13">
        <v>56111.15</v>
      </c>
      <c r="AS21" s="13">
        <v>13831.218000000001</v>
      </c>
      <c r="AT21" s="13">
        <v>758.92200000000003</v>
      </c>
      <c r="AU21" s="13">
        <f t="shared" si="10"/>
        <v>12951.783000000001</v>
      </c>
      <c r="AV21" s="13">
        <v>4641.7240000000002</v>
      </c>
      <c r="AW21" s="13">
        <v>5569.223</v>
      </c>
      <c r="AX21" s="13">
        <v>-1.077</v>
      </c>
      <c r="AY21" s="13">
        <v>2704.6170000000002</v>
      </c>
      <c r="AZ21" s="13">
        <v>37.295999999999999</v>
      </c>
      <c r="BA21" s="13">
        <v>4041.7579999999998</v>
      </c>
      <c r="BB21" s="13">
        <f t="shared" si="11"/>
        <v>43074.559999999998</v>
      </c>
      <c r="BC21" s="13">
        <f t="shared" si="12"/>
        <v>327.22499999999997</v>
      </c>
      <c r="BD21" s="13">
        <v>144.874</v>
      </c>
      <c r="BE21" s="13">
        <v>155.82400000000001</v>
      </c>
      <c r="BF21" s="13">
        <v>26.527000000000001</v>
      </c>
      <c r="BG21" s="13">
        <v>0</v>
      </c>
      <c r="BH21" s="13">
        <v>0</v>
      </c>
      <c r="BI21" s="13">
        <v>22945.537</v>
      </c>
      <c r="BJ21" s="13">
        <v>19801.797999999999</v>
      </c>
      <c r="BK21" s="13">
        <f t="shared" si="13"/>
        <v>7025.99</v>
      </c>
      <c r="BL21" s="13">
        <v>1232.1779999999999</v>
      </c>
      <c r="BM21" s="13">
        <v>5793.8119999999999</v>
      </c>
      <c r="BN21" s="13">
        <v>663.04100000000005</v>
      </c>
      <c r="BO21" s="13">
        <f t="shared" si="14"/>
        <v>1079.4259999999999</v>
      </c>
      <c r="BP21" s="13">
        <v>679.62799999999993</v>
      </c>
      <c r="BQ21" s="13">
        <v>399.798</v>
      </c>
      <c r="BR21" s="13">
        <v>7622.2699999999995</v>
      </c>
      <c r="BS21" s="13">
        <v>30878.502999999997</v>
      </c>
      <c r="BT21" s="13">
        <v>23256.232999999997</v>
      </c>
      <c r="BU21" s="13">
        <f t="shared" si="15"/>
        <v>26179.279999999992</v>
      </c>
      <c r="BV21" s="13">
        <v>6138.3890000000001</v>
      </c>
      <c r="BW21" s="13">
        <v>20040.890999999992</v>
      </c>
      <c r="BX21" s="13">
        <v>105601.09999999998</v>
      </c>
      <c r="BY21" s="13">
        <v>104736.45599999998</v>
      </c>
      <c r="BZ21" s="13">
        <v>122057.47899999998</v>
      </c>
      <c r="CA21" s="13">
        <v>13108.766999999978</v>
      </c>
      <c r="CB21" s="13">
        <v>6280.4969999999785</v>
      </c>
      <c r="CC21" s="13">
        <v>4453.4329999999773</v>
      </c>
    </row>
    <row r="22" spans="1:87" s="6" customFormat="1" ht="15" customHeight="1">
      <c r="A22" s="64">
        <v>2004</v>
      </c>
      <c r="B22" s="13">
        <v>9878.8369999999995</v>
      </c>
      <c r="C22" s="13">
        <v>96864.302000000011</v>
      </c>
      <c r="D22" s="13">
        <f t="shared" si="0"/>
        <v>10602.546999999999</v>
      </c>
      <c r="E22" s="13">
        <v>10531.272999999999</v>
      </c>
      <c r="F22" s="13">
        <v>16.763999999999999</v>
      </c>
      <c r="G22" s="13">
        <v>54.51</v>
      </c>
      <c r="H22" s="13">
        <f t="shared" si="1"/>
        <v>5206.348</v>
      </c>
      <c r="I22" s="13">
        <v>4301.9259999999995</v>
      </c>
      <c r="J22" s="13">
        <v>904.42200000000003</v>
      </c>
      <c r="K22" s="13">
        <v>494.07399999999996</v>
      </c>
      <c r="L22" s="13">
        <f t="shared" si="2"/>
        <v>3178.5929999999998</v>
      </c>
      <c r="M22" s="13">
        <v>3121.1369999999997</v>
      </c>
      <c r="N22" s="13">
        <v>0</v>
      </c>
      <c r="O22" s="13">
        <v>0</v>
      </c>
      <c r="P22" s="13">
        <v>57.455999999999996</v>
      </c>
      <c r="Q22" s="13">
        <v>5459.1369999999997</v>
      </c>
      <c r="R22" s="13">
        <f t="shared" si="3"/>
        <v>7761.3420000000006</v>
      </c>
      <c r="S22" s="13">
        <v>7574.9250000000002</v>
      </c>
      <c r="T22" s="13">
        <v>186.417</v>
      </c>
      <c r="U22" s="13">
        <f t="shared" si="4"/>
        <v>24053.506000000001</v>
      </c>
      <c r="V22" s="13">
        <f t="shared" si="5"/>
        <v>21125.636000000002</v>
      </c>
      <c r="W22" s="13">
        <v>9163.7389999999996</v>
      </c>
      <c r="X22" s="13">
        <v>5550.69</v>
      </c>
      <c r="Y22" s="13">
        <v>5557.4920000000002</v>
      </c>
      <c r="Z22" s="13">
        <v>1341.0719999999999</v>
      </c>
      <c r="AA22" s="13">
        <v>487.35700000000003</v>
      </c>
      <c r="AB22" s="13">
        <v>328.21699999999998</v>
      </c>
      <c r="AC22" s="13">
        <v>2599.6529999999998</v>
      </c>
      <c r="AD22" s="13">
        <f t="shared" si="6"/>
        <v>3335.44</v>
      </c>
      <c r="AE22" s="13">
        <v>1079.5509999999999</v>
      </c>
      <c r="AF22" s="13">
        <v>2255.8890000000001</v>
      </c>
      <c r="AG22" s="13">
        <v>0</v>
      </c>
      <c r="AH22" s="13">
        <f t="shared" si="7"/>
        <v>185.63900000000001</v>
      </c>
      <c r="AI22" s="13">
        <v>26.876999999999999</v>
      </c>
      <c r="AJ22" s="13">
        <v>158.762</v>
      </c>
      <c r="AK22" s="13">
        <v>8022.9470000000001</v>
      </c>
      <c r="AL22" s="13">
        <v>-1358.9689999999998</v>
      </c>
      <c r="AM22" s="13">
        <f t="shared" si="8"/>
        <v>42401.476999999999</v>
      </c>
      <c r="AN22" s="13">
        <v>30475.431</v>
      </c>
      <c r="AO22" s="13">
        <v>8207.6299999999992</v>
      </c>
      <c r="AP22" s="13">
        <v>3718.4160000000002</v>
      </c>
      <c r="AQ22" s="13">
        <f t="shared" si="9"/>
        <v>72368.11</v>
      </c>
      <c r="AR22" s="13">
        <v>57653.680999999997</v>
      </c>
      <c r="AS22" s="13">
        <v>14714.429</v>
      </c>
      <c r="AT22" s="13">
        <v>806.20899999999995</v>
      </c>
      <c r="AU22" s="13">
        <f t="shared" si="10"/>
        <v>12141.261999999999</v>
      </c>
      <c r="AV22" s="13">
        <v>3821.19</v>
      </c>
      <c r="AW22" s="13">
        <v>5518.2889999999998</v>
      </c>
      <c r="AX22" s="13">
        <v>-2.573</v>
      </c>
      <c r="AY22" s="13">
        <v>2746.625</v>
      </c>
      <c r="AZ22" s="13">
        <v>57.731000000000002</v>
      </c>
      <c r="BA22" s="13">
        <v>3186.4809999999998</v>
      </c>
      <c r="BB22" s="13">
        <f t="shared" si="11"/>
        <v>45478.167000000001</v>
      </c>
      <c r="BC22" s="13">
        <f t="shared" si="12"/>
        <v>326.42699999999996</v>
      </c>
      <c r="BD22" s="13">
        <v>147.60599999999999</v>
      </c>
      <c r="BE22" s="13">
        <v>151.79400000000001</v>
      </c>
      <c r="BF22" s="13">
        <v>27.027000000000001</v>
      </c>
      <c r="BG22" s="13">
        <v>0</v>
      </c>
      <c r="BH22" s="13">
        <v>0</v>
      </c>
      <c r="BI22" s="13">
        <v>24309.785</v>
      </c>
      <c r="BJ22" s="13">
        <v>20841.954999999998</v>
      </c>
      <c r="BK22" s="13">
        <f t="shared" si="13"/>
        <v>7378.7960000000003</v>
      </c>
      <c r="BL22" s="13">
        <v>1285.0990000000002</v>
      </c>
      <c r="BM22" s="13">
        <v>6093.6970000000001</v>
      </c>
      <c r="BN22" s="13">
        <v>574.39200000000005</v>
      </c>
      <c r="BO22" s="13">
        <f t="shared" si="14"/>
        <v>1274.2080000000001</v>
      </c>
      <c r="BP22" s="13">
        <v>842.68600000000004</v>
      </c>
      <c r="BQ22" s="13">
        <v>431.52199999999999</v>
      </c>
      <c r="BR22" s="13">
        <v>8022.9470000000001</v>
      </c>
      <c r="BS22" s="13">
        <v>32522.639999999999</v>
      </c>
      <c r="BT22" s="13">
        <v>24499.692999999999</v>
      </c>
      <c r="BU22" s="13">
        <f t="shared" si="15"/>
        <v>27628.427</v>
      </c>
      <c r="BV22" s="13">
        <v>6147.6449999999995</v>
      </c>
      <c r="BW22" s="13">
        <v>21480.781999999999</v>
      </c>
      <c r="BX22" s="13">
        <v>108959.20600000001</v>
      </c>
      <c r="BY22" s="13">
        <v>108423.579</v>
      </c>
      <c r="BZ22" s="13">
        <v>126665.88099999999</v>
      </c>
      <c r="CA22" s="13">
        <v>12133.668999999994</v>
      </c>
      <c r="CB22" s="13">
        <v>5199.2909999999947</v>
      </c>
      <c r="CC22" s="13">
        <v>3978.6599999999962</v>
      </c>
    </row>
    <row r="23" spans="1:87" s="6" customFormat="1" ht="15" customHeight="1">
      <c r="A23" s="64">
        <v>2005</v>
      </c>
      <c r="B23" s="13">
        <v>10203.344000000001</v>
      </c>
      <c r="C23" s="13">
        <v>102159.325</v>
      </c>
      <c r="D23" s="13">
        <f t="shared" si="0"/>
        <v>10879.062</v>
      </c>
      <c r="E23" s="13">
        <v>10814.724</v>
      </c>
      <c r="F23" s="13">
        <v>4.367</v>
      </c>
      <c r="G23" s="13">
        <v>59.971000000000004</v>
      </c>
      <c r="H23" s="13">
        <f t="shared" si="1"/>
        <v>5439.68</v>
      </c>
      <c r="I23" s="13">
        <v>4484.0290000000005</v>
      </c>
      <c r="J23" s="13">
        <v>955.65099999999995</v>
      </c>
      <c r="K23" s="13">
        <v>531.39200000000005</v>
      </c>
      <c r="L23" s="13">
        <f t="shared" si="2"/>
        <v>3135.5940000000001</v>
      </c>
      <c r="M23" s="13">
        <v>3079.9549999999999</v>
      </c>
      <c r="N23" s="13">
        <v>0</v>
      </c>
      <c r="O23" s="13">
        <v>0</v>
      </c>
      <c r="P23" s="13">
        <v>55.639000000000003</v>
      </c>
      <c r="Q23" s="13">
        <v>5437.4959999999992</v>
      </c>
      <c r="R23" s="13">
        <f t="shared" si="3"/>
        <v>8144.8389999999999</v>
      </c>
      <c r="S23" s="13">
        <v>7942.9849999999997</v>
      </c>
      <c r="T23" s="13">
        <v>201.85399999999998</v>
      </c>
      <c r="U23" s="13">
        <f t="shared" si="4"/>
        <v>25776.045999999998</v>
      </c>
      <c r="V23" s="13">
        <f t="shared" si="5"/>
        <v>22714.35</v>
      </c>
      <c r="W23" s="13">
        <v>9773.9590000000007</v>
      </c>
      <c r="X23" s="13">
        <v>6452.1540000000005</v>
      </c>
      <c r="Y23" s="13">
        <v>5825.067</v>
      </c>
      <c r="Z23" s="13">
        <v>1260.9269999999999</v>
      </c>
      <c r="AA23" s="13">
        <v>597.75699999999995</v>
      </c>
      <c r="AB23" s="13">
        <v>364.44900000000001</v>
      </c>
      <c r="AC23" s="13">
        <v>2697.2469999999998</v>
      </c>
      <c r="AD23" s="13">
        <f t="shared" si="6"/>
        <v>3696.808</v>
      </c>
      <c r="AE23" s="13">
        <v>1076.442</v>
      </c>
      <c r="AF23" s="13">
        <v>2620.366</v>
      </c>
      <c r="AG23" s="13">
        <v>0</v>
      </c>
      <c r="AH23" s="13">
        <f t="shared" si="7"/>
        <v>222.35200000000003</v>
      </c>
      <c r="AI23" s="13">
        <v>68.831000000000003</v>
      </c>
      <c r="AJ23" s="13">
        <v>153.52100000000002</v>
      </c>
      <c r="AK23" s="13">
        <v>8463.3080000000009</v>
      </c>
      <c r="AL23" s="13">
        <v>-1066.807</v>
      </c>
      <c r="AM23" s="13">
        <f t="shared" si="8"/>
        <v>43648.703000000001</v>
      </c>
      <c r="AN23" s="13">
        <v>30962.723000000002</v>
      </c>
      <c r="AO23" s="13">
        <v>8787.3469999999998</v>
      </c>
      <c r="AP23" s="13">
        <v>3898.6329999999998</v>
      </c>
      <c r="AQ23" s="13">
        <f t="shared" si="9"/>
        <v>75743.929000000004</v>
      </c>
      <c r="AR23" s="13">
        <v>59517.815999999999</v>
      </c>
      <c r="AS23" s="13">
        <v>16226.112999999999</v>
      </c>
      <c r="AT23" s="13">
        <v>952.51300000000003</v>
      </c>
      <c r="AU23" s="13">
        <f t="shared" si="10"/>
        <v>13058.664999999999</v>
      </c>
      <c r="AV23" s="13">
        <v>4179.8149999999996</v>
      </c>
      <c r="AW23" s="13">
        <v>6006.2740000000003</v>
      </c>
      <c r="AX23" s="13">
        <v>10.512</v>
      </c>
      <c r="AY23" s="13">
        <v>2811.2999999999997</v>
      </c>
      <c r="AZ23" s="13">
        <v>50.764000000000003</v>
      </c>
      <c r="BA23" s="13">
        <v>3393.308</v>
      </c>
      <c r="BB23" s="13">
        <f t="shared" si="11"/>
        <v>48841.928</v>
      </c>
      <c r="BC23" s="13">
        <f t="shared" si="12"/>
        <v>362.54600000000005</v>
      </c>
      <c r="BD23" s="13">
        <v>156.99199999999999</v>
      </c>
      <c r="BE23" s="13">
        <v>176.92500000000001</v>
      </c>
      <c r="BF23" s="13">
        <v>28.629000000000001</v>
      </c>
      <c r="BG23" s="13">
        <v>0</v>
      </c>
      <c r="BH23" s="13">
        <v>0</v>
      </c>
      <c r="BI23" s="13">
        <v>26471.424999999999</v>
      </c>
      <c r="BJ23" s="13">
        <v>22007.957000000002</v>
      </c>
      <c r="BK23" s="13">
        <f t="shared" si="13"/>
        <v>6976.4660000000003</v>
      </c>
      <c r="BL23" s="13">
        <v>1275.528</v>
      </c>
      <c r="BM23" s="13">
        <v>5700.9380000000001</v>
      </c>
      <c r="BN23" s="13">
        <v>543.01099999999997</v>
      </c>
      <c r="BO23" s="13">
        <f t="shared" si="14"/>
        <v>451.99200000000002</v>
      </c>
      <c r="BP23" s="13">
        <v>380.24200000000002</v>
      </c>
      <c r="BQ23" s="13">
        <v>71.75</v>
      </c>
      <c r="BR23" s="13">
        <v>8463.3080000000009</v>
      </c>
      <c r="BS23" s="13">
        <v>33445.358999999997</v>
      </c>
      <c r="BT23" s="13">
        <v>24982.050999999996</v>
      </c>
      <c r="BU23" s="13">
        <f t="shared" si="15"/>
        <v>28426.799999999999</v>
      </c>
      <c r="BV23" s="13">
        <v>6602.4989999999989</v>
      </c>
      <c r="BW23" s="13">
        <v>21824.300999999999</v>
      </c>
      <c r="BX23" s="13">
        <v>114093.8</v>
      </c>
      <c r="BY23" s="13">
        <v>112983.79100000001</v>
      </c>
      <c r="BZ23" s="13">
        <v>132294.50100000002</v>
      </c>
      <c r="CA23" s="13">
        <v>11367.477000000014</v>
      </c>
      <c r="CB23" s="13">
        <v>3133.8090000000129</v>
      </c>
      <c r="CC23" s="13">
        <v>1784.8620000000139</v>
      </c>
    </row>
    <row r="24" spans="1:87" s="6" customFormat="1" ht="15" customHeight="1">
      <c r="A24" s="64">
        <v>2006</v>
      </c>
      <c r="B24" s="13">
        <v>10592.064999999999</v>
      </c>
      <c r="C24" s="13">
        <v>107380.666</v>
      </c>
      <c r="D24" s="13">
        <f t="shared" si="0"/>
        <v>10577.354000000001</v>
      </c>
      <c r="E24" s="13">
        <v>10481.914000000001</v>
      </c>
      <c r="F24" s="13">
        <v>12.013</v>
      </c>
      <c r="G24" s="13">
        <v>83.427000000000007</v>
      </c>
      <c r="H24" s="13">
        <f t="shared" si="1"/>
        <v>5679.7219999999998</v>
      </c>
      <c r="I24" s="13">
        <v>4684.8539999999994</v>
      </c>
      <c r="J24" s="13">
        <v>994.86799999999994</v>
      </c>
      <c r="K24" s="13">
        <v>598.18399999999997</v>
      </c>
      <c r="L24" s="13">
        <f t="shared" si="2"/>
        <v>3983.5320000000002</v>
      </c>
      <c r="M24" s="13">
        <v>3928.4670000000001</v>
      </c>
      <c r="N24" s="13">
        <v>0</v>
      </c>
      <c r="O24" s="13">
        <v>0</v>
      </c>
      <c r="P24" s="13">
        <v>55.064999999999998</v>
      </c>
      <c r="Q24" s="13">
        <v>6430.0750000000007</v>
      </c>
      <c r="R24" s="13">
        <f t="shared" si="3"/>
        <v>8561.9349999999995</v>
      </c>
      <c r="S24" s="13">
        <v>8343.7369999999992</v>
      </c>
      <c r="T24" s="13">
        <v>218.19800000000001</v>
      </c>
      <c r="U24" s="13">
        <f t="shared" si="4"/>
        <v>27330.423000000003</v>
      </c>
      <c r="V24" s="13">
        <f t="shared" si="5"/>
        <v>24126.331000000002</v>
      </c>
      <c r="W24" s="13">
        <v>9691.1569999999992</v>
      </c>
      <c r="X24" s="13">
        <v>7165.9740000000002</v>
      </c>
      <c r="Y24" s="13">
        <v>6432.857</v>
      </c>
      <c r="Z24" s="13">
        <v>1338.597</v>
      </c>
      <c r="AA24" s="13">
        <v>502.25400000000002</v>
      </c>
      <c r="AB24" s="13">
        <v>396.209</v>
      </c>
      <c r="AC24" s="13">
        <v>2807.8829999999998</v>
      </c>
      <c r="AD24" s="13">
        <f t="shared" si="6"/>
        <v>3973.4650000000001</v>
      </c>
      <c r="AE24" s="13">
        <v>1158.6410000000001</v>
      </c>
      <c r="AF24" s="13">
        <v>2814.8240000000001</v>
      </c>
      <c r="AG24" s="13">
        <v>0</v>
      </c>
      <c r="AH24" s="13">
        <f t="shared" si="7"/>
        <v>159.83500000000001</v>
      </c>
      <c r="AI24" s="13">
        <v>23.027999999999999</v>
      </c>
      <c r="AJ24" s="13">
        <v>136.80700000000002</v>
      </c>
      <c r="AK24" s="13">
        <v>8969.773000000001</v>
      </c>
      <c r="AL24" s="13">
        <v>-2060.922</v>
      </c>
      <c r="AM24" s="13">
        <f t="shared" si="8"/>
        <v>45269.317999999999</v>
      </c>
      <c r="AN24" s="13">
        <v>31888.350999999999</v>
      </c>
      <c r="AO24" s="13">
        <v>9319.17</v>
      </c>
      <c r="AP24" s="13">
        <v>4061.797</v>
      </c>
      <c r="AQ24" s="13">
        <f t="shared" si="9"/>
        <v>77891.29800000001</v>
      </c>
      <c r="AR24" s="13">
        <v>61034.167000000001</v>
      </c>
      <c r="AS24" s="13">
        <v>16857.131000000001</v>
      </c>
      <c r="AT24" s="13">
        <v>890.08900000000006</v>
      </c>
      <c r="AU24" s="13">
        <f t="shared" si="10"/>
        <v>13994.099</v>
      </c>
      <c r="AV24" s="13">
        <v>4394.5010000000002</v>
      </c>
      <c r="AW24" s="13">
        <v>6412.4830000000002</v>
      </c>
      <c r="AX24" s="13">
        <v>-1.853</v>
      </c>
      <c r="AY24" s="13">
        <v>3115.2969999999996</v>
      </c>
      <c r="AZ24" s="13">
        <v>73.671000000000006</v>
      </c>
      <c r="BA24" s="13">
        <v>3131.895</v>
      </c>
      <c r="BB24" s="13">
        <f t="shared" si="11"/>
        <v>50922.929999999993</v>
      </c>
      <c r="BC24" s="13">
        <f t="shared" si="12"/>
        <v>394.22499999999997</v>
      </c>
      <c r="BD24" s="13">
        <v>163.816</v>
      </c>
      <c r="BE24" s="13">
        <v>200.64699999999999</v>
      </c>
      <c r="BF24" s="13">
        <v>29.762</v>
      </c>
      <c r="BG24" s="13">
        <v>0</v>
      </c>
      <c r="BH24" s="13">
        <v>0</v>
      </c>
      <c r="BI24" s="13">
        <v>28360.87</v>
      </c>
      <c r="BJ24" s="13">
        <v>22167.834999999999</v>
      </c>
      <c r="BK24" s="13">
        <f t="shared" si="13"/>
        <v>7815.0460000000003</v>
      </c>
      <c r="BL24" s="13">
        <v>1374.93</v>
      </c>
      <c r="BM24" s="13">
        <v>6440.116</v>
      </c>
      <c r="BN24" s="13">
        <v>551.17399999999998</v>
      </c>
      <c r="BO24" s="13">
        <f t="shared" si="14"/>
        <v>581.27</v>
      </c>
      <c r="BP24" s="13">
        <v>290.91199999999998</v>
      </c>
      <c r="BQ24" s="13">
        <v>290.358</v>
      </c>
      <c r="BR24" s="13">
        <v>8969.773000000001</v>
      </c>
      <c r="BS24" s="13">
        <v>34677.252999999997</v>
      </c>
      <c r="BT24" s="13">
        <v>25707.479999999996</v>
      </c>
      <c r="BU24" s="13">
        <f t="shared" si="15"/>
        <v>29289.435999999998</v>
      </c>
      <c r="BV24" s="13">
        <v>6945.2389999999987</v>
      </c>
      <c r="BW24" s="13">
        <v>22344.197</v>
      </c>
      <c r="BX24" s="13">
        <v>117191.30100000001</v>
      </c>
      <c r="BY24" s="13">
        <v>116703.50200000001</v>
      </c>
      <c r="BZ24" s="13">
        <v>136063.454</v>
      </c>
      <c r="CA24" s="13">
        <v>9874.0100000000093</v>
      </c>
      <c r="CB24" s="13">
        <v>1325.6720000000082</v>
      </c>
      <c r="CC24" s="13">
        <v>1779.0130000000077</v>
      </c>
    </row>
    <row r="25" spans="1:87" s="6" customFormat="1" ht="15" customHeight="1">
      <c r="A25" s="64">
        <v>2007</v>
      </c>
      <c r="B25" s="13">
        <v>11058.981</v>
      </c>
      <c r="C25" s="13">
        <v>113802.72600000001</v>
      </c>
      <c r="D25" s="13">
        <f t="shared" si="0"/>
        <v>10395.366</v>
      </c>
      <c r="E25" s="13">
        <v>10294.992</v>
      </c>
      <c r="F25" s="13">
        <v>36.141999999999996</v>
      </c>
      <c r="G25" s="13">
        <v>64.231999999999999</v>
      </c>
      <c r="H25" s="13">
        <f t="shared" si="1"/>
        <v>6005.2039999999997</v>
      </c>
      <c r="I25" s="13">
        <v>4963.9380000000001</v>
      </c>
      <c r="J25" s="13">
        <v>1041.2660000000001</v>
      </c>
      <c r="K25" s="13">
        <v>662.24799999999993</v>
      </c>
      <c r="L25" s="13">
        <f t="shared" si="2"/>
        <v>6135.4079999999994</v>
      </c>
      <c r="M25" s="13">
        <v>6079.7539999999999</v>
      </c>
      <c r="N25" s="13">
        <v>0</v>
      </c>
      <c r="O25" s="13">
        <v>0</v>
      </c>
      <c r="P25" s="13">
        <v>55.653999999999996</v>
      </c>
      <c r="Q25" s="13">
        <v>8016.5709999999999</v>
      </c>
      <c r="R25" s="13">
        <f t="shared" si="3"/>
        <v>9345.4510000000009</v>
      </c>
      <c r="S25" s="13">
        <v>9128.1530000000002</v>
      </c>
      <c r="T25" s="13">
        <v>217.298</v>
      </c>
      <c r="U25" s="13">
        <f t="shared" si="4"/>
        <v>28439.519000000004</v>
      </c>
      <c r="V25" s="13">
        <f t="shared" si="5"/>
        <v>24911.762000000002</v>
      </c>
      <c r="W25" s="13">
        <v>10237.272999999999</v>
      </c>
      <c r="X25" s="13">
        <v>7217.3580000000002</v>
      </c>
      <c r="Y25" s="13">
        <v>6487.1809999999996</v>
      </c>
      <c r="Z25" s="13">
        <v>1393.1780000000001</v>
      </c>
      <c r="AA25" s="13">
        <v>423.22800000000001</v>
      </c>
      <c r="AB25" s="13">
        <v>420.98700000000002</v>
      </c>
      <c r="AC25" s="13">
        <v>3106.77</v>
      </c>
      <c r="AD25" s="13">
        <f t="shared" si="6"/>
        <v>4001.395</v>
      </c>
      <c r="AE25" s="13">
        <v>1122.971</v>
      </c>
      <c r="AF25" s="13">
        <v>2878.424</v>
      </c>
      <c r="AG25" s="13">
        <v>0</v>
      </c>
      <c r="AH25" s="13">
        <f t="shared" si="7"/>
        <v>124.673</v>
      </c>
      <c r="AI25" s="13">
        <v>9.6259999999999994</v>
      </c>
      <c r="AJ25" s="13">
        <v>115.047</v>
      </c>
      <c r="AK25" s="13">
        <v>9373.2230000000018</v>
      </c>
      <c r="AL25" s="13">
        <v>-1388.252</v>
      </c>
      <c r="AM25" s="13">
        <f t="shared" si="8"/>
        <v>46954.601999999999</v>
      </c>
      <c r="AN25" s="13">
        <v>32524.585000000003</v>
      </c>
      <c r="AO25" s="13">
        <v>9996.7369999999992</v>
      </c>
      <c r="AP25" s="13">
        <v>4433.28</v>
      </c>
      <c r="AQ25" s="13">
        <f t="shared" si="9"/>
        <v>81256.967999999993</v>
      </c>
      <c r="AR25" s="13">
        <v>63802.337</v>
      </c>
      <c r="AS25" s="13">
        <v>17454.631000000001</v>
      </c>
      <c r="AT25" s="13">
        <v>921.29600000000005</v>
      </c>
      <c r="AU25" s="13">
        <f t="shared" si="10"/>
        <v>17289.655000000002</v>
      </c>
      <c r="AV25" s="13">
        <v>6874.4759999999997</v>
      </c>
      <c r="AW25" s="13">
        <v>6999.1149999999998</v>
      </c>
      <c r="AX25" s="13">
        <v>16.492000000000001</v>
      </c>
      <c r="AY25" s="13">
        <v>3330.4560000000001</v>
      </c>
      <c r="AZ25" s="13">
        <v>69.116</v>
      </c>
      <c r="BA25" s="13">
        <v>4632.0909999999994</v>
      </c>
      <c r="BB25" s="13">
        <f t="shared" si="11"/>
        <v>52537.964999999997</v>
      </c>
      <c r="BC25" s="13">
        <f t="shared" si="12"/>
        <v>414.95800000000003</v>
      </c>
      <c r="BD25" s="13">
        <v>175.3</v>
      </c>
      <c r="BE25" s="13">
        <v>207.88200000000001</v>
      </c>
      <c r="BF25" s="13">
        <v>31.776</v>
      </c>
      <c r="BG25" s="13">
        <v>0</v>
      </c>
      <c r="BH25" s="13">
        <v>0</v>
      </c>
      <c r="BI25" s="13">
        <v>29797.226999999999</v>
      </c>
      <c r="BJ25" s="13">
        <v>22325.78</v>
      </c>
      <c r="BK25" s="13">
        <f t="shared" si="13"/>
        <v>8155.0079999999998</v>
      </c>
      <c r="BL25" s="13">
        <v>1358.7569999999998</v>
      </c>
      <c r="BM25" s="13">
        <v>6796.2510000000002</v>
      </c>
      <c r="BN25" s="13">
        <v>475.15100000000001</v>
      </c>
      <c r="BO25" s="13">
        <f t="shared" si="14"/>
        <v>603.82400000000007</v>
      </c>
      <c r="BP25" s="13">
        <v>271.86</v>
      </c>
      <c r="BQ25" s="13">
        <v>331.964</v>
      </c>
      <c r="BR25" s="13">
        <v>9373.2230000000018</v>
      </c>
      <c r="BS25" s="13">
        <v>35895.620999999999</v>
      </c>
      <c r="BT25" s="13">
        <v>26522.397999999997</v>
      </c>
      <c r="BU25" s="13">
        <f t="shared" si="15"/>
        <v>30149.465000000004</v>
      </c>
      <c r="BV25" s="13">
        <v>8026.6310000000003</v>
      </c>
      <c r="BW25" s="13">
        <v>22122.834000000003</v>
      </c>
      <c r="BX25" s="13">
        <v>122560.68</v>
      </c>
      <c r="BY25" s="13">
        <v>122248.27799999999</v>
      </c>
      <c r="BZ25" s="13">
        <v>141467.288</v>
      </c>
      <c r="CA25" s="13">
        <v>8920.7029999999795</v>
      </c>
      <c r="CB25" s="13">
        <v>26.630999999977803</v>
      </c>
      <c r="CC25" s="13">
        <v>392.73999999997932</v>
      </c>
    </row>
    <row r="26" spans="1:87" s="6" customFormat="1" ht="15" customHeight="1">
      <c r="A26" s="64">
        <v>2008</v>
      </c>
      <c r="B26" s="13">
        <v>11500.343999999999</v>
      </c>
      <c r="C26" s="13">
        <v>118575.067</v>
      </c>
      <c r="D26" s="13">
        <f t="shared" si="0"/>
        <v>9662.4329999999991</v>
      </c>
      <c r="E26" s="13">
        <v>9543.1919999999991</v>
      </c>
      <c r="F26" s="13">
        <v>42.279000000000003</v>
      </c>
      <c r="G26" s="13">
        <v>76.962000000000003</v>
      </c>
      <c r="H26" s="13">
        <f t="shared" si="1"/>
        <v>6163.16</v>
      </c>
      <c r="I26" s="13">
        <v>5089.6399999999994</v>
      </c>
      <c r="J26" s="13">
        <v>1073.52</v>
      </c>
      <c r="K26" s="13">
        <v>720.79700000000003</v>
      </c>
      <c r="L26" s="13">
        <f t="shared" si="2"/>
        <v>6532.3980000000001</v>
      </c>
      <c r="M26" s="13">
        <v>6476.2430000000004</v>
      </c>
      <c r="N26" s="13">
        <v>0</v>
      </c>
      <c r="O26" s="13">
        <v>0</v>
      </c>
      <c r="P26" s="13">
        <v>56.155000000000001</v>
      </c>
      <c r="Q26" s="13">
        <v>8833.4669999999987</v>
      </c>
      <c r="R26" s="13">
        <f t="shared" si="3"/>
        <v>9722.3209999999999</v>
      </c>
      <c r="S26" s="13">
        <v>9476.5059999999994</v>
      </c>
      <c r="T26" s="13">
        <v>245.815</v>
      </c>
      <c r="U26" s="13">
        <f t="shared" si="4"/>
        <v>29814.503000000001</v>
      </c>
      <c r="V26" s="13">
        <f t="shared" si="5"/>
        <v>26109.724999999999</v>
      </c>
      <c r="W26" s="13">
        <v>10667.406999999999</v>
      </c>
      <c r="X26" s="13">
        <v>7542.3779999999997</v>
      </c>
      <c r="Y26" s="13">
        <v>6854.4210000000003</v>
      </c>
      <c r="Z26" s="13">
        <v>1559.8820000000001</v>
      </c>
      <c r="AA26" s="13">
        <v>514.36300000000006</v>
      </c>
      <c r="AB26" s="13">
        <v>435.06200000000001</v>
      </c>
      <c r="AC26" s="13">
        <v>3269.7159999999999</v>
      </c>
      <c r="AD26" s="13">
        <f t="shared" si="6"/>
        <v>3959.0259999999998</v>
      </c>
      <c r="AE26" s="13">
        <v>1083.8999999999999</v>
      </c>
      <c r="AF26" s="13">
        <v>2875.1260000000002</v>
      </c>
      <c r="AG26" s="13">
        <v>0</v>
      </c>
      <c r="AH26" s="13">
        <f t="shared" si="7"/>
        <v>162.30100000000002</v>
      </c>
      <c r="AI26" s="13">
        <v>8.2460000000000004</v>
      </c>
      <c r="AJ26" s="13">
        <v>154.05500000000001</v>
      </c>
      <c r="AK26" s="13">
        <v>9952.4830000000002</v>
      </c>
      <c r="AL26" s="13">
        <v>-559.39800000000002</v>
      </c>
      <c r="AM26" s="13">
        <f t="shared" si="8"/>
        <v>48539.402999999998</v>
      </c>
      <c r="AN26" s="13">
        <v>33041.870000000003</v>
      </c>
      <c r="AO26" s="13">
        <v>10729.564999999999</v>
      </c>
      <c r="AP26" s="13">
        <v>4767.9679999999998</v>
      </c>
      <c r="AQ26" s="13">
        <f t="shared" si="9"/>
        <v>83848.862000000008</v>
      </c>
      <c r="AR26" s="13">
        <v>65639.077000000005</v>
      </c>
      <c r="AS26" s="13">
        <v>18209.785</v>
      </c>
      <c r="AT26" s="13">
        <v>927.16200000000003</v>
      </c>
      <c r="AU26" s="13">
        <f t="shared" si="10"/>
        <v>19085.112000000001</v>
      </c>
      <c r="AV26" s="13">
        <v>8251.0910000000003</v>
      </c>
      <c r="AW26" s="13">
        <v>7076.5050000000001</v>
      </c>
      <c r="AX26" s="13">
        <v>36.945</v>
      </c>
      <c r="AY26" s="13">
        <v>3649.8229999999999</v>
      </c>
      <c r="AZ26" s="13">
        <v>70.748000000000005</v>
      </c>
      <c r="BA26" s="13">
        <v>6076.0129999999999</v>
      </c>
      <c r="BB26" s="13">
        <f t="shared" si="11"/>
        <v>55208.237000000001</v>
      </c>
      <c r="BC26" s="13">
        <f t="shared" si="12"/>
        <v>433.66099999999994</v>
      </c>
      <c r="BD26" s="13">
        <v>181.00399999999999</v>
      </c>
      <c r="BE26" s="13">
        <v>220.02599999999998</v>
      </c>
      <c r="BF26" s="13">
        <v>32.631</v>
      </c>
      <c r="BG26" s="13">
        <v>0</v>
      </c>
      <c r="BH26" s="13">
        <v>0</v>
      </c>
      <c r="BI26" s="13">
        <v>31727.345000000001</v>
      </c>
      <c r="BJ26" s="13">
        <v>23047.231</v>
      </c>
      <c r="BK26" s="13">
        <f t="shared" si="13"/>
        <v>7774.0339999999997</v>
      </c>
      <c r="BL26" s="13">
        <v>1357.1380000000001</v>
      </c>
      <c r="BM26" s="13">
        <v>6416.8959999999997</v>
      </c>
      <c r="BN26" s="13">
        <v>312.69200000000001</v>
      </c>
      <c r="BO26" s="13">
        <f t="shared" si="14"/>
        <v>706.31600000000003</v>
      </c>
      <c r="BP26" s="13">
        <v>381.86400000000003</v>
      </c>
      <c r="BQ26" s="13">
        <v>324.452</v>
      </c>
      <c r="BR26" s="13">
        <v>9952.4830000000002</v>
      </c>
      <c r="BS26" s="13">
        <v>37039.059000000001</v>
      </c>
      <c r="BT26" s="13">
        <v>27086.576000000001</v>
      </c>
      <c r="BU26" s="13">
        <f t="shared" si="15"/>
        <v>31082.264000000003</v>
      </c>
      <c r="BV26" s="13">
        <v>8431.4169999999995</v>
      </c>
      <c r="BW26" s="13">
        <v>22650.847000000002</v>
      </c>
      <c r="BX26" s="13">
        <v>127483.84000000001</v>
      </c>
      <c r="BY26" s="13">
        <v>127192.746</v>
      </c>
      <c r="BZ26" s="13">
        <v>146970.261</v>
      </c>
      <c r="CA26" s="13">
        <v>8930.3709999999992</v>
      </c>
      <c r="CB26" s="13">
        <v>-478.097000000001</v>
      </c>
      <c r="CC26" s="13">
        <v>371.35099999999954</v>
      </c>
    </row>
    <row r="27" spans="1:87" s="97" customFormat="1" ht="15" customHeight="1">
      <c r="A27" s="79">
        <v>2009</v>
      </c>
      <c r="B27" s="13">
        <v>11397.369999999999</v>
      </c>
      <c r="C27" s="13">
        <v>113594.117</v>
      </c>
      <c r="D27" s="13">
        <f t="shared" si="0"/>
        <v>8305.5329999999976</v>
      </c>
      <c r="E27" s="13">
        <v>8264.6909999999989</v>
      </c>
      <c r="F27" s="13">
        <v>-28.645</v>
      </c>
      <c r="G27" s="13">
        <v>69.486999999999995</v>
      </c>
      <c r="H27" s="13">
        <f t="shared" si="1"/>
        <v>6192.2970000000005</v>
      </c>
      <c r="I27" s="13">
        <v>5114.4520000000002</v>
      </c>
      <c r="J27" s="13">
        <v>1077.845</v>
      </c>
      <c r="K27" s="13">
        <v>708.54</v>
      </c>
      <c r="L27" s="13">
        <f t="shared" si="2"/>
        <v>3411.114</v>
      </c>
      <c r="M27" s="13">
        <v>3363.337</v>
      </c>
      <c r="N27" s="13">
        <v>0</v>
      </c>
      <c r="O27" s="13">
        <v>0</v>
      </c>
      <c r="P27" s="13">
        <v>47.777000000000001</v>
      </c>
      <c r="Q27" s="13">
        <v>6061.2489999999998</v>
      </c>
      <c r="R27" s="13">
        <f t="shared" si="3"/>
        <v>9759.246000000001</v>
      </c>
      <c r="S27" s="13">
        <v>9411.9650000000001</v>
      </c>
      <c r="T27" s="13">
        <v>347.28100000000001</v>
      </c>
      <c r="U27" s="13">
        <f t="shared" si="4"/>
        <v>29519.963</v>
      </c>
      <c r="V27" s="13">
        <f t="shared" si="5"/>
        <v>25908.780000000002</v>
      </c>
      <c r="W27" s="13">
        <v>10614.361999999999</v>
      </c>
      <c r="X27" s="13">
        <v>7446.5510000000004</v>
      </c>
      <c r="Y27" s="13">
        <v>6862.33</v>
      </c>
      <c r="Z27" s="13">
        <v>1508.3219999999999</v>
      </c>
      <c r="AA27" s="13">
        <v>522.78499999999997</v>
      </c>
      <c r="AB27" s="13">
        <v>364.11799999999999</v>
      </c>
      <c r="AC27" s="13">
        <v>3247.0650000000001</v>
      </c>
      <c r="AD27" s="13">
        <f t="shared" si="6"/>
        <v>4002.83</v>
      </c>
      <c r="AE27" s="13">
        <v>1084.0810000000001</v>
      </c>
      <c r="AF27" s="13">
        <v>2918.7489999999998</v>
      </c>
      <c r="AG27" s="13">
        <v>0</v>
      </c>
      <c r="AH27" s="13">
        <f t="shared" si="7"/>
        <v>121.36199999999999</v>
      </c>
      <c r="AI27" s="13">
        <v>0.27300000000000002</v>
      </c>
      <c r="AJ27" s="13">
        <v>121.089</v>
      </c>
      <c r="AK27" s="13">
        <v>9997.5630000000001</v>
      </c>
      <c r="AL27" s="13">
        <v>-1280.452</v>
      </c>
      <c r="AM27" s="13">
        <f t="shared" si="8"/>
        <v>48189.911</v>
      </c>
      <c r="AN27" s="13">
        <v>32004.166000000001</v>
      </c>
      <c r="AO27" s="13">
        <v>11406.594999999999</v>
      </c>
      <c r="AP27" s="13">
        <v>4779.1499999999996</v>
      </c>
      <c r="AQ27" s="13">
        <f t="shared" si="9"/>
        <v>83714.726999999999</v>
      </c>
      <c r="AR27" s="13">
        <v>65653.813999999998</v>
      </c>
      <c r="AS27" s="13">
        <v>18060.913</v>
      </c>
      <c r="AT27" s="13">
        <v>912.55899999999997</v>
      </c>
      <c r="AU27" s="13">
        <f t="shared" si="10"/>
        <v>15475.759</v>
      </c>
      <c r="AV27" s="13">
        <v>5370.0879999999997</v>
      </c>
      <c r="AW27" s="13">
        <v>6846.7800000000007</v>
      </c>
      <c r="AX27" s="13">
        <v>0.27399999999999997</v>
      </c>
      <c r="AY27" s="13">
        <v>3195.6349999999998</v>
      </c>
      <c r="AZ27" s="13">
        <v>62.981999999999999</v>
      </c>
      <c r="BA27" s="13">
        <v>4928.3679999999995</v>
      </c>
      <c r="BB27" s="13">
        <f t="shared" si="11"/>
        <v>58095.688999999998</v>
      </c>
      <c r="BC27" s="13">
        <f t="shared" si="12"/>
        <v>420.52300000000002</v>
      </c>
      <c r="BD27" s="13">
        <v>182.58199999999999</v>
      </c>
      <c r="BE27" s="13">
        <v>205.101</v>
      </c>
      <c r="BF27" s="13">
        <v>32.840000000000003</v>
      </c>
      <c r="BG27" s="13">
        <v>0</v>
      </c>
      <c r="BH27" s="13">
        <v>0</v>
      </c>
      <c r="BI27" s="13">
        <v>33534.307000000001</v>
      </c>
      <c r="BJ27" s="13">
        <v>24140.859</v>
      </c>
      <c r="BK27" s="13">
        <f t="shared" si="13"/>
        <v>7443.027</v>
      </c>
      <c r="BL27" s="13">
        <v>1342.9639999999999</v>
      </c>
      <c r="BM27" s="13">
        <v>6100.0630000000001</v>
      </c>
      <c r="BN27" s="13">
        <v>461.80700000000002</v>
      </c>
      <c r="BO27" s="13">
        <f t="shared" si="14"/>
        <v>748.30100000000004</v>
      </c>
      <c r="BP27" s="13">
        <v>436.17200000000003</v>
      </c>
      <c r="BQ27" s="13">
        <v>312.12900000000002</v>
      </c>
      <c r="BR27" s="13">
        <v>9997.5630000000001</v>
      </c>
      <c r="BS27" s="13">
        <v>36792.540999999997</v>
      </c>
      <c r="BT27" s="13">
        <v>26794.977999999996</v>
      </c>
      <c r="BU27" s="13">
        <f t="shared" si="15"/>
        <v>30804.262999999995</v>
      </c>
      <c r="BV27" s="13">
        <v>9164.8189999999995</v>
      </c>
      <c r="BW27" s="13">
        <v>21639.443999999996</v>
      </c>
      <c r="BX27" s="13">
        <v>126583.63499999999</v>
      </c>
      <c r="BY27" s="13">
        <v>127946.518</v>
      </c>
      <c r="BZ27" s="13">
        <v>148840.31200000001</v>
      </c>
      <c r="CA27" s="13">
        <v>14814.207999999999</v>
      </c>
      <c r="CB27" s="13">
        <v>5443.5839999999989</v>
      </c>
      <c r="CC27" s="13">
        <v>8416.0660000000007</v>
      </c>
    </row>
    <row r="28" spans="1:87" s="97" customFormat="1" ht="15" customHeight="1">
      <c r="A28" s="79">
        <v>2010</v>
      </c>
      <c r="B28" s="13">
        <v>11498.169</v>
      </c>
      <c r="C28" s="13">
        <v>118409.344</v>
      </c>
      <c r="D28" s="13">
        <f t="shared" si="0"/>
        <v>8270.7899999999991</v>
      </c>
      <c r="E28" s="13">
        <v>8182.5550000000003</v>
      </c>
      <c r="F28" s="13">
        <v>11.174999999999999</v>
      </c>
      <c r="G28" s="13">
        <v>77.06</v>
      </c>
      <c r="H28" s="13">
        <f t="shared" si="1"/>
        <v>6242.5749999999998</v>
      </c>
      <c r="I28" s="13">
        <v>5122.518</v>
      </c>
      <c r="J28" s="13">
        <v>1120.057</v>
      </c>
      <c r="K28" s="13">
        <v>713.399</v>
      </c>
      <c r="L28" s="13">
        <f t="shared" si="2"/>
        <v>3592.4169999999999</v>
      </c>
      <c r="M28" s="13">
        <v>3545.6390000000001</v>
      </c>
      <c r="N28" s="13">
        <v>0</v>
      </c>
      <c r="O28" s="13">
        <v>0</v>
      </c>
      <c r="P28" s="13">
        <v>46.777999999999999</v>
      </c>
      <c r="Q28" s="13">
        <v>5469.0389999999998</v>
      </c>
      <c r="R28" s="13">
        <f t="shared" si="3"/>
        <v>9582.89</v>
      </c>
      <c r="S28" s="13">
        <v>9324.1309999999994</v>
      </c>
      <c r="T28" s="13">
        <v>258.75900000000001</v>
      </c>
      <c r="U28" s="13">
        <f t="shared" si="4"/>
        <v>29793.119999999999</v>
      </c>
      <c r="V28" s="13">
        <f t="shared" si="5"/>
        <v>26184.996999999999</v>
      </c>
      <c r="W28" s="13">
        <v>10889.62</v>
      </c>
      <c r="X28" s="13">
        <v>7668.4110000000001</v>
      </c>
      <c r="Y28" s="13">
        <v>6771.92</v>
      </c>
      <c r="Z28" s="13">
        <v>1300.068</v>
      </c>
      <c r="AA28" s="13">
        <v>445.02199999999999</v>
      </c>
      <c r="AB28" s="13">
        <v>346.98699999999997</v>
      </c>
      <c r="AC28" s="13">
        <v>3261.136</v>
      </c>
      <c r="AD28" s="13">
        <f t="shared" si="6"/>
        <v>3718.9700000000003</v>
      </c>
      <c r="AE28" s="13">
        <v>1090.287</v>
      </c>
      <c r="AF28" s="13">
        <v>2628.683</v>
      </c>
      <c r="AG28" s="13">
        <v>0</v>
      </c>
      <c r="AH28" s="13">
        <f t="shared" si="7"/>
        <v>209.583</v>
      </c>
      <c r="AI28" s="13">
        <v>84.882999999999996</v>
      </c>
      <c r="AJ28" s="13">
        <v>124.7</v>
      </c>
      <c r="AK28" s="13">
        <v>10278.026</v>
      </c>
      <c r="AL28" s="13">
        <v>-1073.9850000000001</v>
      </c>
      <c r="AM28" s="13">
        <f t="shared" si="8"/>
        <v>49022.108999999997</v>
      </c>
      <c r="AN28" s="13">
        <v>32032.572</v>
      </c>
      <c r="AO28" s="13">
        <v>12099.359</v>
      </c>
      <c r="AP28" s="13">
        <v>4890.1779999999999</v>
      </c>
      <c r="AQ28" s="13">
        <f t="shared" si="9"/>
        <v>84849.5</v>
      </c>
      <c r="AR28" s="13">
        <v>66291.468999999997</v>
      </c>
      <c r="AS28" s="13">
        <v>18558.030999999999</v>
      </c>
      <c r="AT28" s="13">
        <v>1010.518</v>
      </c>
      <c r="AU28" s="13">
        <f t="shared" si="10"/>
        <v>14524.808999999999</v>
      </c>
      <c r="AV28" s="13">
        <v>4083.42</v>
      </c>
      <c r="AW28" s="13">
        <v>7375.8110000000006</v>
      </c>
      <c r="AX28" s="13">
        <v>12.811999999999999</v>
      </c>
      <c r="AY28" s="13">
        <v>2992.7760000000003</v>
      </c>
      <c r="AZ28" s="13">
        <v>59.989999999999995</v>
      </c>
      <c r="BA28" s="13">
        <v>3393.665</v>
      </c>
      <c r="BB28" s="13">
        <f t="shared" si="11"/>
        <v>58540.941000000006</v>
      </c>
      <c r="BC28" s="13">
        <f t="shared" si="12"/>
        <v>406.87099999999998</v>
      </c>
      <c r="BD28" s="13">
        <v>185.136</v>
      </c>
      <c r="BE28" s="13">
        <v>188.602</v>
      </c>
      <c r="BF28" s="13">
        <v>33.133000000000003</v>
      </c>
      <c r="BG28" s="13">
        <v>0</v>
      </c>
      <c r="BH28" s="13">
        <v>0</v>
      </c>
      <c r="BI28" s="13">
        <v>34402.029000000002</v>
      </c>
      <c r="BJ28" s="13">
        <v>23732.041000000001</v>
      </c>
      <c r="BK28" s="13">
        <f t="shared" si="13"/>
        <v>7591.6869999999999</v>
      </c>
      <c r="BL28" s="13">
        <v>1298.623</v>
      </c>
      <c r="BM28" s="13">
        <v>6293.0640000000003</v>
      </c>
      <c r="BN28" s="13">
        <v>651.755</v>
      </c>
      <c r="BO28" s="13">
        <f t="shared" si="14"/>
        <v>720.9</v>
      </c>
      <c r="BP28" s="13">
        <v>438.38400000000001</v>
      </c>
      <c r="BQ28" s="13">
        <v>282.51599999999996</v>
      </c>
      <c r="BR28" s="13">
        <v>10278.026</v>
      </c>
      <c r="BS28" s="13">
        <v>37523.939999999995</v>
      </c>
      <c r="BT28" s="13">
        <v>27245.913999999997</v>
      </c>
      <c r="BU28" s="13">
        <f t="shared" si="15"/>
        <v>31578.483999999997</v>
      </c>
      <c r="BV28" s="13">
        <v>10583.412999999999</v>
      </c>
      <c r="BW28" s="13">
        <v>20995.070999999996</v>
      </c>
      <c r="BX28" s="13">
        <v>127360.37599999999</v>
      </c>
      <c r="BY28" s="13">
        <v>129927.11899999998</v>
      </c>
      <c r="BZ28" s="13">
        <v>150398.02399999998</v>
      </c>
      <c r="CA28" s="13">
        <v>12169.529999999984</v>
      </c>
      <c r="CB28" s="13">
        <v>2402.8209999999845</v>
      </c>
      <c r="CC28" s="13">
        <v>5484.0419999999849</v>
      </c>
    </row>
    <row r="29" spans="1:87" s="97" customFormat="1" ht="15" customHeight="1">
      <c r="A29" s="91">
        <v>2011</v>
      </c>
      <c r="B29" s="13">
        <v>11201.413</v>
      </c>
      <c r="C29" s="13">
        <v>116024.011</v>
      </c>
      <c r="D29" s="13">
        <f t="shared" si="0"/>
        <v>7518.5420000000004</v>
      </c>
      <c r="E29" s="13">
        <v>7379.1450000000004</v>
      </c>
      <c r="F29" s="13">
        <v>67.408000000000001</v>
      </c>
      <c r="G29" s="13">
        <v>71.989000000000004</v>
      </c>
      <c r="H29" s="13">
        <f t="shared" si="1"/>
        <v>6082.8289999999997</v>
      </c>
      <c r="I29" s="13">
        <v>4969.9439999999995</v>
      </c>
      <c r="J29" s="13">
        <v>1112.885</v>
      </c>
      <c r="K29" s="13">
        <v>746.21800000000007</v>
      </c>
      <c r="L29" s="13">
        <f t="shared" si="2"/>
        <v>4396.2029999999995</v>
      </c>
      <c r="M29" s="13">
        <v>4346.7059999999992</v>
      </c>
      <c r="N29" s="13">
        <v>0</v>
      </c>
      <c r="O29" s="13">
        <v>0</v>
      </c>
      <c r="P29" s="13">
        <v>49.497</v>
      </c>
      <c r="Q29" s="13">
        <v>6385.2119999999995</v>
      </c>
      <c r="R29" s="13">
        <f t="shared" si="3"/>
        <v>10526.347999999998</v>
      </c>
      <c r="S29" s="13">
        <v>10240.047999999999</v>
      </c>
      <c r="T29" s="13">
        <v>286.29999999999995</v>
      </c>
      <c r="U29" s="13">
        <f t="shared" si="4"/>
        <v>29232.827999999998</v>
      </c>
      <c r="V29" s="13">
        <f t="shared" si="5"/>
        <v>25546.355</v>
      </c>
      <c r="W29" s="13">
        <v>11029.834999999999</v>
      </c>
      <c r="X29" s="13">
        <v>6890.893</v>
      </c>
      <c r="Y29" s="13">
        <v>6763.9179999999997</v>
      </c>
      <c r="Z29" s="13">
        <v>1331.18</v>
      </c>
      <c r="AA29" s="13">
        <v>469.471</v>
      </c>
      <c r="AB29" s="13">
        <v>340.58100000000002</v>
      </c>
      <c r="AC29" s="13">
        <v>3345.8919999999998</v>
      </c>
      <c r="AD29" s="13">
        <f t="shared" si="6"/>
        <v>3875.5329999999999</v>
      </c>
      <c r="AE29" s="13">
        <v>1028.7429999999999</v>
      </c>
      <c r="AF29" s="13">
        <v>2846.79</v>
      </c>
      <c r="AG29" s="13">
        <v>0</v>
      </c>
      <c r="AH29" s="13">
        <f t="shared" si="7"/>
        <v>73.210999999999999</v>
      </c>
      <c r="AI29" s="13">
        <v>2.7E-2</v>
      </c>
      <c r="AJ29" s="13">
        <v>73.183999999999997</v>
      </c>
      <c r="AK29" s="13">
        <v>10366.233</v>
      </c>
      <c r="AL29" s="13">
        <v>-1096.3620000000001</v>
      </c>
      <c r="AM29" s="13">
        <f t="shared" si="8"/>
        <v>47979.268000000004</v>
      </c>
      <c r="AN29" s="13">
        <v>30697.920000000002</v>
      </c>
      <c r="AO29" s="13">
        <v>12264.668000000001</v>
      </c>
      <c r="AP29" s="13">
        <v>5016.68</v>
      </c>
      <c r="AQ29" s="13">
        <f t="shared" si="9"/>
        <v>81550.922000000006</v>
      </c>
      <c r="AR29" s="13">
        <v>63630.194000000003</v>
      </c>
      <c r="AS29" s="13">
        <v>17920.727999999999</v>
      </c>
      <c r="AT29" s="13">
        <v>900.15499999999997</v>
      </c>
      <c r="AU29" s="13">
        <f t="shared" si="10"/>
        <v>15801.701999999999</v>
      </c>
      <c r="AV29" s="13">
        <v>5608.5940000000001</v>
      </c>
      <c r="AW29" s="13">
        <v>7174.521999999999</v>
      </c>
      <c r="AX29" s="13">
        <v>22.966000000000001</v>
      </c>
      <c r="AY29" s="13">
        <v>2931.6120000000001</v>
      </c>
      <c r="AZ29" s="13">
        <v>64.007999999999996</v>
      </c>
      <c r="BA29" s="13">
        <v>5732.9929999999995</v>
      </c>
      <c r="BB29" s="13">
        <f t="shared" si="11"/>
        <v>57311.820999999996</v>
      </c>
      <c r="BC29" s="13">
        <f t="shared" si="12"/>
        <v>405.25300000000004</v>
      </c>
      <c r="BD29" s="13">
        <v>185.14099999999999</v>
      </c>
      <c r="BE29" s="13">
        <v>186.97300000000001</v>
      </c>
      <c r="BF29" s="13">
        <v>33.139000000000003</v>
      </c>
      <c r="BG29" s="13">
        <v>0</v>
      </c>
      <c r="BH29" s="13">
        <v>0</v>
      </c>
      <c r="BI29" s="13">
        <v>35009.667999999998</v>
      </c>
      <c r="BJ29" s="13">
        <v>21896.9</v>
      </c>
      <c r="BK29" s="13">
        <f t="shared" si="13"/>
        <v>8334.2080000000005</v>
      </c>
      <c r="BL29" s="13">
        <v>1206.5809999999999</v>
      </c>
      <c r="BM29" s="13">
        <v>7127.6270000000004</v>
      </c>
      <c r="BN29" s="13">
        <v>-166.40100000000001</v>
      </c>
      <c r="BO29" s="13">
        <f t="shared" si="14"/>
        <v>527.54300000000001</v>
      </c>
      <c r="BP29" s="13">
        <v>355.5</v>
      </c>
      <c r="BQ29" s="13">
        <v>172.04300000000001</v>
      </c>
      <c r="BR29" s="13">
        <v>10366.233</v>
      </c>
      <c r="BS29" s="13">
        <v>36777.855000000003</v>
      </c>
      <c r="BT29" s="13">
        <v>26411.622000000003</v>
      </c>
      <c r="BU29" s="13">
        <f t="shared" si="15"/>
        <v>30848.963000000003</v>
      </c>
      <c r="BV29" s="13">
        <v>10715.476000000001</v>
      </c>
      <c r="BW29" s="13">
        <v>20133.487000000005</v>
      </c>
      <c r="BX29" s="13">
        <v>123805.38400000002</v>
      </c>
      <c r="BY29" s="13">
        <v>127265.69600000003</v>
      </c>
      <c r="BZ29" s="13">
        <v>145816.70400000003</v>
      </c>
      <c r="CA29" s="13">
        <v>11075.284000000029</v>
      </c>
      <c r="CB29" s="13">
        <v>1163.3830000000287</v>
      </c>
      <c r="CC29" s="13">
        <v>5107.4360000000288</v>
      </c>
    </row>
    <row r="30" spans="1:87" s="6" customFormat="1" ht="15" customHeight="1">
      <c r="A30" s="91">
        <v>2012</v>
      </c>
      <c r="B30" s="13">
        <v>9829.9269999999997</v>
      </c>
      <c r="C30" s="13">
        <v>111844.807</v>
      </c>
      <c r="D30" s="13">
        <f t="shared" si="0"/>
        <v>6315.2449999999999</v>
      </c>
      <c r="E30" s="13">
        <v>6289.6799999999994</v>
      </c>
      <c r="F30" s="13">
        <v>-11.766</v>
      </c>
      <c r="G30" s="13">
        <v>37.331000000000003</v>
      </c>
      <c r="H30" s="13">
        <f t="shared" si="1"/>
        <v>5923.902</v>
      </c>
      <c r="I30" s="13">
        <v>4844.99</v>
      </c>
      <c r="J30" s="13">
        <v>1078.912</v>
      </c>
      <c r="K30" s="13">
        <v>729.46300000000008</v>
      </c>
      <c r="L30" s="13">
        <f t="shared" si="2"/>
        <v>4738.1180000000004</v>
      </c>
      <c r="M30" s="13">
        <v>4689.6330000000007</v>
      </c>
      <c r="N30" s="13">
        <v>0</v>
      </c>
      <c r="O30" s="13">
        <v>0</v>
      </c>
      <c r="P30" s="13">
        <v>48.484999999999999</v>
      </c>
      <c r="Q30" s="13">
        <v>5912.2479999999996</v>
      </c>
      <c r="R30" s="13">
        <f t="shared" si="3"/>
        <v>9942.6530000000002</v>
      </c>
      <c r="S30" s="13">
        <v>9616.4930000000004</v>
      </c>
      <c r="T30" s="13">
        <v>326.15999999999997</v>
      </c>
      <c r="U30" s="13">
        <f t="shared" si="4"/>
        <v>27116.103999999999</v>
      </c>
      <c r="V30" s="13">
        <f t="shared" si="5"/>
        <v>23404.792000000001</v>
      </c>
      <c r="W30" s="13">
        <v>10014.86</v>
      </c>
      <c r="X30" s="13">
        <v>6508.8649999999998</v>
      </c>
      <c r="Y30" s="13">
        <v>6310.0290000000005</v>
      </c>
      <c r="Z30" s="13">
        <v>937.16399999999999</v>
      </c>
      <c r="AA30" s="13">
        <v>366.12599999999998</v>
      </c>
      <c r="AB30" s="13">
        <v>330.28399999999999</v>
      </c>
      <c r="AC30" s="13">
        <v>3381.0279999999998</v>
      </c>
      <c r="AD30" s="13">
        <f t="shared" si="6"/>
        <v>4966.4669999999996</v>
      </c>
      <c r="AE30" s="13">
        <v>965.66399999999999</v>
      </c>
      <c r="AF30" s="13">
        <v>4000.8029999999999</v>
      </c>
      <c r="AG30" s="13">
        <v>0</v>
      </c>
      <c r="AH30" s="13">
        <f t="shared" si="7"/>
        <v>259.94099999999997</v>
      </c>
      <c r="AI30" s="13">
        <v>258.45999999999998</v>
      </c>
      <c r="AJ30" s="13">
        <v>1.4809999999999999</v>
      </c>
      <c r="AK30" s="13">
        <v>9775.3379999999997</v>
      </c>
      <c r="AL30" s="13">
        <v>-1041.4829999999999</v>
      </c>
      <c r="AM30" s="13">
        <f t="shared" si="8"/>
        <v>46786.063000000002</v>
      </c>
      <c r="AN30" s="13">
        <v>29019.488000000001</v>
      </c>
      <c r="AO30" s="13">
        <v>12748.143</v>
      </c>
      <c r="AP30" s="13">
        <v>5018.4319999999998</v>
      </c>
      <c r="AQ30" s="13">
        <f t="shared" si="9"/>
        <v>75303.78</v>
      </c>
      <c r="AR30" s="13">
        <v>58780.014999999999</v>
      </c>
      <c r="AS30" s="13">
        <v>16523.764999999999</v>
      </c>
      <c r="AT30" s="13">
        <v>1076.7539999999999</v>
      </c>
      <c r="AU30" s="13">
        <f t="shared" si="10"/>
        <v>16936.743000000002</v>
      </c>
      <c r="AV30" s="13">
        <v>6624.2960000000003</v>
      </c>
      <c r="AW30" s="13">
        <v>7948.9250000000002</v>
      </c>
      <c r="AX30" s="13">
        <v>-39.137</v>
      </c>
      <c r="AY30" s="13">
        <v>2336.2289999999998</v>
      </c>
      <c r="AZ30" s="13">
        <v>66.430000000000007</v>
      </c>
      <c r="BA30" s="13">
        <v>7032.5050000000001</v>
      </c>
      <c r="BB30" s="13">
        <f t="shared" si="11"/>
        <v>55172.379000000001</v>
      </c>
      <c r="BC30" s="13">
        <f t="shared" si="12"/>
        <v>402.84100000000001</v>
      </c>
      <c r="BD30" s="13">
        <v>177.483</v>
      </c>
      <c r="BE30" s="13">
        <v>189.215</v>
      </c>
      <c r="BF30" s="13">
        <v>36.143000000000001</v>
      </c>
      <c r="BG30" s="13">
        <v>0</v>
      </c>
      <c r="BH30" s="13">
        <v>0</v>
      </c>
      <c r="BI30" s="13">
        <v>34738.928</v>
      </c>
      <c r="BJ30" s="13">
        <v>20030.61</v>
      </c>
      <c r="BK30" s="13">
        <f t="shared" si="13"/>
        <v>8442.726999999999</v>
      </c>
      <c r="BL30" s="13">
        <v>1236.83</v>
      </c>
      <c r="BM30" s="13">
        <v>7205.8969999999999</v>
      </c>
      <c r="BN30" s="13">
        <v>160.24700000000001</v>
      </c>
      <c r="BO30" s="13">
        <f t="shared" si="14"/>
        <v>473.64800000000002</v>
      </c>
      <c r="BP30" s="13">
        <v>355.62400000000002</v>
      </c>
      <c r="BQ30" s="13">
        <v>118.024</v>
      </c>
      <c r="BR30" s="13">
        <v>9775.3379999999997</v>
      </c>
      <c r="BS30" s="13">
        <v>36956.135999999999</v>
      </c>
      <c r="BT30" s="13">
        <v>27180.797999999999</v>
      </c>
      <c r="BU30" s="13">
        <f t="shared" si="15"/>
        <v>31379.524999999994</v>
      </c>
      <c r="BV30" s="13">
        <v>11852.971</v>
      </c>
      <c r="BW30" s="13">
        <v>19526.553999999996</v>
      </c>
      <c r="BX30" s="13">
        <v>118881.93</v>
      </c>
      <c r="BY30" s="13">
        <v>123822.22999999998</v>
      </c>
      <c r="BZ30" s="13">
        <v>140471.81199999998</v>
      </c>
      <c r="CA30" s="13">
        <v>12137.669999999984</v>
      </c>
      <c r="CB30" s="13">
        <v>2576.0389999999843</v>
      </c>
      <c r="CC30" s="13">
        <v>7077.6149999999843</v>
      </c>
      <c r="CD30" s="97"/>
      <c r="CE30" s="97"/>
      <c r="CF30" s="97"/>
      <c r="CG30" s="97"/>
      <c r="CH30" s="97"/>
      <c r="CI30" s="97"/>
    </row>
    <row r="31" spans="1:87" s="6" customFormat="1" ht="15" customHeight="1">
      <c r="A31" s="91">
        <v>2013</v>
      </c>
      <c r="B31" s="13">
        <v>8918.9429999999993</v>
      </c>
      <c r="C31" s="13">
        <v>111538.10400000001</v>
      </c>
      <c r="D31" s="13">
        <f t="shared" ref="D31:D35" si="16">+E31+F31+G31</f>
        <v>5483.8240000000005</v>
      </c>
      <c r="E31" s="13">
        <v>5383.2060000000001</v>
      </c>
      <c r="F31" s="13">
        <v>41.201999999999998</v>
      </c>
      <c r="G31" s="13">
        <v>59.415999999999997</v>
      </c>
      <c r="H31" s="13">
        <v>5731.1710000000003</v>
      </c>
      <c r="I31" s="13">
        <v>4662.1880000000001</v>
      </c>
      <c r="J31" s="13">
        <v>1068.9829999999999</v>
      </c>
      <c r="K31" s="13">
        <v>852.19400000000007</v>
      </c>
      <c r="L31" s="13">
        <f t="shared" ref="L31:L35" si="17">+M31+N31+O31+P31</f>
        <v>3780.2739999999999</v>
      </c>
      <c r="M31" s="13">
        <v>3729.5319999999997</v>
      </c>
      <c r="N31" s="13">
        <v>0</v>
      </c>
      <c r="O31" s="13">
        <v>0</v>
      </c>
      <c r="P31" s="13">
        <v>50.741999999999997</v>
      </c>
      <c r="Q31" s="13">
        <v>4457.8369999999995</v>
      </c>
      <c r="R31" s="13">
        <v>13413.254000000001</v>
      </c>
      <c r="S31" s="13">
        <v>13000.163</v>
      </c>
      <c r="T31" s="13">
        <v>413.09100000000001</v>
      </c>
      <c r="U31" s="13">
        <f t="shared" ref="U31:U35" si="18">+V31+AB31+AC31</f>
        <v>27944.425999999999</v>
      </c>
      <c r="V31" s="13">
        <v>24199.381000000001</v>
      </c>
      <c r="W31" s="13">
        <v>10203.995999999999</v>
      </c>
      <c r="X31" s="13">
        <v>6978.7160000000003</v>
      </c>
      <c r="Y31" s="13">
        <v>6526.451</v>
      </c>
      <c r="Z31" s="13">
        <v>780.75800000000004</v>
      </c>
      <c r="AA31" s="13">
        <v>290.54000000000002</v>
      </c>
      <c r="AB31" s="13">
        <v>328.089</v>
      </c>
      <c r="AC31" s="13">
        <v>3416.9560000000001</v>
      </c>
      <c r="AD31" s="13">
        <f t="shared" ref="AD31:AD35" si="19">+AE31+AF31</f>
        <v>4904.5389999999998</v>
      </c>
      <c r="AE31" s="13">
        <v>1010.79</v>
      </c>
      <c r="AF31" s="13">
        <v>3893.7489999999998</v>
      </c>
      <c r="AG31" s="13">
        <v>0</v>
      </c>
      <c r="AH31" s="13">
        <f t="shared" ref="AH31:AH35" si="20">+AI31+AJ31</f>
        <v>5.05</v>
      </c>
      <c r="AI31" s="13">
        <v>1.746</v>
      </c>
      <c r="AJ31" s="13">
        <v>3.3039999999999998</v>
      </c>
      <c r="AK31" s="13">
        <v>9650.6919999999991</v>
      </c>
      <c r="AL31" s="13">
        <v>-947.76300000000003</v>
      </c>
      <c r="AM31" s="13">
        <v>46103.46</v>
      </c>
      <c r="AN31" s="13">
        <v>27792.111000000001</v>
      </c>
      <c r="AO31" s="13">
        <v>13219.383</v>
      </c>
      <c r="AP31" s="13">
        <v>5091.9660000000003</v>
      </c>
      <c r="AQ31" s="13">
        <f t="shared" ref="AQ31:AQ36" si="21">+AR31+AS31</f>
        <v>76193.491000000009</v>
      </c>
      <c r="AR31" s="13">
        <v>59010.779000000002</v>
      </c>
      <c r="AS31" s="13">
        <v>17182.712</v>
      </c>
      <c r="AT31" s="13">
        <v>996.60300000000007</v>
      </c>
      <c r="AU31" s="13">
        <f t="shared" ref="AU31:AU35" si="22">+AV31+AW31+AX31+AY31+AZ31</f>
        <v>16233.714</v>
      </c>
      <c r="AV31" s="13">
        <v>5808.2779999999993</v>
      </c>
      <c r="AW31" s="13">
        <v>8170.2979999999998</v>
      </c>
      <c r="AX31" s="13">
        <v>6.9430000000000005</v>
      </c>
      <c r="AY31" s="13">
        <v>2183.9330000000004</v>
      </c>
      <c r="AZ31" s="13">
        <v>64.262</v>
      </c>
      <c r="BA31" s="13">
        <v>6089.9500000000007</v>
      </c>
      <c r="BB31" s="13">
        <f t="shared" ref="BB31:BB35" si="23">+BC31+BI31+BJ31</f>
        <v>56809.43</v>
      </c>
      <c r="BC31" s="13">
        <v>399.11799999999994</v>
      </c>
      <c r="BD31" s="13">
        <v>176.97800000000001</v>
      </c>
      <c r="BE31" s="13">
        <v>186.43699999999998</v>
      </c>
      <c r="BF31" s="13">
        <v>35.703000000000003</v>
      </c>
      <c r="BG31" s="13">
        <v>0</v>
      </c>
      <c r="BH31" s="13">
        <v>0</v>
      </c>
      <c r="BI31" s="13">
        <v>35898.133999999998</v>
      </c>
      <c r="BJ31" s="13">
        <v>20512.178</v>
      </c>
      <c r="BK31" s="13">
        <f t="shared" ref="BK31:BK35" si="24">+BL31+BM31</f>
        <v>9036.2880000000005</v>
      </c>
      <c r="BL31" s="13">
        <v>1244.654</v>
      </c>
      <c r="BM31" s="13">
        <v>7791.634</v>
      </c>
      <c r="BN31" s="13">
        <v>321.66699999999997</v>
      </c>
      <c r="BO31" s="13">
        <f t="shared" ref="BO31:BO35" si="25">+BP31+BQ31</f>
        <v>585.78099999999995</v>
      </c>
      <c r="BP31" s="13">
        <v>478.43</v>
      </c>
      <c r="BQ31" s="13">
        <v>107.351</v>
      </c>
      <c r="BR31" s="13">
        <v>9650.6919999999991</v>
      </c>
      <c r="BS31" s="13">
        <v>37184.517</v>
      </c>
      <c r="BT31" s="13">
        <v>27533.825000000001</v>
      </c>
      <c r="BU31" s="13">
        <f t="shared" ref="BU31:BU35" si="26">+BV31+BW31</f>
        <v>31597.755000000005</v>
      </c>
      <c r="BV31" s="13">
        <v>12578.423000000001</v>
      </c>
      <c r="BW31" s="13">
        <v>19019.332000000002</v>
      </c>
      <c r="BX31" s="13">
        <v>120244.68600000002</v>
      </c>
      <c r="BY31" s="13">
        <v>122732.963</v>
      </c>
      <c r="BZ31" s="13">
        <v>139828.185</v>
      </c>
      <c r="CA31" s="13">
        <v>11516.525999999998</v>
      </c>
      <c r="CB31" s="13">
        <v>2446.5649999999987</v>
      </c>
      <c r="CC31" s="13">
        <v>7561.1959999999972</v>
      </c>
      <c r="CD31" s="98"/>
      <c r="CE31" s="98"/>
      <c r="CF31" s="98"/>
      <c r="CG31" s="98"/>
    </row>
    <row r="32" spans="1:87" s="6" customFormat="1" ht="15" customHeight="1">
      <c r="A32" s="91">
        <v>2014</v>
      </c>
      <c r="B32" s="13">
        <v>9447.2829999999994</v>
      </c>
      <c r="C32" s="13">
        <v>114449.55900000001</v>
      </c>
      <c r="D32" s="13">
        <f t="shared" si="16"/>
        <v>5693.6770000000006</v>
      </c>
      <c r="E32" s="13">
        <v>5540.4830000000002</v>
      </c>
      <c r="F32" s="13">
        <v>113.71599999999999</v>
      </c>
      <c r="G32" s="13">
        <v>39.477999999999994</v>
      </c>
      <c r="H32" s="13">
        <v>5883.5660000000007</v>
      </c>
      <c r="I32" s="13">
        <v>4795.4030000000002</v>
      </c>
      <c r="J32" s="13">
        <v>1088.163</v>
      </c>
      <c r="K32" s="13">
        <v>887.53599999999994</v>
      </c>
      <c r="L32" s="13">
        <f t="shared" si="17"/>
        <v>2957.2150000000001</v>
      </c>
      <c r="M32" s="13">
        <v>2905.2150000000001</v>
      </c>
      <c r="N32" s="13">
        <v>0</v>
      </c>
      <c r="O32" s="13">
        <v>0</v>
      </c>
      <c r="P32" s="13">
        <v>52</v>
      </c>
      <c r="Q32" s="13">
        <v>4183.625</v>
      </c>
      <c r="R32" s="13">
        <v>13536.351000000001</v>
      </c>
      <c r="S32" s="13">
        <v>13166.966</v>
      </c>
      <c r="T32" s="13">
        <v>369.38499999999999</v>
      </c>
      <c r="U32" s="13">
        <f t="shared" si="18"/>
        <v>28166.890999999996</v>
      </c>
      <c r="V32" s="13">
        <v>24326.317999999999</v>
      </c>
      <c r="W32" s="13">
        <v>10343.967000000001</v>
      </c>
      <c r="X32" s="13">
        <v>6570.3950000000004</v>
      </c>
      <c r="Y32" s="13">
        <v>6937.7550000000001</v>
      </c>
      <c r="Z32" s="13">
        <v>687.56500000000005</v>
      </c>
      <c r="AA32" s="13">
        <v>213.364</v>
      </c>
      <c r="AB32" s="13">
        <v>338.52699999999999</v>
      </c>
      <c r="AC32" s="13">
        <v>3502.0459999999998</v>
      </c>
      <c r="AD32" s="13">
        <f t="shared" si="19"/>
        <v>5237.9530000000004</v>
      </c>
      <c r="AE32" s="13">
        <v>977.79499999999996</v>
      </c>
      <c r="AF32" s="13">
        <v>4260.1580000000004</v>
      </c>
      <c r="AG32" s="13">
        <v>0</v>
      </c>
      <c r="AH32" s="13">
        <f t="shared" si="20"/>
        <v>60.583999999999996</v>
      </c>
      <c r="AI32" s="13">
        <v>1E-3</v>
      </c>
      <c r="AJ32" s="13">
        <v>60.582999999999998</v>
      </c>
      <c r="AK32" s="13">
        <v>9918.5729999999985</v>
      </c>
      <c r="AL32" s="13">
        <v>-789.37799999999993</v>
      </c>
      <c r="AM32" s="13">
        <v>46822.58</v>
      </c>
      <c r="AN32" s="13">
        <v>27836.262000000002</v>
      </c>
      <c r="AO32" s="13">
        <v>13835.710999999999</v>
      </c>
      <c r="AP32" s="13">
        <v>5150.607</v>
      </c>
      <c r="AQ32" s="13">
        <f t="shared" si="21"/>
        <v>76435.535999999993</v>
      </c>
      <c r="AR32" s="13">
        <v>59521.173999999999</v>
      </c>
      <c r="AS32" s="13">
        <v>16914.362000000001</v>
      </c>
      <c r="AT32" s="13">
        <v>1023.2959999999999</v>
      </c>
      <c r="AU32" s="13">
        <f t="shared" si="22"/>
        <v>15270.062000000002</v>
      </c>
      <c r="AV32" s="13">
        <v>5382.1270000000004</v>
      </c>
      <c r="AW32" s="13">
        <v>7729.741</v>
      </c>
      <c r="AX32" s="13">
        <v>3.0000000000000001E-3</v>
      </c>
      <c r="AY32" s="13">
        <v>2092.241</v>
      </c>
      <c r="AZ32" s="13">
        <v>65.95</v>
      </c>
      <c r="BA32" s="13">
        <v>5726.192</v>
      </c>
      <c r="BB32" s="13">
        <f t="shared" si="23"/>
        <v>56011.356</v>
      </c>
      <c r="BC32" s="13">
        <v>415.43200000000002</v>
      </c>
      <c r="BD32" s="13">
        <v>187.19</v>
      </c>
      <c r="BE32" s="13">
        <v>189.66800000000001</v>
      </c>
      <c r="BF32" s="13">
        <v>38.573999999999998</v>
      </c>
      <c r="BG32" s="13">
        <v>0</v>
      </c>
      <c r="BH32" s="13">
        <v>0</v>
      </c>
      <c r="BI32" s="13">
        <v>35348.944000000003</v>
      </c>
      <c r="BJ32" s="13">
        <v>20246.98</v>
      </c>
      <c r="BK32" s="13">
        <f t="shared" si="24"/>
        <v>9693.5439999999999</v>
      </c>
      <c r="BL32" s="13">
        <v>1080.069</v>
      </c>
      <c r="BM32" s="13">
        <v>8613.4750000000004</v>
      </c>
      <c r="BN32" s="13">
        <v>373.73899999999998</v>
      </c>
      <c r="BO32" s="13">
        <f t="shared" si="25"/>
        <v>613.452</v>
      </c>
      <c r="BP32" s="13">
        <v>458.74099999999999</v>
      </c>
      <c r="BQ32" s="13">
        <v>154.71100000000001</v>
      </c>
      <c r="BR32" s="13">
        <v>9918.5729999999985</v>
      </c>
      <c r="BS32" s="13">
        <v>37375.297000000006</v>
      </c>
      <c r="BT32" s="13">
        <v>27456.724000000009</v>
      </c>
      <c r="BU32" s="13">
        <f t="shared" si="26"/>
        <v>31627.491000000005</v>
      </c>
      <c r="BV32" s="13">
        <v>12671.069</v>
      </c>
      <c r="BW32" s="13">
        <v>18956.422000000006</v>
      </c>
      <c r="BX32" s="13">
        <v>120375.87400000001</v>
      </c>
      <c r="BY32" s="13">
        <v>122394.645</v>
      </c>
      <c r="BZ32" s="13">
        <v>139139.579</v>
      </c>
      <c r="CA32" s="13">
        <v>8318.8249999999971</v>
      </c>
      <c r="CB32" s="13">
        <v>-1046.8800000000015</v>
      </c>
      <c r="CC32" s="13">
        <v>3967.3939999999957</v>
      </c>
      <c r="CD32" s="98"/>
      <c r="CE32" s="98"/>
      <c r="CF32" s="98"/>
      <c r="CG32" s="98"/>
    </row>
    <row r="33" spans="1:108" s="6" customFormat="1" ht="15" customHeight="1">
      <c r="A33" s="91">
        <v>2015</v>
      </c>
      <c r="B33" s="13">
        <v>9767.4259999999995</v>
      </c>
      <c r="C33" s="13">
        <v>117810.34699999999</v>
      </c>
      <c r="D33" s="13">
        <f t="shared" si="16"/>
        <v>5878.5779999999995</v>
      </c>
      <c r="E33" s="13">
        <v>5702.1139999999996</v>
      </c>
      <c r="F33" s="13">
        <v>112.13799999999999</v>
      </c>
      <c r="G33" s="13">
        <v>64.326000000000008</v>
      </c>
      <c r="H33" s="13">
        <v>5837.5289999999995</v>
      </c>
      <c r="I33" s="13">
        <v>4767.2999999999993</v>
      </c>
      <c r="J33" s="13">
        <v>1070.229</v>
      </c>
      <c r="K33" s="13">
        <v>942.40599999999995</v>
      </c>
      <c r="L33" s="13">
        <f t="shared" si="17"/>
        <v>1481.424</v>
      </c>
      <c r="M33" s="13">
        <v>1432.413</v>
      </c>
      <c r="N33" s="13">
        <v>0</v>
      </c>
      <c r="O33" s="13">
        <v>0</v>
      </c>
      <c r="P33" s="13">
        <v>49.011000000000003</v>
      </c>
      <c r="Q33" s="13">
        <v>3037.3919999999998</v>
      </c>
      <c r="R33" s="13">
        <v>13414.385</v>
      </c>
      <c r="S33" s="13">
        <v>13083.47</v>
      </c>
      <c r="T33" s="13">
        <v>330.91500000000002</v>
      </c>
      <c r="U33" s="13">
        <f t="shared" si="18"/>
        <v>28674.566999999995</v>
      </c>
      <c r="V33" s="13">
        <v>24678.377999999997</v>
      </c>
      <c r="W33" s="13">
        <v>10905.496999999999</v>
      </c>
      <c r="X33" s="13">
        <v>6349.6139999999996</v>
      </c>
      <c r="Y33" s="13">
        <v>7111.8040000000001</v>
      </c>
      <c r="Z33" s="13">
        <v>597.26099999999997</v>
      </c>
      <c r="AA33" s="13">
        <v>285.798</v>
      </c>
      <c r="AB33" s="13">
        <v>339.65500000000003</v>
      </c>
      <c r="AC33" s="13">
        <v>3656.5340000000001</v>
      </c>
      <c r="AD33" s="13">
        <f t="shared" si="19"/>
        <v>5297.6710000000003</v>
      </c>
      <c r="AE33" s="13">
        <v>915.62200000000007</v>
      </c>
      <c r="AF33" s="13">
        <v>4382.049</v>
      </c>
      <c r="AG33" s="13">
        <v>0</v>
      </c>
      <c r="AH33" s="13">
        <f t="shared" si="20"/>
        <v>27.013999999999999</v>
      </c>
      <c r="AI33" s="13">
        <v>0</v>
      </c>
      <c r="AJ33" s="13">
        <v>27.013999999999999</v>
      </c>
      <c r="AK33" s="13">
        <v>10183.33</v>
      </c>
      <c r="AL33" s="13">
        <v>-835.12900000000002</v>
      </c>
      <c r="AM33" s="13">
        <v>47544.796999999999</v>
      </c>
      <c r="AN33" s="13">
        <v>27986.256999999998</v>
      </c>
      <c r="AO33" s="13">
        <v>14208.765000000001</v>
      </c>
      <c r="AP33" s="13">
        <v>5349.7749999999996</v>
      </c>
      <c r="AQ33" s="13">
        <f t="shared" si="21"/>
        <v>78551.364000000001</v>
      </c>
      <c r="AR33" s="13">
        <v>61296.252999999997</v>
      </c>
      <c r="AS33" s="13">
        <v>17255.111000000001</v>
      </c>
      <c r="AT33" s="13">
        <v>767.279</v>
      </c>
      <c r="AU33" s="13">
        <f t="shared" si="22"/>
        <v>14411.441999999999</v>
      </c>
      <c r="AV33" s="13">
        <v>5227.1559999999999</v>
      </c>
      <c r="AW33" s="13">
        <v>7359.0940000000001</v>
      </c>
      <c r="AX33" s="13">
        <v>-71.411000000000001</v>
      </c>
      <c r="AY33" s="13">
        <v>1831.3000000000002</v>
      </c>
      <c r="AZ33" s="13">
        <v>65.302999999999997</v>
      </c>
      <c r="BA33" s="13">
        <v>5330.5540000000001</v>
      </c>
      <c r="BB33" s="13">
        <f t="shared" si="23"/>
        <v>57532.292999999998</v>
      </c>
      <c r="BC33" s="13">
        <v>403.16300000000001</v>
      </c>
      <c r="BD33" s="13">
        <v>182.98099999999999</v>
      </c>
      <c r="BE33" s="13">
        <v>190.79599999999999</v>
      </c>
      <c r="BF33" s="13">
        <v>29.385999999999999</v>
      </c>
      <c r="BG33" s="13">
        <v>0</v>
      </c>
      <c r="BH33" s="13">
        <v>0</v>
      </c>
      <c r="BI33" s="13">
        <v>36311.858</v>
      </c>
      <c r="BJ33" s="13">
        <v>20817.271999999997</v>
      </c>
      <c r="BK33" s="13">
        <f t="shared" si="24"/>
        <v>10355.075999999999</v>
      </c>
      <c r="BL33" s="13">
        <v>1112.8030000000001</v>
      </c>
      <c r="BM33" s="13">
        <v>9242.2729999999992</v>
      </c>
      <c r="BN33" s="13">
        <v>19.965</v>
      </c>
      <c r="BO33" s="13">
        <f t="shared" si="25"/>
        <v>516.99800000000005</v>
      </c>
      <c r="BP33" s="13">
        <v>404.88</v>
      </c>
      <c r="BQ33" s="13">
        <v>112.11799999999999</v>
      </c>
      <c r="BR33" s="13">
        <v>10183.33</v>
      </c>
      <c r="BS33" s="13">
        <v>37777.370999999999</v>
      </c>
      <c r="BT33" s="13">
        <v>27594.040999999997</v>
      </c>
      <c r="BU33" s="13">
        <f t="shared" si="26"/>
        <v>31764.715000000004</v>
      </c>
      <c r="BV33" s="13">
        <v>12656.57</v>
      </c>
      <c r="BW33" s="13">
        <v>19108.145000000004</v>
      </c>
      <c r="BX33" s="13">
        <v>123246.09699999999</v>
      </c>
      <c r="BY33" s="13">
        <v>126586.10499999998</v>
      </c>
      <c r="BZ33" s="13">
        <v>143746.84299999999</v>
      </c>
      <c r="CA33" s="13">
        <v>8795.7229999999836</v>
      </c>
      <c r="CB33" s="13">
        <v>-897.6230000000163</v>
      </c>
      <c r="CC33" s="13">
        <v>4242.2579999999843</v>
      </c>
      <c r="CD33" s="98"/>
      <c r="CE33" s="98"/>
      <c r="CF33" s="98"/>
      <c r="CG33" s="98"/>
    </row>
    <row r="34" spans="1:108" s="6" customFormat="1" ht="15" customHeight="1">
      <c r="A34" s="91">
        <v>2016</v>
      </c>
      <c r="B34" s="13">
        <v>10159.019</v>
      </c>
      <c r="C34" s="13">
        <v>122024.34999999999</v>
      </c>
      <c r="D34" s="13">
        <f t="shared" si="16"/>
        <v>6327.5819999999994</v>
      </c>
      <c r="E34" s="13">
        <v>6187.9189999999999</v>
      </c>
      <c r="F34" s="13">
        <v>78.775000000000006</v>
      </c>
      <c r="G34" s="13">
        <v>60.888000000000005</v>
      </c>
      <c r="H34" s="13">
        <v>5936.902</v>
      </c>
      <c r="I34" s="13">
        <v>4818.8919999999998</v>
      </c>
      <c r="J34" s="13">
        <v>1118.01</v>
      </c>
      <c r="K34" s="13">
        <v>874.61599999999999</v>
      </c>
      <c r="L34" s="13">
        <f t="shared" si="17"/>
        <v>640.47940644206869</v>
      </c>
      <c r="M34" s="13">
        <v>591.02940644206865</v>
      </c>
      <c r="N34" s="13">
        <v>0</v>
      </c>
      <c r="O34" s="13">
        <v>0</v>
      </c>
      <c r="P34" s="13">
        <v>49.449999999999996</v>
      </c>
      <c r="Q34" s="13">
        <v>2374.0794064420688</v>
      </c>
      <c r="R34" s="13">
        <v>12781.602999999999</v>
      </c>
      <c r="S34" s="13">
        <v>12399.494999999999</v>
      </c>
      <c r="T34" s="13">
        <v>382.108</v>
      </c>
      <c r="U34" s="13">
        <f t="shared" si="18"/>
        <v>29447.716</v>
      </c>
      <c r="V34" s="13">
        <v>25342.043000000001</v>
      </c>
      <c r="W34" s="13">
        <v>11505.768</v>
      </c>
      <c r="X34" s="13">
        <v>6239.5149999999994</v>
      </c>
      <c r="Y34" s="13">
        <v>7374.6850000000004</v>
      </c>
      <c r="Z34" s="13">
        <v>551.9</v>
      </c>
      <c r="AA34" s="13">
        <v>329.82499999999999</v>
      </c>
      <c r="AB34" s="13">
        <v>354.82499999999999</v>
      </c>
      <c r="AC34" s="13">
        <v>3750.848</v>
      </c>
      <c r="AD34" s="13">
        <f t="shared" si="19"/>
        <v>5752.8456610400008</v>
      </c>
      <c r="AE34" s="13">
        <v>1057.327</v>
      </c>
      <c r="AF34" s="13">
        <v>4695.5186610400006</v>
      </c>
      <c r="AG34" s="13">
        <v>0</v>
      </c>
      <c r="AH34" s="13">
        <f t="shared" si="20"/>
        <v>7.2470000000000008</v>
      </c>
      <c r="AI34" s="13">
        <v>0.312</v>
      </c>
      <c r="AJ34" s="13">
        <v>6.9350000000000005</v>
      </c>
      <c r="AK34" s="13">
        <v>10797.446</v>
      </c>
      <c r="AL34" s="13">
        <v>-975.02699999999993</v>
      </c>
      <c r="AM34" s="13">
        <v>48658.080999999998</v>
      </c>
      <c r="AN34" s="13">
        <v>28483.145</v>
      </c>
      <c r="AO34" s="13">
        <v>14676.324000000001</v>
      </c>
      <c r="AP34" s="13">
        <v>5498.6120000000001</v>
      </c>
      <c r="AQ34" s="13">
        <f t="shared" si="21"/>
        <v>81422.493000000002</v>
      </c>
      <c r="AR34" s="13">
        <v>63677.21</v>
      </c>
      <c r="AS34" s="13">
        <v>17745.282999999999</v>
      </c>
      <c r="AT34" s="13">
        <v>1073.8969999999999</v>
      </c>
      <c r="AU34" s="13">
        <f t="shared" si="22"/>
        <v>13693.408557924262</v>
      </c>
      <c r="AV34" s="13">
        <v>3900.8683844786365</v>
      </c>
      <c r="AW34" s="13">
        <v>8095.3801734456238</v>
      </c>
      <c r="AX34" s="13">
        <v>-29.71</v>
      </c>
      <c r="AY34" s="13">
        <v>1624.7059999999999</v>
      </c>
      <c r="AZ34" s="13">
        <v>102.164</v>
      </c>
      <c r="BA34" s="13">
        <v>3713.8033844786364</v>
      </c>
      <c r="BB34" s="13">
        <f t="shared" si="23"/>
        <v>58757.035000000003</v>
      </c>
      <c r="BC34" s="13">
        <v>419.77</v>
      </c>
      <c r="BD34" s="13">
        <v>179.786</v>
      </c>
      <c r="BE34" s="13">
        <v>209.76</v>
      </c>
      <c r="BF34" s="13">
        <v>30.224</v>
      </c>
      <c r="BG34" s="13">
        <v>0</v>
      </c>
      <c r="BH34" s="13">
        <v>0</v>
      </c>
      <c r="BI34" s="13">
        <v>36934.350000000006</v>
      </c>
      <c r="BJ34" s="13">
        <v>21402.915000000001</v>
      </c>
      <c r="BK34" s="13">
        <f t="shared" si="24"/>
        <v>11011.912189497996</v>
      </c>
      <c r="BL34" s="13">
        <v>1298.9025284579968</v>
      </c>
      <c r="BM34" s="13">
        <v>9713.0096610399996</v>
      </c>
      <c r="BN34" s="13">
        <v>-122.33499999999999</v>
      </c>
      <c r="BO34" s="13">
        <f t="shared" si="25"/>
        <v>437.82299999999998</v>
      </c>
      <c r="BP34" s="13">
        <v>305.64699999999999</v>
      </c>
      <c r="BQ34" s="13">
        <v>132.17599999999999</v>
      </c>
      <c r="BR34" s="13">
        <v>10797.446</v>
      </c>
      <c r="BS34" s="13">
        <v>38499.061999999998</v>
      </c>
      <c r="BT34" s="13">
        <v>27701.615999999998</v>
      </c>
      <c r="BU34" s="13">
        <f t="shared" si="26"/>
        <v>32761.440999999999</v>
      </c>
      <c r="BV34" s="13">
        <v>13181.286</v>
      </c>
      <c r="BW34" s="13">
        <v>19580.154999999999</v>
      </c>
      <c r="BX34" s="13">
        <v>127236.8631514822</v>
      </c>
      <c r="BY34" s="13">
        <v>131371.5786799402</v>
      </c>
      <c r="BZ34" s="13">
        <v>149023.64567994021</v>
      </c>
      <c r="CA34" s="13">
        <v>9224.8936799402145</v>
      </c>
      <c r="CB34" s="13">
        <v>-1141.9763200597856</v>
      </c>
      <c r="CC34" s="13">
        <v>4302.9146799402151</v>
      </c>
      <c r="CD34" s="98"/>
      <c r="CE34" s="98"/>
      <c r="CF34" s="98"/>
      <c r="CG34" s="98"/>
    </row>
    <row r="35" spans="1:108" s="6" customFormat="1" ht="15" customHeight="1">
      <c r="A35" s="91">
        <v>2017</v>
      </c>
      <c r="B35" s="13">
        <v>10782.51</v>
      </c>
      <c r="C35" s="13">
        <v>126541.031</v>
      </c>
      <c r="D35" s="13">
        <f t="shared" si="16"/>
        <v>7021.6890000000003</v>
      </c>
      <c r="E35" s="13">
        <v>6845</v>
      </c>
      <c r="F35" s="13">
        <v>98.134</v>
      </c>
      <c r="G35" s="13">
        <v>78.554999999999993</v>
      </c>
      <c r="H35" s="13">
        <v>6332.9800000000005</v>
      </c>
      <c r="I35" s="13">
        <v>5068.3240000000005</v>
      </c>
      <c r="J35" s="13">
        <v>1264.6559999999999</v>
      </c>
      <c r="K35" s="13">
        <v>965.2299999999999</v>
      </c>
      <c r="L35" s="13">
        <f t="shared" si="17"/>
        <v>290.13015152975714</v>
      </c>
      <c r="M35" s="13">
        <v>239.65815152975716</v>
      </c>
      <c r="N35" s="13">
        <v>0</v>
      </c>
      <c r="O35" s="13">
        <v>0</v>
      </c>
      <c r="P35" s="13">
        <v>50.472000000000001</v>
      </c>
      <c r="Q35" s="13">
        <v>2194.7601515297574</v>
      </c>
      <c r="R35" s="13">
        <v>12908.148999999999</v>
      </c>
      <c r="S35" s="13">
        <v>12505.146999999999</v>
      </c>
      <c r="T35" s="13">
        <v>403.00200000000001</v>
      </c>
      <c r="U35" s="13">
        <f t="shared" si="18"/>
        <v>31096.885109459996</v>
      </c>
      <c r="V35" s="13">
        <v>26768.581109459996</v>
      </c>
      <c r="W35" s="13">
        <v>12609.682000000001</v>
      </c>
      <c r="X35" s="13">
        <v>6302.7759999999998</v>
      </c>
      <c r="Y35" s="13">
        <v>7748.1551094599999</v>
      </c>
      <c r="Z35" s="13">
        <v>519.74199999999996</v>
      </c>
      <c r="AA35" s="13">
        <v>411.774</v>
      </c>
      <c r="AB35" s="13">
        <v>343.52</v>
      </c>
      <c r="AC35" s="13">
        <v>3984.7840000000001</v>
      </c>
      <c r="AD35" s="13">
        <f t="shared" si="19"/>
        <v>5970.1047981815454</v>
      </c>
      <c r="AE35" s="13">
        <v>932.64600000000007</v>
      </c>
      <c r="AF35" s="13">
        <v>5037.4587981815457</v>
      </c>
      <c r="AG35" s="13">
        <v>0</v>
      </c>
      <c r="AH35" s="13">
        <f t="shared" si="20"/>
        <v>8.2409999999999997</v>
      </c>
      <c r="AI35" s="13">
        <v>0</v>
      </c>
      <c r="AJ35" s="13">
        <v>8.2409999999999997</v>
      </c>
      <c r="AK35" s="13">
        <v>11665.314999999999</v>
      </c>
      <c r="AL35" s="13">
        <v>-1297.8960000000002</v>
      </c>
      <c r="AM35" s="13">
        <v>50893.689999999995</v>
      </c>
      <c r="AN35" s="13">
        <v>29976.491999999998</v>
      </c>
      <c r="AO35" s="13">
        <v>15077.851999999999</v>
      </c>
      <c r="AP35" s="13">
        <v>5839.3459999999995</v>
      </c>
      <c r="AQ35" s="13">
        <f t="shared" si="21"/>
        <v>86340.635999999999</v>
      </c>
      <c r="AR35" s="13">
        <v>67428.178</v>
      </c>
      <c r="AS35" s="13">
        <v>18912.457999999999</v>
      </c>
      <c r="AT35" s="13">
        <v>812.60399999999993</v>
      </c>
      <c r="AU35" s="13">
        <f t="shared" si="22"/>
        <v>11823.198802352585</v>
      </c>
      <c r="AV35" s="13">
        <v>3168.9082129786366</v>
      </c>
      <c r="AW35" s="13">
        <v>7088.3285893739485</v>
      </c>
      <c r="AX35" s="13">
        <v>20.452999999999999</v>
      </c>
      <c r="AY35" s="13">
        <v>1437.261</v>
      </c>
      <c r="AZ35" s="13">
        <v>108.24799999999999</v>
      </c>
      <c r="BA35" s="13">
        <v>2859.3892129786368</v>
      </c>
      <c r="BB35" s="13">
        <f t="shared" si="23"/>
        <v>60503.528844369997</v>
      </c>
      <c r="BC35" s="13">
        <v>415.84800000000001</v>
      </c>
      <c r="BD35" s="13">
        <v>179.53800000000001</v>
      </c>
      <c r="BE35" s="13">
        <v>203.15400000000002</v>
      </c>
      <c r="BF35" s="13">
        <v>33.155999999999999</v>
      </c>
      <c r="BG35" s="13">
        <v>0</v>
      </c>
      <c r="BH35" s="13">
        <v>0</v>
      </c>
      <c r="BI35" s="13">
        <v>37838.241844370001</v>
      </c>
      <c r="BJ35" s="13">
        <v>22249.438999999998</v>
      </c>
      <c r="BK35" s="13">
        <f t="shared" si="24"/>
        <v>11734.620590142715</v>
      </c>
      <c r="BL35" s="13">
        <v>1341.9377919611684</v>
      </c>
      <c r="BM35" s="13">
        <v>10392.682798181546</v>
      </c>
      <c r="BN35" s="13">
        <v>-65.426000000000002</v>
      </c>
      <c r="BO35" s="13">
        <f t="shared" si="25"/>
        <v>561.65899999999999</v>
      </c>
      <c r="BP35" s="13">
        <v>355.14699999999999</v>
      </c>
      <c r="BQ35" s="13">
        <v>206.512</v>
      </c>
      <c r="BR35" s="13">
        <v>11665.314999999999</v>
      </c>
      <c r="BS35" s="13">
        <v>40111.179999999993</v>
      </c>
      <c r="BT35" s="13">
        <v>28445.864999999994</v>
      </c>
      <c r="BU35" s="13">
        <f t="shared" si="26"/>
        <v>33625.573999999986</v>
      </c>
      <c r="BV35" s="13">
        <v>13282.721</v>
      </c>
      <c r="BW35" s="13">
        <v>20342.852999999988</v>
      </c>
      <c r="BX35" s="13">
        <v>131499.27865082282</v>
      </c>
      <c r="BY35" s="13">
        <v>135497.63417769398</v>
      </c>
      <c r="BZ35" s="13">
        <v>153762.28917769395</v>
      </c>
      <c r="CA35" s="13">
        <v>8891.1771776939713</v>
      </c>
      <c r="CB35" s="13">
        <v>-2220.7198223060273</v>
      </c>
      <c r="CC35" s="13">
        <v>3720.8021776939709</v>
      </c>
      <c r="CD35" s="98"/>
      <c r="CE35" s="98"/>
      <c r="CF35" s="98"/>
      <c r="CG35" s="98"/>
    </row>
    <row r="36" spans="1:108" s="6" customFormat="1" ht="15" customHeight="1">
      <c r="A36" s="91">
        <v>2018</v>
      </c>
      <c r="B36" s="13">
        <v>11414.174000000001</v>
      </c>
      <c r="C36" s="13">
        <v>131871.269</v>
      </c>
      <c r="D36" s="13">
        <f t="shared" ref="D36" si="27">+E36+F36+G36</f>
        <v>7891.1869999999999</v>
      </c>
      <c r="E36" s="13">
        <v>7752.2489999999998</v>
      </c>
      <c r="F36" s="13">
        <v>60.608000000000004</v>
      </c>
      <c r="G36" s="13">
        <v>78.330000000000013</v>
      </c>
      <c r="H36" s="13">
        <v>6466.8649999999998</v>
      </c>
      <c r="I36" s="13">
        <v>5171.9549999999999</v>
      </c>
      <c r="J36" s="13">
        <v>1294.9099999999999</v>
      </c>
      <c r="K36" s="13">
        <v>1029.165</v>
      </c>
      <c r="L36" s="13">
        <f t="shared" ref="L36" si="28">+M36+N36+O36+P36</f>
        <v>655.54300000000001</v>
      </c>
      <c r="M36" s="13">
        <v>605.87800000000004</v>
      </c>
      <c r="N36" s="13">
        <v>0</v>
      </c>
      <c r="O36" s="13">
        <v>0</v>
      </c>
      <c r="P36" s="13">
        <v>49.664999999999999</v>
      </c>
      <c r="Q36" s="13">
        <v>2735.8829999999998</v>
      </c>
      <c r="R36" s="13">
        <v>13613.586000000001</v>
      </c>
      <c r="S36" s="13">
        <v>13175.425000000001</v>
      </c>
      <c r="T36" s="13">
        <v>438.161</v>
      </c>
      <c r="U36" s="13">
        <f t="shared" ref="U36" si="29">+V36+AB36+AC36</f>
        <v>32755.327357851816</v>
      </c>
      <c r="V36" s="13">
        <v>28272.091357851816</v>
      </c>
      <c r="W36" s="13">
        <v>13763.011999999999</v>
      </c>
      <c r="X36" s="13">
        <v>6686.8339999999998</v>
      </c>
      <c r="Y36" s="13">
        <v>7795.8853578518192</v>
      </c>
      <c r="Z36" s="13">
        <v>535.32000000000005</v>
      </c>
      <c r="AA36" s="13">
        <v>508.96</v>
      </c>
      <c r="AB36" s="13">
        <v>349.31900000000002</v>
      </c>
      <c r="AC36" s="13">
        <v>4133.9170000000004</v>
      </c>
      <c r="AD36" s="13">
        <f t="shared" ref="AD36" si="30">+AE36+AF36</f>
        <v>6160.183</v>
      </c>
      <c r="AE36" s="13">
        <v>1160.7470000000001</v>
      </c>
      <c r="AF36" s="13">
        <v>4999.4359999999997</v>
      </c>
      <c r="AG36" s="13">
        <v>0</v>
      </c>
      <c r="AH36" s="13">
        <f t="shared" ref="AH36" si="31">+AI36+AJ36</f>
        <v>10.961</v>
      </c>
      <c r="AI36" s="13">
        <v>0.23400000000000001</v>
      </c>
      <c r="AJ36" s="13">
        <v>10.727</v>
      </c>
      <c r="AK36" s="13">
        <v>12735.078</v>
      </c>
      <c r="AL36" s="13">
        <v>-1154.5999999999999</v>
      </c>
      <c r="AM36" s="13">
        <v>53152.608</v>
      </c>
      <c r="AN36" s="13">
        <v>31520.154000000002</v>
      </c>
      <c r="AO36" s="13">
        <v>15583.761</v>
      </c>
      <c r="AP36" s="13">
        <v>6048.6930000000002</v>
      </c>
      <c r="AQ36" s="13">
        <f t="shared" si="21"/>
        <v>91941.323999999993</v>
      </c>
      <c r="AR36" s="13">
        <v>71491.478000000003</v>
      </c>
      <c r="AS36" s="13">
        <v>20449.845999999998</v>
      </c>
      <c r="AT36" s="13">
        <v>849.84</v>
      </c>
      <c r="AU36" s="13">
        <f t="shared" ref="AU36" si="32">+AV36+AW36+AX36+AY36+AZ36</f>
        <v>11562.261999999999</v>
      </c>
      <c r="AV36" s="13">
        <v>3026.404</v>
      </c>
      <c r="AW36" s="13">
        <v>7015.8710000000001</v>
      </c>
      <c r="AX36" s="13">
        <v>-50.262</v>
      </c>
      <c r="AY36" s="13">
        <v>1469.3579999999999</v>
      </c>
      <c r="AZ36" s="13">
        <v>100.89099999999999</v>
      </c>
      <c r="BA36" s="13">
        <v>2658.5459999999998</v>
      </c>
      <c r="BB36" s="13">
        <f t="shared" ref="BB36" si="33">+BC36+BI36+BJ36</f>
        <v>63031.224357851817</v>
      </c>
      <c r="BC36" s="13">
        <v>420.18035785181962</v>
      </c>
      <c r="BD36" s="13">
        <v>178.495</v>
      </c>
      <c r="BE36" s="13">
        <v>208.953</v>
      </c>
      <c r="BF36" s="13">
        <v>32.732357851819671</v>
      </c>
      <c r="BG36" s="13">
        <v>0</v>
      </c>
      <c r="BH36" s="13">
        <v>0</v>
      </c>
      <c r="BI36" s="13">
        <v>39294.824999999997</v>
      </c>
      <c r="BJ36" s="13">
        <v>23316.218999999997</v>
      </c>
      <c r="BK36" s="13">
        <f t="shared" ref="BK36" si="34">+BL36+BM36</f>
        <v>12098.779999999999</v>
      </c>
      <c r="BL36" s="13">
        <v>1514.3530000000001</v>
      </c>
      <c r="BM36" s="13">
        <v>10584.427</v>
      </c>
      <c r="BN36" s="13">
        <v>72.965999999999994</v>
      </c>
      <c r="BO36" s="13">
        <f t="shared" ref="BO36" si="35">+BP36+BQ36</f>
        <v>912.10900000000004</v>
      </c>
      <c r="BP36" s="13">
        <v>415.53300000000002</v>
      </c>
      <c r="BQ36" s="13">
        <v>496.57600000000002</v>
      </c>
      <c r="BR36" s="13">
        <v>12735.078</v>
      </c>
      <c r="BS36" s="13">
        <v>41738.434000000001</v>
      </c>
      <c r="BT36" s="13">
        <v>29003.356</v>
      </c>
      <c r="BU36" s="13">
        <f t="shared" ref="BU36" si="36">+BV36+BW36</f>
        <v>35092.243999999992</v>
      </c>
      <c r="BV36" s="13">
        <v>13691.558000000001</v>
      </c>
      <c r="BW36" s="13">
        <v>21400.685999999994</v>
      </c>
      <c r="BX36" s="13">
        <v>137940.28699999998</v>
      </c>
      <c r="BY36" s="13">
        <v>141358.89300000001</v>
      </c>
      <c r="BZ36" s="13">
        <v>160541.19500000001</v>
      </c>
      <c r="CA36" s="13">
        <v>9560.5899999999965</v>
      </c>
      <c r="CB36" s="13">
        <v>-2273.3400000000029</v>
      </c>
      <c r="CC36" s="13">
        <v>3725.1509999999976</v>
      </c>
      <c r="CD36" s="98"/>
      <c r="CE36" s="98"/>
      <c r="CF36" s="98"/>
      <c r="CG36" s="98"/>
    </row>
    <row r="37" spans="1:108" s="6" customFormat="1" ht="15" customHeight="1">
      <c r="A37" s="91">
        <v>2019</v>
      </c>
      <c r="B37" s="13">
        <v>11965.008000000002</v>
      </c>
      <c r="C37" s="13">
        <v>137324.16500000001</v>
      </c>
      <c r="D37" s="13">
        <f t="shared" ref="D37" si="37">+E37+F37+G37</f>
        <v>8472.4609999999993</v>
      </c>
      <c r="E37" s="13">
        <v>8363.4660000000003</v>
      </c>
      <c r="F37" s="13">
        <v>38.961999999999996</v>
      </c>
      <c r="G37" s="13">
        <v>70.033000000000001</v>
      </c>
      <c r="H37" s="13">
        <v>6410.3339999999998</v>
      </c>
      <c r="I37" s="13">
        <v>5219.8999999999996</v>
      </c>
      <c r="J37" s="13">
        <v>1190.434</v>
      </c>
      <c r="K37" s="13">
        <v>1073.8490000000002</v>
      </c>
      <c r="L37" s="13">
        <f t="shared" ref="L37" si="38">+M37+N37+O37+P37</f>
        <v>305.79700000000003</v>
      </c>
      <c r="M37" s="13">
        <v>257</v>
      </c>
      <c r="N37" s="13">
        <v>0</v>
      </c>
      <c r="O37" s="13">
        <v>0</v>
      </c>
      <c r="P37" s="13">
        <v>48.797000000000004</v>
      </c>
      <c r="Q37" s="13">
        <v>2793.5639999999999</v>
      </c>
      <c r="R37" s="13">
        <v>13834.895999999999</v>
      </c>
      <c r="S37" s="13">
        <v>13354.002999999999</v>
      </c>
      <c r="T37" s="13">
        <v>480.89300000000003</v>
      </c>
      <c r="U37" s="13">
        <f t="shared" ref="U37" si="39">+V37+AB37+AC37</f>
        <v>34691.016000000003</v>
      </c>
      <c r="V37" s="13">
        <v>30185.455000000002</v>
      </c>
      <c r="W37" s="13">
        <v>15605.368</v>
      </c>
      <c r="X37" s="13">
        <v>6109.8389999999999</v>
      </c>
      <c r="Y37" s="13">
        <v>8324.8379999999997</v>
      </c>
      <c r="Z37" s="13">
        <v>499.952</v>
      </c>
      <c r="AA37" s="13">
        <v>354.54199999999997</v>
      </c>
      <c r="AB37" s="13">
        <v>325.42</v>
      </c>
      <c r="AC37" s="13">
        <v>4180.1409999999996</v>
      </c>
      <c r="AD37" s="13">
        <f t="shared" ref="AD37" si="40">+AE37+AF37</f>
        <v>6247.0549999999994</v>
      </c>
      <c r="AE37" s="13">
        <v>1177.634</v>
      </c>
      <c r="AF37" s="13">
        <v>5069.4209999999994</v>
      </c>
      <c r="AG37" s="13">
        <v>0</v>
      </c>
      <c r="AH37" s="13">
        <f t="shared" ref="AH37" si="41">+AI37+AJ37</f>
        <v>8.7669999999999995</v>
      </c>
      <c r="AI37" s="13">
        <v>0</v>
      </c>
      <c r="AJ37" s="13">
        <v>8.7669999999999995</v>
      </c>
      <c r="AK37" s="13">
        <v>13581.036999999998</v>
      </c>
      <c r="AL37" s="13">
        <v>-1037.038</v>
      </c>
      <c r="AM37" s="13">
        <v>54997.258000000002</v>
      </c>
      <c r="AN37" s="13">
        <v>32591.745999999999</v>
      </c>
      <c r="AO37" s="13">
        <v>16303.758</v>
      </c>
      <c r="AP37" s="13">
        <v>6101.7539999999999</v>
      </c>
      <c r="AQ37" s="13">
        <f t="shared" ref="AQ37" si="42">+AR37+AS37</f>
        <v>97504.920000000013</v>
      </c>
      <c r="AR37" s="13">
        <v>75789.713000000003</v>
      </c>
      <c r="AS37" s="13">
        <v>21715.207000000002</v>
      </c>
      <c r="AT37" s="13">
        <v>870.94499999999994</v>
      </c>
      <c r="AU37" s="13">
        <f t="shared" ref="AU37" si="43">+AV37+AW37+AX37+AY37+AZ37</f>
        <v>10896.599</v>
      </c>
      <c r="AV37" s="13">
        <v>2085.2200000000003</v>
      </c>
      <c r="AW37" s="13">
        <v>7331.7860000000001</v>
      </c>
      <c r="AX37" s="13">
        <v>0.158</v>
      </c>
      <c r="AY37" s="13">
        <v>1369.068</v>
      </c>
      <c r="AZ37" s="13">
        <v>110.367</v>
      </c>
      <c r="BA37" s="13">
        <v>1947.8330000000001</v>
      </c>
      <c r="BB37" s="13">
        <f t="shared" ref="BB37" si="44">+BC37+BI37+BJ37</f>
        <v>66196.940999999992</v>
      </c>
      <c r="BC37" s="13">
        <v>525.29200000000003</v>
      </c>
      <c r="BD37" s="13">
        <v>273.02800000000002</v>
      </c>
      <c r="BE37" s="13">
        <v>218.846</v>
      </c>
      <c r="BF37" s="13">
        <v>33.417999999999999</v>
      </c>
      <c r="BG37" s="13">
        <v>0</v>
      </c>
      <c r="BH37" s="13">
        <v>0</v>
      </c>
      <c r="BI37" s="13">
        <v>41014.415000000001</v>
      </c>
      <c r="BJ37" s="13">
        <v>24657.233999999997</v>
      </c>
      <c r="BK37" s="13">
        <f t="shared" ref="BK37" si="45">+BL37+BM37</f>
        <v>12463.703999999998</v>
      </c>
      <c r="BL37" s="13">
        <v>1560.7280000000001</v>
      </c>
      <c r="BM37" s="13">
        <v>10902.975999999999</v>
      </c>
      <c r="BN37" s="13">
        <v>62.177999999999997</v>
      </c>
      <c r="BO37" s="13">
        <f t="shared" ref="BO37" si="46">+BP37+BQ37</f>
        <v>589.726</v>
      </c>
      <c r="BP37" s="13">
        <v>429.04700000000003</v>
      </c>
      <c r="BQ37" s="13">
        <v>160.679</v>
      </c>
      <c r="BR37" s="13">
        <v>13581.036999999998</v>
      </c>
      <c r="BS37" s="13">
        <v>43032.25</v>
      </c>
      <c r="BT37" s="13">
        <v>29451.213000000003</v>
      </c>
      <c r="BU37" s="13">
        <f t="shared" ref="BU37" si="47">+BV37+BW37</f>
        <v>36419.011999999988</v>
      </c>
      <c r="BV37" s="13">
        <v>14145.726999999999</v>
      </c>
      <c r="BW37" s="13">
        <v>22273.284999999993</v>
      </c>
      <c r="BX37" s="13">
        <v>144514.734</v>
      </c>
      <c r="BY37" s="13">
        <v>147925.31899999999</v>
      </c>
      <c r="BZ37" s="13">
        <v>168402.41199999998</v>
      </c>
      <c r="CA37" s="13">
        <v>10663.331999999995</v>
      </c>
      <c r="CB37" s="13">
        <v>-2336.7460000000033</v>
      </c>
      <c r="CC37" s="13">
        <v>3808.8679999999963</v>
      </c>
      <c r="CD37" s="98"/>
      <c r="CE37" s="98"/>
      <c r="CF37" s="98"/>
      <c r="CG37" s="98"/>
    </row>
    <row r="38" spans="1:108" s="6" customFormat="1" ht="15" customHeight="1">
      <c r="A38" s="91">
        <v>2020</v>
      </c>
      <c r="B38" s="13">
        <v>11055.600999999999</v>
      </c>
      <c r="C38" s="13">
        <v>128445.113</v>
      </c>
      <c r="D38" s="13">
        <f t="shared" ref="D38" si="48">+E38+F38+G38</f>
        <v>8313.1790000000001</v>
      </c>
      <c r="E38" s="13">
        <v>8292.9699999999993</v>
      </c>
      <c r="F38" s="13">
        <v>-19.804000000000002</v>
      </c>
      <c r="G38" s="13">
        <v>40.012999999999998</v>
      </c>
      <c r="H38" s="13">
        <v>6208.56</v>
      </c>
      <c r="I38" s="13">
        <v>5052.3770000000004</v>
      </c>
      <c r="J38" s="13">
        <v>1156.183</v>
      </c>
      <c r="K38" s="13">
        <v>1036.4930000000002</v>
      </c>
      <c r="L38" s="13">
        <f t="shared" ref="L38" si="49">+M38+N38+O38+P38</f>
        <v>55.437000000000005</v>
      </c>
      <c r="M38" s="13">
        <v>17.212000000000003</v>
      </c>
      <c r="N38" s="13">
        <v>0</v>
      </c>
      <c r="O38" s="13">
        <v>0</v>
      </c>
      <c r="P38" s="13">
        <v>38.225000000000001</v>
      </c>
      <c r="Q38" s="13">
        <v>2745.0910000000003</v>
      </c>
      <c r="R38" s="13">
        <v>14365.447</v>
      </c>
      <c r="S38" s="13">
        <v>13921.431</v>
      </c>
      <c r="T38" s="13">
        <v>444.01600000000002</v>
      </c>
      <c r="U38" s="13">
        <f t="shared" ref="U38" si="50">+V38+AB38+AC38</f>
        <v>34148.220999999998</v>
      </c>
      <c r="V38" s="13">
        <v>29885.512999999999</v>
      </c>
      <c r="W38" s="13">
        <v>15415.14</v>
      </c>
      <c r="X38" s="13">
        <v>6308.3360000000002</v>
      </c>
      <c r="Y38" s="13">
        <v>8451.4030000000002</v>
      </c>
      <c r="Z38" s="13">
        <v>377.798</v>
      </c>
      <c r="AA38" s="13">
        <v>667.16399999999999</v>
      </c>
      <c r="AB38" s="13">
        <v>274.45499999999998</v>
      </c>
      <c r="AC38" s="13">
        <v>3988.2530000000002</v>
      </c>
      <c r="AD38" s="13">
        <f t="shared" ref="AD38" si="51">+AE38+AF38</f>
        <v>6073.3614143300001</v>
      </c>
      <c r="AE38" s="13">
        <v>1247.8929999999998</v>
      </c>
      <c r="AF38" s="13">
        <v>4825.4684143300001</v>
      </c>
      <c r="AG38" s="13">
        <v>0</v>
      </c>
      <c r="AH38" s="13">
        <f t="shared" ref="AH38" si="52">+AI38+AJ38</f>
        <v>3.6109999999999998</v>
      </c>
      <c r="AI38" s="13">
        <v>7.6999999999999999E-2</v>
      </c>
      <c r="AJ38" s="13">
        <v>3.5339999999999998</v>
      </c>
      <c r="AK38" s="13">
        <v>14607.066999999999</v>
      </c>
      <c r="AL38" s="13">
        <v>-815.03200000000004</v>
      </c>
      <c r="AM38" s="13">
        <v>51761.440000000002</v>
      </c>
      <c r="AN38" s="13">
        <v>28921.246999999999</v>
      </c>
      <c r="AO38" s="13">
        <v>16982.505000000001</v>
      </c>
      <c r="AP38" s="13">
        <v>5857.6880000000001</v>
      </c>
      <c r="AQ38" s="13">
        <f t="shared" ref="AQ38" si="53">+AR38+AS38</f>
        <v>97587.021999999997</v>
      </c>
      <c r="AR38" s="13">
        <v>75863.546000000002</v>
      </c>
      <c r="AS38" s="13">
        <v>21723.475999999999</v>
      </c>
      <c r="AT38" s="13">
        <v>1276.4110000000001</v>
      </c>
      <c r="AU38" s="13">
        <f t="shared" ref="AU38" si="54">+AV38+AW38+AX38+AY38+AZ38</f>
        <v>9023.7980000000007</v>
      </c>
      <c r="AV38" s="13">
        <v>1402.8779999999999</v>
      </c>
      <c r="AW38" s="13">
        <v>6478.1149999999998</v>
      </c>
      <c r="AX38" s="13">
        <v>0.185</v>
      </c>
      <c r="AY38" s="13">
        <v>1032.5119999999999</v>
      </c>
      <c r="AZ38" s="13">
        <v>110.108</v>
      </c>
      <c r="BA38" s="13">
        <v>1469.875</v>
      </c>
      <c r="BB38" s="13">
        <f t="shared" ref="BB38" si="55">+BC38+BI38+BJ38</f>
        <v>68594.798999999999</v>
      </c>
      <c r="BC38" s="13">
        <v>529.68299999999999</v>
      </c>
      <c r="BD38" s="13">
        <v>274.23500000000001</v>
      </c>
      <c r="BE38" s="13">
        <v>221.98400000000001</v>
      </c>
      <c r="BF38" s="13">
        <v>33.463999999999999</v>
      </c>
      <c r="BG38" s="13">
        <v>0</v>
      </c>
      <c r="BH38" s="13">
        <v>0</v>
      </c>
      <c r="BI38" s="13">
        <v>42714.333000000006</v>
      </c>
      <c r="BJ38" s="13">
        <v>25350.782999999999</v>
      </c>
      <c r="BK38" s="13">
        <f t="shared" ref="BK38" si="56">+BL38+BM38</f>
        <v>12289.77241433</v>
      </c>
      <c r="BL38" s="13">
        <v>1592.251</v>
      </c>
      <c r="BM38" s="13">
        <v>10697.52141433</v>
      </c>
      <c r="BN38" s="13">
        <v>-422.541</v>
      </c>
      <c r="BO38" s="13">
        <f t="shared" ref="BO38" si="57">+BP38+BQ38</f>
        <v>622.32600000000002</v>
      </c>
      <c r="BP38" s="13">
        <v>429.81400000000002</v>
      </c>
      <c r="BQ38" s="13">
        <v>192.512</v>
      </c>
      <c r="BR38" s="13">
        <v>14607.066999999999</v>
      </c>
      <c r="BS38" s="13">
        <v>40705.839000000007</v>
      </c>
      <c r="BT38" s="13">
        <v>26098.772000000008</v>
      </c>
      <c r="BU38" s="13">
        <f t="shared" ref="BU38" si="58">+BV38+BW38</f>
        <v>34737.197000000007</v>
      </c>
      <c r="BV38" s="13">
        <v>14660.091</v>
      </c>
      <c r="BW38" s="13">
        <v>20077.106000000007</v>
      </c>
      <c r="BX38" s="13">
        <v>141292.58000000002</v>
      </c>
      <c r="BY38" s="13">
        <v>146227.59200000003</v>
      </c>
      <c r="BZ38" s="13">
        <v>167590.12200000003</v>
      </c>
      <c r="CA38" s="13">
        <v>17359.938000000038</v>
      </c>
      <c r="CB38" s="13">
        <v>3371.5860000000393</v>
      </c>
      <c r="CC38" s="13">
        <v>10480.506000000038</v>
      </c>
      <c r="CD38" s="98"/>
      <c r="CE38" s="98"/>
      <c r="CF38" s="98"/>
      <c r="CG38" s="98"/>
    </row>
    <row r="39" spans="1:108" s="6" customFormat="1" ht="15" customHeight="1">
      <c r="A39" s="22">
        <v>2021</v>
      </c>
      <c r="B39" s="13">
        <v>12113.038999999999</v>
      </c>
      <c r="C39" s="13">
        <v>137196.31599999999</v>
      </c>
      <c r="D39" s="13">
        <f t="shared" ref="D39" si="59">+E39+F39+G39</f>
        <v>9683.5790000000015</v>
      </c>
      <c r="E39" s="13">
        <v>9562.8050000000003</v>
      </c>
      <c r="F39" s="13">
        <v>58.941000000000003</v>
      </c>
      <c r="G39" s="13">
        <v>61.832999999999998</v>
      </c>
      <c r="H39" s="13">
        <v>6314.8139999999994</v>
      </c>
      <c r="I39" s="13">
        <v>5051.3459999999995</v>
      </c>
      <c r="J39" s="13">
        <v>1263.4680000000001</v>
      </c>
      <c r="K39" s="13">
        <v>1035.3699999999999</v>
      </c>
      <c r="L39" s="13">
        <f t="shared" ref="L39" si="60">+M39+N39+O39+P39</f>
        <v>429.75300000000004</v>
      </c>
      <c r="M39" s="13">
        <v>391.18200000000002</v>
      </c>
      <c r="N39" s="13">
        <v>0</v>
      </c>
      <c r="O39" s="13">
        <v>0</v>
      </c>
      <c r="P39" s="13">
        <v>38.570999999999998</v>
      </c>
      <c r="Q39" s="13">
        <v>2911.1289999999999</v>
      </c>
      <c r="R39" s="13">
        <v>15482.873000000001</v>
      </c>
      <c r="S39" s="13">
        <v>15011.552000000001</v>
      </c>
      <c r="T39" s="13">
        <v>471.32100000000003</v>
      </c>
      <c r="U39" s="13">
        <f t="shared" ref="U39" si="61">+V39+AB39+AC39</f>
        <v>36951.743999999999</v>
      </c>
      <c r="V39" s="13">
        <v>32482.115999999998</v>
      </c>
      <c r="W39" s="13">
        <v>16524.701000000001</v>
      </c>
      <c r="X39" s="13">
        <v>7476.723</v>
      </c>
      <c r="Y39" s="13">
        <v>9183.7440000000006</v>
      </c>
      <c r="Z39" s="13">
        <v>368.05700000000002</v>
      </c>
      <c r="AA39" s="13">
        <v>1071.1089999999999</v>
      </c>
      <c r="AB39" s="13">
        <v>272.10900000000004</v>
      </c>
      <c r="AC39" s="13">
        <v>4197.5190000000002</v>
      </c>
      <c r="AD39" s="13">
        <f t="shared" ref="AD39" si="62">+AE39+AF39</f>
        <v>6236.1407900000004</v>
      </c>
      <c r="AE39" s="13">
        <v>1240.693</v>
      </c>
      <c r="AF39" s="13">
        <v>4995.4477900000002</v>
      </c>
      <c r="AG39" s="13">
        <v>0</v>
      </c>
      <c r="AH39" s="13">
        <f t="shared" ref="AH39" si="63">+AI39+AJ39</f>
        <v>10.731</v>
      </c>
      <c r="AI39" s="13">
        <v>4.0000000000000001E-3</v>
      </c>
      <c r="AJ39" s="13">
        <v>10.727</v>
      </c>
      <c r="AK39" s="13">
        <v>15814.914000000001</v>
      </c>
      <c r="AL39" s="13">
        <v>-1062.8000000000002</v>
      </c>
      <c r="AM39" s="13">
        <v>55358.417999999998</v>
      </c>
      <c r="AN39" s="13">
        <v>31803.041000000001</v>
      </c>
      <c r="AO39" s="13">
        <v>17448.528999999999</v>
      </c>
      <c r="AP39" s="13">
        <v>6106.848</v>
      </c>
      <c r="AQ39" s="13">
        <f t="shared" ref="AQ39" si="64">+AR39+AS39</f>
        <v>104815.853</v>
      </c>
      <c r="AR39" s="13">
        <v>80814.429000000004</v>
      </c>
      <c r="AS39" s="13">
        <v>24001.423999999999</v>
      </c>
      <c r="AT39" s="13">
        <v>1497.5039999999999</v>
      </c>
      <c r="AU39" s="13">
        <f t="shared" ref="AU39" si="65">+AV39+AW39+AX39+AY39+AZ39</f>
        <v>8184.0889999999999</v>
      </c>
      <c r="AV39" s="13">
        <v>1194.325</v>
      </c>
      <c r="AW39" s="13">
        <v>5852.0280000000002</v>
      </c>
      <c r="AX39" s="13">
        <v>0.221</v>
      </c>
      <c r="AY39" s="13">
        <v>1017.2629999999999</v>
      </c>
      <c r="AZ39" s="13">
        <v>120.252</v>
      </c>
      <c r="BA39" s="13">
        <v>1269.991</v>
      </c>
      <c r="BB39" s="13">
        <f t="shared" ref="BB39" si="66">+BC39+BI39+BJ39</f>
        <v>73123.535999999993</v>
      </c>
      <c r="BC39" s="13">
        <v>540.51599999999996</v>
      </c>
      <c r="BD39" s="13">
        <v>277.71899999999999</v>
      </c>
      <c r="BE39" s="13">
        <v>229.46199999999999</v>
      </c>
      <c r="BF39" s="13">
        <v>33.335000000000001</v>
      </c>
      <c r="BG39" s="13">
        <v>0</v>
      </c>
      <c r="BH39" s="13">
        <v>0</v>
      </c>
      <c r="BI39" s="13">
        <v>45114.898999999998</v>
      </c>
      <c r="BJ39" s="13">
        <v>27468.120999999999</v>
      </c>
      <c r="BK39" s="13">
        <f t="shared" ref="BK39" si="67">+BL39+BM39</f>
        <v>12686.84079</v>
      </c>
      <c r="BL39" s="13">
        <v>1492.0730000000001</v>
      </c>
      <c r="BM39" s="13">
        <v>11194.76779</v>
      </c>
      <c r="BN39" s="13">
        <v>-322.39400000000001</v>
      </c>
      <c r="BO39" s="13">
        <f t="shared" ref="BO39" si="68">+BP39+BQ39</f>
        <v>750.548</v>
      </c>
      <c r="BP39" s="13">
        <v>543.40200000000004</v>
      </c>
      <c r="BQ39" s="13">
        <v>207.14599999999999</v>
      </c>
      <c r="BR39" s="13">
        <v>15814.914000000001</v>
      </c>
      <c r="BS39" s="13">
        <v>43245.379000000001</v>
      </c>
      <c r="BT39" s="13">
        <v>27430.465</v>
      </c>
      <c r="BU39" s="13">
        <f t="shared" ref="BU39" si="69">+BV39+BW39</f>
        <v>37392.699000000001</v>
      </c>
      <c r="BV39" s="13">
        <v>15228.718999999999</v>
      </c>
      <c r="BW39" s="13">
        <v>22163.980000000003</v>
      </c>
      <c r="BX39" s="13">
        <v>149962.88800000001</v>
      </c>
      <c r="BY39" s="13">
        <v>153831.905</v>
      </c>
      <c r="BZ39" s="13">
        <v>177102.50699999998</v>
      </c>
      <c r="CA39" s="13">
        <v>16313.195000000007</v>
      </c>
      <c r="CB39" s="13">
        <v>1238.0980000000063</v>
      </c>
      <c r="CC39" s="13">
        <v>8432.2330000000038</v>
      </c>
      <c r="CD39" s="98"/>
      <c r="CE39" s="98"/>
      <c r="CF39" s="98"/>
      <c r="CG39" s="98"/>
    </row>
    <row r="40" spans="1:108" s="6" customFormat="1" ht="15" customHeight="1">
      <c r="A40" s="22" t="s">
        <v>403</v>
      </c>
      <c r="B40" s="13">
        <v>15880.824000000001</v>
      </c>
      <c r="C40" s="13">
        <v>155564.32199999999</v>
      </c>
      <c r="D40" s="13">
        <f t="shared" ref="D40" si="70">+E40+F40+G40</f>
        <v>10352.237999999999</v>
      </c>
      <c r="E40" s="13">
        <v>10201.923999999999</v>
      </c>
      <c r="F40" s="13">
        <v>66.828000000000003</v>
      </c>
      <c r="G40" s="13">
        <v>83.48599999999999</v>
      </c>
      <c r="H40" s="13">
        <v>6758.0479999999998</v>
      </c>
      <c r="I40" s="13">
        <v>5392.6639999999998</v>
      </c>
      <c r="J40" s="13">
        <v>1365.384</v>
      </c>
      <c r="K40" s="13">
        <v>1056.027</v>
      </c>
      <c r="L40" s="13">
        <f t="shared" ref="L40" si="71">+M40+N40+O40+P40</f>
        <v>1079.809</v>
      </c>
      <c r="M40" s="13">
        <v>1042.8340000000001</v>
      </c>
      <c r="N40" s="13">
        <v>0</v>
      </c>
      <c r="O40" s="13">
        <v>0</v>
      </c>
      <c r="P40" s="13">
        <v>36.975000000000001</v>
      </c>
      <c r="Q40" s="13">
        <v>3885.239</v>
      </c>
      <c r="R40" s="13">
        <v>17442.594000000001</v>
      </c>
      <c r="S40" s="13">
        <v>16970.492999999999</v>
      </c>
      <c r="T40" s="13">
        <v>472.10199999999998</v>
      </c>
      <c r="U40" s="13">
        <f t="shared" ref="U40" si="72">+V40+AB40+AC40</f>
        <v>39797.687999999995</v>
      </c>
      <c r="V40" s="13">
        <v>34933.146999999997</v>
      </c>
      <c r="W40" s="13">
        <v>17920.437999999998</v>
      </c>
      <c r="X40" s="13">
        <v>7798.9049999999997</v>
      </c>
      <c r="Y40" s="13">
        <v>9896.7939999999999</v>
      </c>
      <c r="Z40" s="13">
        <v>282.82100000000003</v>
      </c>
      <c r="AA40" s="13">
        <v>965.81200000000001</v>
      </c>
      <c r="AB40" s="13">
        <v>289.971</v>
      </c>
      <c r="AC40" s="13">
        <v>4574.57</v>
      </c>
      <c r="AD40" s="13">
        <f t="shared" ref="AD40" si="73">+AE40+AF40</f>
        <v>6503.5419999999995</v>
      </c>
      <c r="AE40" s="13">
        <v>1316.4270000000001</v>
      </c>
      <c r="AF40" s="13">
        <v>5187.1149999999998</v>
      </c>
      <c r="AG40" s="13">
        <v>0</v>
      </c>
      <c r="AH40" s="13">
        <f t="shared" ref="AH40" si="74">+AI40+AJ40</f>
        <v>4.6450000000000005</v>
      </c>
      <c r="AI40" s="13">
        <v>8.8000000000000009E-2</v>
      </c>
      <c r="AJ40" s="13">
        <v>4.5570000000000004</v>
      </c>
      <c r="AK40" s="13">
        <v>17823.014999999999</v>
      </c>
      <c r="AL40" s="13">
        <v>-675.99300000000005</v>
      </c>
      <c r="AM40" s="13">
        <v>62235.21956697412</v>
      </c>
      <c r="AN40" s="13">
        <v>37553.957349818433</v>
      </c>
      <c r="AO40" s="13">
        <v>17990.362650181571</v>
      </c>
      <c r="AP40" s="13">
        <v>6690.8995669741162</v>
      </c>
      <c r="AQ40" s="13">
        <f t="shared" ref="AQ40" si="75">+AR40+AS40</f>
        <v>113564.53700000001</v>
      </c>
      <c r="AR40" s="13">
        <v>87845.194000000003</v>
      </c>
      <c r="AS40" s="13">
        <v>25719.343000000001</v>
      </c>
      <c r="AT40" s="13">
        <v>1327.615</v>
      </c>
      <c r="AU40" s="13">
        <f t="shared" ref="AU40" si="76">+AV40+AW40+AX40+AY40+AZ40</f>
        <v>10138.948000000002</v>
      </c>
      <c r="AV40" s="13">
        <v>1841.037</v>
      </c>
      <c r="AW40" s="13">
        <v>6765.7759999999998</v>
      </c>
      <c r="AX40" s="13">
        <v>0.254</v>
      </c>
      <c r="AY40" s="13">
        <v>1412.5300000000002</v>
      </c>
      <c r="AZ40" s="13">
        <v>119.351</v>
      </c>
      <c r="BA40" s="13">
        <v>1539.8869999999999</v>
      </c>
      <c r="BB40" s="13">
        <f t="shared" ref="BB40" si="77">+BC40+BI40+BJ40</f>
        <v>77739.999000000011</v>
      </c>
      <c r="BC40" s="13">
        <v>543.72699999999998</v>
      </c>
      <c r="BD40" s="13">
        <v>274.661</v>
      </c>
      <c r="BE40" s="13">
        <v>235.96100000000001</v>
      </c>
      <c r="BF40" s="13">
        <v>33.104999999999997</v>
      </c>
      <c r="BG40" s="13">
        <v>0</v>
      </c>
      <c r="BH40" s="13">
        <v>0</v>
      </c>
      <c r="BI40" s="13">
        <v>48201.743000000002</v>
      </c>
      <c r="BJ40" s="13">
        <v>28994.529000000002</v>
      </c>
      <c r="BK40" s="13">
        <f t="shared" ref="BK40" si="78">+BL40+BM40</f>
        <v>14078.347999999998</v>
      </c>
      <c r="BL40" s="13">
        <v>1688.201</v>
      </c>
      <c r="BM40" s="13">
        <v>12390.146999999999</v>
      </c>
      <c r="BN40" s="13">
        <v>-54.887</v>
      </c>
      <c r="BO40" s="13">
        <f t="shared" ref="BO40" si="79">+BP40+BQ40</f>
        <v>706.875</v>
      </c>
      <c r="BP40" s="13">
        <v>648.02099999999996</v>
      </c>
      <c r="BQ40" s="13">
        <v>58.853999999999999</v>
      </c>
      <c r="BR40" s="13">
        <v>17823.014999999999</v>
      </c>
      <c r="BS40" s="13">
        <v>46354.395999999993</v>
      </c>
      <c r="BT40" s="13">
        <v>28531.380999999994</v>
      </c>
      <c r="BU40" s="13">
        <f t="shared" ref="BU40" si="80">+BV40+BW40</f>
        <v>39867.935999999987</v>
      </c>
      <c r="BV40" s="13">
        <v>15923.43099999999</v>
      </c>
      <c r="BW40" s="13">
        <v>23944.504999999997</v>
      </c>
      <c r="BX40" s="13">
        <v>162491.61199999999</v>
      </c>
      <c r="BY40" s="13">
        <v>166146.17600000001</v>
      </c>
      <c r="BZ40" s="13">
        <v>190566.13500000001</v>
      </c>
      <c r="CA40" s="13">
        <v>10526.967000000033</v>
      </c>
      <c r="CB40" s="13">
        <v>-6593.8179999999666</v>
      </c>
      <c r="CC40" s="13">
        <v>1552.9520000000316</v>
      </c>
      <c r="CD40" s="98"/>
      <c r="CE40" s="98"/>
      <c r="CF40" s="98"/>
      <c r="CG40" s="98"/>
    </row>
    <row r="41" spans="1:108" s="6" customFormat="1" ht="15" customHeight="1">
      <c r="A41" s="22" t="s">
        <v>407</v>
      </c>
      <c r="B41" s="104" t="s">
        <v>408</v>
      </c>
      <c r="C41" s="13">
        <v>166156.821</v>
      </c>
      <c r="D41" s="13">
        <f t="shared" ref="D41" si="81">+E41+F41+G41</f>
        <v>10276.774000000001</v>
      </c>
      <c r="E41" s="13">
        <v>10173.83</v>
      </c>
      <c r="F41" s="13">
        <v>17.449000000000012</v>
      </c>
      <c r="G41" s="13">
        <v>85.49499999999999</v>
      </c>
      <c r="H41" s="13">
        <v>7315.732</v>
      </c>
      <c r="I41" s="104" t="s">
        <v>408</v>
      </c>
      <c r="J41" s="104" t="s">
        <v>408</v>
      </c>
      <c r="K41" s="13">
        <v>1085.0140000000001</v>
      </c>
      <c r="L41" s="13">
        <f t="shared" ref="L41" si="82">+M41+N41+O41+P41</f>
        <v>2550.1120000000001</v>
      </c>
      <c r="M41" s="13">
        <v>2512.578</v>
      </c>
      <c r="N41" s="13">
        <v>0</v>
      </c>
      <c r="O41" s="13">
        <v>0</v>
      </c>
      <c r="P41" s="13">
        <v>37.533999999999999</v>
      </c>
      <c r="Q41" s="13">
        <v>7204.3350000000009</v>
      </c>
      <c r="R41" s="13">
        <v>19122.742999999999</v>
      </c>
      <c r="S41" s="13">
        <v>18619.812000000002</v>
      </c>
      <c r="T41" s="13">
        <v>502.93099999999998</v>
      </c>
      <c r="U41" s="13">
        <f t="shared" ref="U41" si="83">+V41+AB41+AC41</f>
        <v>43944.654000000002</v>
      </c>
      <c r="V41" s="13">
        <v>38653.781999999999</v>
      </c>
      <c r="W41" s="13">
        <v>20856.332999999999</v>
      </c>
      <c r="X41" s="13">
        <v>8083.0159999999996</v>
      </c>
      <c r="Y41" s="13">
        <v>10707.474</v>
      </c>
      <c r="Z41" s="13">
        <v>362.34300000000002</v>
      </c>
      <c r="AA41" s="13">
        <v>1355.384</v>
      </c>
      <c r="AB41" s="13">
        <v>312.94400000000002</v>
      </c>
      <c r="AC41" s="13">
        <v>4977.9279999999999</v>
      </c>
      <c r="AD41" s="13">
        <f t="shared" ref="AD41" si="84">+AE41+AF41</f>
        <v>7001.0059999999994</v>
      </c>
      <c r="AE41" s="13">
        <v>1437.1759999999999</v>
      </c>
      <c r="AF41" s="13">
        <v>5563.83</v>
      </c>
      <c r="AG41" s="13">
        <v>0</v>
      </c>
      <c r="AH41" s="13">
        <f t="shared" ref="AH41" si="85">+AI41+AJ41</f>
        <v>4.2390000000000008</v>
      </c>
      <c r="AI41" s="13">
        <v>0.13400000000000001</v>
      </c>
      <c r="AJ41" s="13">
        <v>4.1050000000000004</v>
      </c>
      <c r="AK41" s="13">
        <v>19159.554</v>
      </c>
      <c r="AL41" s="13">
        <v>-889.31</v>
      </c>
      <c r="AM41" s="104" t="s">
        <v>408</v>
      </c>
      <c r="AN41" s="104" t="s">
        <v>408</v>
      </c>
      <c r="AO41" s="104" t="s">
        <v>408</v>
      </c>
      <c r="AP41" s="104" t="s">
        <v>408</v>
      </c>
      <c r="AQ41" s="13">
        <f t="shared" ref="AQ41" si="86">+AR41+AS41</f>
        <v>125687.92199999999</v>
      </c>
      <c r="AR41" s="13">
        <v>96748.572999999989</v>
      </c>
      <c r="AS41" s="13">
        <v>28939.348999999998</v>
      </c>
      <c r="AT41" s="13">
        <v>874.125</v>
      </c>
      <c r="AU41" s="13">
        <f t="shared" ref="AU41" si="87">+AV41+AW41+AX41+AY41+AZ41</f>
        <v>13064.301999999998</v>
      </c>
      <c r="AV41" s="13">
        <v>4769.4259999999995</v>
      </c>
      <c r="AW41" s="13">
        <v>6781.8009999999995</v>
      </c>
      <c r="AX41" s="13">
        <v>0.26500000000000001</v>
      </c>
      <c r="AY41" s="13">
        <v>1393.6770000000001</v>
      </c>
      <c r="AZ41" s="13">
        <v>119.13300000000001</v>
      </c>
      <c r="BA41" s="13">
        <v>3352.7469999999994</v>
      </c>
      <c r="BB41" s="13">
        <f t="shared" ref="BB41" si="88">+BC41+BI41+BJ41</f>
        <v>81612.462</v>
      </c>
      <c r="BC41" s="13">
        <v>560.35299999999995</v>
      </c>
      <c r="BD41" s="13">
        <v>284.73099999999999</v>
      </c>
      <c r="BE41" s="13">
        <v>242.88200000000001</v>
      </c>
      <c r="BF41" s="13">
        <v>32.74</v>
      </c>
      <c r="BG41" s="13">
        <v>0</v>
      </c>
      <c r="BH41" s="13">
        <v>0</v>
      </c>
      <c r="BI41" s="13">
        <v>50708.955000000002</v>
      </c>
      <c r="BJ41" s="13">
        <v>30343.154000000002</v>
      </c>
      <c r="BK41" s="13">
        <f t="shared" ref="BK41" si="89">+BL41+BM41</f>
        <v>14785.461000000001</v>
      </c>
      <c r="BL41" s="13">
        <v>1790.011</v>
      </c>
      <c r="BM41" s="13">
        <v>12995.45</v>
      </c>
      <c r="BN41" s="13">
        <v>96.257000000000005</v>
      </c>
      <c r="BO41" s="13">
        <f t="shared" ref="BO41" si="90">+BP41+BQ41</f>
        <v>807.13</v>
      </c>
      <c r="BP41" s="13">
        <v>723.45100000000002</v>
      </c>
      <c r="BQ41" s="13">
        <v>83.679000000000002</v>
      </c>
      <c r="BR41" s="13">
        <v>19159.554</v>
      </c>
      <c r="BS41" s="13">
        <v>47615.574999999997</v>
      </c>
      <c r="BT41" s="13">
        <v>28456.020999999997</v>
      </c>
      <c r="BU41" s="13">
        <f t="shared" ref="BU41" si="91">+BV41+BW41</f>
        <v>40088.953999999991</v>
      </c>
      <c r="BV41" s="13">
        <v>15945.825999999994</v>
      </c>
      <c r="BW41" s="13">
        <v>24143.127999999997</v>
      </c>
      <c r="BX41" s="13">
        <v>176291.06599999999</v>
      </c>
      <c r="BY41" s="13">
        <v>177255.36000000004</v>
      </c>
      <c r="BZ41" s="13">
        <v>202620.58600000004</v>
      </c>
      <c r="CA41" s="13">
        <v>11194.79600000006</v>
      </c>
      <c r="CB41" s="13">
        <v>-7161.8669999999393</v>
      </c>
      <c r="CC41" s="13">
        <v>2610.2230000000586</v>
      </c>
      <c r="CD41" s="98"/>
      <c r="CE41" s="98"/>
      <c r="CF41" s="98"/>
      <c r="CG41" s="98"/>
    </row>
    <row r="42" spans="1:108" s="6" customFormat="1" ht="15" customHeight="1">
      <c r="A42" s="91"/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  <c r="CB42" s="98"/>
      <c r="CC42" s="98"/>
      <c r="CD42" s="98"/>
      <c r="CE42" s="98"/>
      <c r="CF42" s="98"/>
      <c r="CG42" s="98"/>
    </row>
    <row r="43" spans="1:108" s="7" customFormat="1" ht="15" customHeight="1">
      <c r="A43" s="99" t="s">
        <v>404</v>
      </c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</row>
    <row r="44" spans="1:108" s="7" customFormat="1" ht="15" customHeight="1">
      <c r="A44" s="101" t="s">
        <v>405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</row>
    <row r="45" spans="1:108" s="6" customFormat="1" ht="15" customHeight="1"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15"/>
      <c r="X45" s="98"/>
      <c r="Y45" s="98"/>
      <c r="Z45" s="98"/>
      <c r="AA45" s="98"/>
      <c r="AB45" s="98"/>
      <c r="AC45" s="98"/>
      <c r="AD45" s="98"/>
      <c r="AE45" s="98"/>
      <c r="AF45" s="98"/>
      <c r="AG45" s="98"/>
      <c r="AH45" s="98"/>
      <c r="AI45" s="98"/>
      <c r="AJ45" s="98"/>
      <c r="AK45" s="98"/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  <c r="BB45" s="98"/>
      <c r="BC45" s="98"/>
      <c r="BD45" s="98"/>
      <c r="BE45" s="98"/>
      <c r="BF45" s="98"/>
      <c r="BG45" s="98"/>
      <c r="BH45" s="98"/>
      <c r="BI45" s="98"/>
      <c r="BJ45" s="98"/>
      <c r="BK45" s="98"/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/>
      <c r="CE45" s="98"/>
      <c r="CF45" s="98"/>
      <c r="CG45" s="98"/>
    </row>
    <row r="46" spans="1:108" ht="15" customHeight="1"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98"/>
      <c r="U46" s="98"/>
      <c r="V46" s="9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96"/>
      <c r="BT46" s="28"/>
      <c r="BU46" s="28"/>
      <c r="BV46" s="28"/>
      <c r="BW46" s="28"/>
      <c r="BX46" s="28"/>
      <c r="BY46" s="28"/>
      <c r="BZ46" s="28"/>
    </row>
    <row r="47" spans="1:108" ht="15" customHeight="1"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98"/>
      <c r="U47" s="98"/>
      <c r="V47" s="9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96"/>
      <c r="BT47" s="28"/>
      <c r="BU47" s="28"/>
      <c r="BV47" s="28"/>
      <c r="BW47" s="28"/>
      <c r="BX47" s="28"/>
      <c r="BY47" s="28"/>
      <c r="BZ47" s="28"/>
    </row>
    <row r="48" spans="1:108" ht="15" customHeight="1"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98"/>
      <c r="U48" s="98"/>
      <c r="V48" s="9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96"/>
      <c r="BT48" s="28"/>
      <c r="BU48" s="28"/>
      <c r="BV48" s="28"/>
      <c r="BW48" s="28"/>
      <c r="BX48" s="28"/>
      <c r="BY48" s="28"/>
      <c r="BZ48" s="28"/>
    </row>
    <row r="49" spans="2:78" ht="15" customHeight="1"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98"/>
      <c r="U49" s="98"/>
      <c r="V49" s="9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96"/>
      <c r="BT49" s="28"/>
      <c r="BU49" s="28"/>
      <c r="BV49" s="28"/>
      <c r="BW49" s="28"/>
      <c r="BX49" s="28"/>
      <c r="BY49" s="28"/>
      <c r="BZ49" s="28"/>
    </row>
    <row r="50" spans="2:78" ht="15" customHeight="1">
      <c r="T50" s="98"/>
      <c r="U50" s="98"/>
      <c r="V50" s="98"/>
    </row>
    <row r="51" spans="2:78" ht="15" customHeight="1">
      <c r="T51" s="98"/>
      <c r="U51" s="98"/>
      <c r="V51" s="98"/>
    </row>
    <row r="52" spans="2:78" ht="15" customHeight="1">
      <c r="T52" s="98"/>
      <c r="U52" s="98"/>
      <c r="V52" s="98"/>
    </row>
    <row r="53" spans="2:78" ht="15" customHeight="1"/>
    <row r="54" spans="2:78" ht="15" customHeight="1"/>
    <row r="55" spans="2:78" ht="15" customHeight="1"/>
    <row r="56" spans="2:78" ht="15" customHeight="1"/>
    <row r="57" spans="2:78" ht="15" customHeight="1"/>
    <row r="58" spans="2:78" ht="15" customHeight="1"/>
    <row r="59" spans="2:78" ht="15" customHeight="1"/>
    <row r="60" spans="2:78" ht="15" customHeight="1"/>
    <row r="61" spans="2:78" ht="15" customHeight="1"/>
    <row r="62" spans="2:78" ht="15" customHeight="1"/>
    <row r="63" spans="2:78" ht="15" customHeight="1"/>
    <row r="64" spans="2:78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</sheetData>
  <mergeCells count="94">
    <mergeCell ref="B7:K7"/>
    <mergeCell ref="L7:T7"/>
    <mergeCell ref="R8:T8"/>
    <mergeCell ref="B8:B10"/>
    <mergeCell ref="C8:C10"/>
    <mergeCell ref="D8:G8"/>
    <mergeCell ref="H8:J8"/>
    <mergeCell ref="K8:K10"/>
    <mergeCell ref="I9:I10"/>
    <mergeCell ref="D9:D10"/>
    <mergeCell ref="E9:E10"/>
    <mergeCell ref="F9:F10"/>
    <mergeCell ref="G9:G10"/>
    <mergeCell ref="H9:H10"/>
    <mergeCell ref="S9:S10"/>
    <mergeCell ref="L8:P8"/>
    <mergeCell ref="Q8:Q10"/>
    <mergeCell ref="BB9:BB10"/>
    <mergeCell ref="BI9:BI10"/>
    <mergeCell ref="AK8:AK10"/>
    <mergeCell ref="AN9:AN10"/>
    <mergeCell ref="AO9:AO10"/>
    <mergeCell ref="AP9:AP10"/>
    <mergeCell ref="AQ9:AQ10"/>
    <mergeCell ref="BC9:BH9"/>
    <mergeCell ref="R9:R10"/>
    <mergeCell ref="N9:N10"/>
    <mergeCell ref="J9:J10"/>
    <mergeCell ref="L9:L10"/>
    <mergeCell ref="M9:M10"/>
    <mergeCell ref="P9:P10"/>
    <mergeCell ref="O9:O10"/>
    <mergeCell ref="A11:A12"/>
    <mergeCell ref="AS9:AS10"/>
    <mergeCell ref="AU9:AU10"/>
    <mergeCell ref="AV9:AV10"/>
    <mergeCell ref="AW9:AW10"/>
    <mergeCell ref="AE9:AE10"/>
    <mergeCell ref="AF9:AF10"/>
    <mergeCell ref="AH9:AH10"/>
    <mergeCell ref="AI9:AI10"/>
    <mergeCell ref="AM9:AM10"/>
    <mergeCell ref="T9:T10"/>
    <mergeCell ref="U9:U10"/>
    <mergeCell ref="V9:AA9"/>
    <mergeCell ref="AB9:AB10"/>
    <mergeCell ref="AC9:AC10"/>
    <mergeCell ref="AD9:AD10"/>
    <mergeCell ref="BS7:CC7"/>
    <mergeCell ref="U8:AC8"/>
    <mergeCell ref="U7:AF7"/>
    <mergeCell ref="AM7:AT7"/>
    <mergeCell ref="AU7:BJ7"/>
    <mergeCell ref="BK7:BR7"/>
    <mergeCell ref="BB8:BJ8"/>
    <mergeCell ref="AD8:AF8"/>
    <mergeCell ref="AH8:AJ8"/>
    <mergeCell ref="AL8:AL10"/>
    <mergeCell ref="AM8:AP8"/>
    <mergeCell ref="AQ8:AS8"/>
    <mergeCell ref="AG8:AG10"/>
    <mergeCell ref="AG7:AL7"/>
    <mergeCell ref="AX9:AX10"/>
    <mergeCell ref="BR8:BR10"/>
    <mergeCell ref="BV9:BV10"/>
    <mergeCell ref="CC8:CC10"/>
    <mergeCell ref="AJ9:AJ10"/>
    <mergeCell ref="AR9:AR10"/>
    <mergeCell ref="AY9:AY10"/>
    <mergeCell ref="BL9:BL10"/>
    <mergeCell ref="BP9:BP10"/>
    <mergeCell ref="BQ9:BQ10"/>
    <mergeCell ref="BK8:BM8"/>
    <mergeCell ref="BN8:BN10"/>
    <mergeCell ref="BO8:BQ8"/>
    <mergeCell ref="BJ9:BJ10"/>
    <mergeCell ref="BK9:BK10"/>
    <mergeCell ref="BW9:BW10"/>
    <mergeCell ref="A7:A10"/>
    <mergeCell ref="CA8:CA10"/>
    <mergeCell ref="CB8:CB10"/>
    <mergeCell ref="AT8:AT10"/>
    <mergeCell ref="AU8:AZ8"/>
    <mergeCell ref="BA8:BA10"/>
    <mergeCell ref="BM9:BM10"/>
    <mergeCell ref="BO9:BO10"/>
    <mergeCell ref="AZ9:AZ10"/>
    <mergeCell ref="BZ8:BZ10"/>
    <mergeCell ref="BX8:BX10"/>
    <mergeCell ref="BY8:BY10"/>
    <mergeCell ref="BS8:BS10"/>
    <mergeCell ref="BT8:BT10"/>
    <mergeCell ref="BU8:BW8"/>
    <mergeCell ref="BU9:BU10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53"/>
  </sheetPr>
  <dimension ref="A1:DD333"/>
  <sheetViews>
    <sheetView showGridLines="0" topLeftCell="A10" zoomScale="80" zoomScaleNormal="80" workbookViewId="0">
      <pane xSplit="1" ySplit="3" topLeftCell="BF38" activePane="bottomRight" state="frozen"/>
      <selection activeCell="A10" sqref="A10"/>
      <selection pane="topRight" activeCell="B10" sqref="B10"/>
      <selection pane="bottomLeft" activeCell="A13" sqref="A13"/>
      <selection pane="bottomRight" activeCell="CB41" sqref="CB41"/>
    </sheetView>
  </sheetViews>
  <sheetFormatPr defaultColWidth="9.33203125" defaultRowHeight="11.25"/>
  <cols>
    <col min="1" max="1" width="19.83203125" style="19" customWidth="1"/>
    <col min="2" max="17" width="14.33203125" style="19" customWidth="1"/>
    <col min="18" max="20" width="15.83203125" style="19" customWidth="1"/>
    <col min="21" max="72" width="14.33203125" style="19" customWidth="1"/>
    <col min="73" max="74" width="15.83203125" style="19" customWidth="1"/>
    <col min="75" max="80" width="14.33203125" style="19" customWidth="1"/>
    <col min="81" max="16384" width="9.33203125" style="19"/>
  </cols>
  <sheetData>
    <row r="1" spans="1:80" ht="12.2" customHeight="1"/>
    <row r="2" spans="1:80" s="2" customFormat="1" ht="12.2" customHeight="1">
      <c r="A2" s="47" t="s">
        <v>296</v>
      </c>
    </row>
    <row r="3" spans="1:80" s="2" customFormat="1" ht="12.2" customHeight="1">
      <c r="A3" s="48" t="s">
        <v>297</v>
      </c>
    </row>
    <row r="4" spans="1:80" ht="6" customHeight="1"/>
    <row r="5" spans="1:80" s="10" customFormat="1" ht="12.2" customHeight="1">
      <c r="A5" s="27" t="s">
        <v>146</v>
      </c>
      <c r="B5" s="9"/>
      <c r="C5" s="9"/>
      <c r="D5" s="9"/>
      <c r="E5" s="9"/>
      <c r="F5" s="9"/>
      <c r="G5" s="9"/>
    </row>
    <row r="6" spans="1:80" ht="6" customHeight="1" thickBot="1"/>
    <row r="7" spans="1:80" s="22" customFormat="1" ht="13.5" customHeight="1" thickBot="1">
      <c r="A7" s="119" t="s">
        <v>385</v>
      </c>
      <c r="B7" s="125" t="s">
        <v>195</v>
      </c>
      <c r="C7" s="112"/>
      <c r="D7" s="112"/>
      <c r="E7" s="112"/>
      <c r="F7" s="112"/>
      <c r="G7" s="112"/>
      <c r="H7" s="112"/>
      <c r="I7" s="112"/>
      <c r="J7" s="112"/>
      <c r="K7" s="112"/>
      <c r="L7" s="112" t="s">
        <v>0</v>
      </c>
      <c r="M7" s="112"/>
      <c r="N7" s="112"/>
      <c r="O7" s="112"/>
      <c r="P7" s="112"/>
      <c r="Q7" s="112"/>
      <c r="R7" s="112"/>
      <c r="S7" s="112"/>
      <c r="T7" s="112"/>
      <c r="U7" s="140" t="s">
        <v>1</v>
      </c>
      <c r="V7" s="151"/>
      <c r="W7" s="151"/>
      <c r="X7" s="151"/>
      <c r="Y7" s="151"/>
      <c r="Z7" s="151"/>
      <c r="AA7" s="151"/>
      <c r="AB7" s="151"/>
      <c r="AC7" s="151"/>
      <c r="AD7" s="151"/>
      <c r="AE7" s="151"/>
      <c r="AF7" s="152"/>
      <c r="AG7" s="146" t="s">
        <v>380</v>
      </c>
      <c r="AH7" s="146"/>
      <c r="AI7" s="146"/>
      <c r="AJ7" s="146"/>
      <c r="AK7" s="147"/>
      <c r="AL7" s="125" t="s">
        <v>77</v>
      </c>
      <c r="AM7" s="112"/>
      <c r="AN7" s="112"/>
      <c r="AO7" s="112"/>
      <c r="AP7" s="112"/>
      <c r="AQ7" s="112"/>
      <c r="AR7" s="122"/>
      <c r="AS7" s="125" t="s">
        <v>168</v>
      </c>
      <c r="AT7" s="125"/>
      <c r="AU7" s="125"/>
      <c r="AV7" s="125"/>
      <c r="AW7" s="125"/>
      <c r="AX7" s="125"/>
      <c r="AY7" s="125"/>
      <c r="AZ7" s="125"/>
      <c r="BA7" s="125"/>
      <c r="BB7" s="125"/>
      <c r="BC7" s="125"/>
      <c r="BD7" s="125"/>
      <c r="BE7" s="125"/>
      <c r="BF7" s="125"/>
      <c r="BG7" s="125"/>
      <c r="BH7" s="125"/>
      <c r="BI7" s="125" t="s">
        <v>169</v>
      </c>
      <c r="BJ7" s="112"/>
      <c r="BK7" s="112"/>
      <c r="BL7" s="112"/>
      <c r="BM7" s="112"/>
      <c r="BN7" s="112"/>
      <c r="BO7" s="112"/>
      <c r="BP7" s="112"/>
      <c r="BQ7" s="125" t="s">
        <v>201</v>
      </c>
      <c r="BR7" s="125"/>
      <c r="BS7" s="125"/>
      <c r="BT7" s="125"/>
      <c r="BU7" s="125"/>
      <c r="BV7" s="125"/>
      <c r="BW7" s="125"/>
      <c r="BX7" s="125"/>
      <c r="BY7" s="125"/>
      <c r="BZ7" s="125"/>
      <c r="CA7" s="125"/>
      <c r="CB7" s="125"/>
    </row>
    <row r="8" spans="1:80" s="22" customFormat="1" ht="34.5" customHeight="1" thickBot="1">
      <c r="A8" s="120"/>
      <c r="B8" s="112" t="s">
        <v>80</v>
      </c>
      <c r="C8" s="128" t="s">
        <v>81</v>
      </c>
      <c r="D8" s="126" t="s">
        <v>241</v>
      </c>
      <c r="E8" s="126"/>
      <c r="F8" s="126"/>
      <c r="G8" s="126"/>
      <c r="H8" s="126" t="s">
        <v>82</v>
      </c>
      <c r="I8" s="126"/>
      <c r="J8" s="126"/>
      <c r="K8" s="130" t="s">
        <v>111</v>
      </c>
      <c r="L8" s="126" t="s">
        <v>85</v>
      </c>
      <c r="M8" s="126"/>
      <c r="N8" s="126"/>
      <c r="O8" s="126"/>
      <c r="P8" s="126"/>
      <c r="Q8" s="126" t="s">
        <v>302</v>
      </c>
      <c r="R8" s="126" t="s">
        <v>202</v>
      </c>
      <c r="S8" s="126"/>
      <c r="T8" s="126"/>
      <c r="U8" s="126" t="s">
        <v>196</v>
      </c>
      <c r="V8" s="126"/>
      <c r="W8" s="126"/>
      <c r="X8" s="126"/>
      <c r="Y8" s="126"/>
      <c r="Z8" s="126"/>
      <c r="AA8" s="126"/>
      <c r="AB8" s="126"/>
      <c r="AC8" s="126" t="s">
        <v>203</v>
      </c>
      <c r="AD8" s="112"/>
      <c r="AE8" s="112"/>
      <c r="AF8" s="126" t="s">
        <v>242</v>
      </c>
      <c r="AG8" s="126" t="s">
        <v>90</v>
      </c>
      <c r="AH8" s="112"/>
      <c r="AI8" s="112"/>
      <c r="AJ8" s="126" t="s">
        <v>91</v>
      </c>
      <c r="AK8" s="126" t="s">
        <v>261</v>
      </c>
      <c r="AL8" s="126" t="s">
        <v>204</v>
      </c>
      <c r="AM8" s="126"/>
      <c r="AN8" s="126"/>
      <c r="AO8" s="112" t="s">
        <v>92</v>
      </c>
      <c r="AP8" s="112"/>
      <c r="AQ8" s="112"/>
      <c r="AR8" s="130" t="s">
        <v>134</v>
      </c>
      <c r="AS8" s="126" t="s">
        <v>85</v>
      </c>
      <c r="AT8" s="126"/>
      <c r="AU8" s="126"/>
      <c r="AV8" s="126"/>
      <c r="AW8" s="126"/>
      <c r="AX8" s="126"/>
      <c r="AY8" s="126" t="s">
        <v>302</v>
      </c>
      <c r="AZ8" s="153" t="s">
        <v>96</v>
      </c>
      <c r="BA8" s="154"/>
      <c r="BB8" s="154"/>
      <c r="BC8" s="154"/>
      <c r="BD8" s="154"/>
      <c r="BE8" s="154"/>
      <c r="BF8" s="154"/>
      <c r="BG8" s="154"/>
      <c r="BH8" s="155"/>
      <c r="BI8" s="126" t="s">
        <v>88</v>
      </c>
      <c r="BJ8" s="112"/>
      <c r="BK8" s="112"/>
      <c r="BL8" s="126" t="s">
        <v>89</v>
      </c>
      <c r="BM8" s="126" t="s">
        <v>90</v>
      </c>
      <c r="BN8" s="112"/>
      <c r="BO8" s="112"/>
      <c r="BP8" s="126" t="s">
        <v>91</v>
      </c>
      <c r="BQ8" s="125" t="s">
        <v>205</v>
      </c>
      <c r="BR8" s="125" t="s">
        <v>206</v>
      </c>
      <c r="BS8" s="111" t="s">
        <v>99</v>
      </c>
      <c r="BT8" s="111"/>
      <c r="BU8" s="111"/>
      <c r="BV8" s="125" t="s">
        <v>207</v>
      </c>
      <c r="BW8" s="125" t="s">
        <v>208</v>
      </c>
      <c r="BX8" s="125" t="s">
        <v>101</v>
      </c>
      <c r="BY8" s="125" t="s">
        <v>209</v>
      </c>
      <c r="BZ8" s="125" t="s">
        <v>102</v>
      </c>
      <c r="CA8" s="125" t="s">
        <v>103</v>
      </c>
      <c r="CB8" s="127" t="s">
        <v>268</v>
      </c>
    </row>
    <row r="9" spans="1:80" s="22" customFormat="1" ht="23.25" customHeight="1" thickBot="1">
      <c r="A9" s="120"/>
      <c r="B9" s="112"/>
      <c r="C9" s="150"/>
      <c r="D9" s="112" t="s">
        <v>104</v>
      </c>
      <c r="E9" s="126" t="s">
        <v>106</v>
      </c>
      <c r="F9" s="126" t="s">
        <v>107</v>
      </c>
      <c r="G9" s="126" t="s">
        <v>263</v>
      </c>
      <c r="H9" s="112" t="s">
        <v>104</v>
      </c>
      <c r="I9" s="112" t="s">
        <v>108</v>
      </c>
      <c r="J9" s="112" t="s">
        <v>109</v>
      </c>
      <c r="K9" s="131"/>
      <c r="L9" s="112" t="s">
        <v>104</v>
      </c>
      <c r="M9" s="126" t="s">
        <v>114</v>
      </c>
      <c r="N9" s="126" t="s">
        <v>264</v>
      </c>
      <c r="O9" s="113" t="s">
        <v>328</v>
      </c>
      <c r="P9" s="126" t="s">
        <v>117</v>
      </c>
      <c r="Q9" s="126"/>
      <c r="R9" s="112" t="s">
        <v>104</v>
      </c>
      <c r="S9" s="126" t="s">
        <v>118</v>
      </c>
      <c r="T9" s="126" t="s">
        <v>119</v>
      </c>
      <c r="U9" s="125" t="s">
        <v>155</v>
      </c>
      <c r="V9" s="113" t="s">
        <v>322</v>
      </c>
      <c r="W9" s="113"/>
      <c r="X9" s="113"/>
      <c r="Y9" s="113"/>
      <c r="Z9" s="113"/>
      <c r="AA9" s="113"/>
      <c r="AB9" s="126" t="s">
        <v>265</v>
      </c>
      <c r="AC9" s="125" t="s">
        <v>104</v>
      </c>
      <c r="AD9" s="126" t="s">
        <v>121</v>
      </c>
      <c r="AE9" s="125" t="s">
        <v>124</v>
      </c>
      <c r="AF9" s="126"/>
      <c r="AG9" s="112" t="s">
        <v>104</v>
      </c>
      <c r="AH9" s="125" t="s">
        <v>125</v>
      </c>
      <c r="AI9" s="125" t="s">
        <v>127</v>
      </c>
      <c r="AJ9" s="126"/>
      <c r="AK9" s="126"/>
      <c r="AL9" s="112" t="s">
        <v>104</v>
      </c>
      <c r="AM9" s="126" t="s">
        <v>128</v>
      </c>
      <c r="AN9" s="126" t="s">
        <v>129</v>
      </c>
      <c r="AO9" s="112" t="s">
        <v>104</v>
      </c>
      <c r="AP9" s="112" t="s">
        <v>108</v>
      </c>
      <c r="AQ9" s="112" t="s">
        <v>131</v>
      </c>
      <c r="AR9" s="131"/>
      <c r="AS9" s="112" t="s">
        <v>104</v>
      </c>
      <c r="AT9" s="126" t="s">
        <v>114</v>
      </c>
      <c r="AU9" s="126" t="s">
        <v>115</v>
      </c>
      <c r="AV9" s="126" t="s">
        <v>264</v>
      </c>
      <c r="AW9" s="113" t="s">
        <v>328</v>
      </c>
      <c r="AX9" s="126" t="s">
        <v>136</v>
      </c>
      <c r="AY9" s="126"/>
      <c r="AZ9" s="125" t="s">
        <v>155</v>
      </c>
      <c r="BA9" s="117" t="s">
        <v>322</v>
      </c>
      <c r="BB9" s="118"/>
      <c r="BC9" s="118"/>
      <c r="BD9" s="118"/>
      <c r="BE9" s="118"/>
      <c r="BF9" s="148"/>
      <c r="BG9" s="126" t="s">
        <v>265</v>
      </c>
      <c r="BH9" s="126" t="s">
        <v>137</v>
      </c>
      <c r="BI9" s="125" t="s">
        <v>155</v>
      </c>
      <c r="BJ9" s="126" t="s">
        <v>122</v>
      </c>
      <c r="BK9" s="125" t="s">
        <v>124</v>
      </c>
      <c r="BL9" s="126"/>
      <c r="BM9" s="125" t="s">
        <v>155</v>
      </c>
      <c r="BN9" s="125" t="s">
        <v>126</v>
      </c>
      <c r="BO9" s="125" t="s">
        <v>127</v>
      </c>
      <c r="BP9" s="126"/>
      <c r="BQ9" s="125"/>
      <c r="BR9" s="125"/>
      <c r="BS9" s="112" t="s">
        <v>104</v>
      </c>
      <c r="BT9" s="111" t="s">
        <v>139</v>
      </c>
      <c r="BU9" s="111" t="s">
        <v>281</v>
      </c>
      <c r="BV9" s="125"/>
      <c r="BW9" s="125"/>
      <c r="BX9" s="125"/>
      <c r="BY9" s="125"/>
      <c r="BZ9" s="125"/>
      <c r="CA9" s="125"/>
      <c r="CB9" s="127"/>
    </row>
    <row r="10" spans="1:80" s="22" customFormat="1" ht="74.25" customHeight="1" thickBot="1">
      <c r="A10" s="121"/>
      <c r="B10" s="112"/>
      <c r="C10" s="129"/>
      <c r="D10" s="112"/>
      <c r="E10" s="126"/>
      <c r="F10" s="126"/>
      <c r="G10" s="126"/>
      <c r="H10" s="112"/>
      <c r="I10" s="112"/>
      <c r="J10" s="112"/>
      <c r="K10" s="132"/>
      <c r="L10" s="112"/>
      <c r="M10" s="126"/>
      <c r="N10" s="126"/>
      <c r="O10" s="113"/>
      <c r="P10" s="126"/>
      <c r="Q10" s="126"/>
      <c r="R10" s="112"/>
      <c r="S10" s="126"/>
      <c r="T10" s="126"/>
      <c r="U10" s="125"/>
      <c r="V10" s="41" t="s">
        <v>104</v>
      </c>
      <c r="W10" s="42" t="s">
        <v>317</v>
      </c>
      <c r="X10" s="42" t="s">
        <v>318</v>
      </c>
      <c r="Y10" s="42" t="s">
        <v>319</v>
      </c>
      <c r="Z10" s="42" t="s">
        <v>320</v>
      </c>
      <c r="AA10" s="42" t="s">
        <v>321</v>
      </c>
      <c r="AB10" s="126"/>
      <c r="AC10" s="125"/>
      <c r="AD10" s="126"/>
      <c r="AE10" s="125"/>
      <c r="AF10" s="126"/>
      <c r="AG10" s="112"/>
      <c r="AH10" s="125"/>
      <c r="AI10" s="125"/>
      <c r="AJ10" s="126"/>
      <c r="AK10" s="126"/>
      <c r="AL10" s="112"/>
      <c r="AM10" s="126"/>
      <c r="AN10" s="126"/>
      <c r="AO10" s="112"/>
      <c r="AP10" s="112"/>
      <c r="AQ10" s="112"/>
      <c r="AR10" s="132"/>
      <c r="AS10" s="112"/>
      <c r="AT10" s="126"/>
      <c r="AU10" s="126"/>
      <c r="AV10" s="126"/>
      <c r="AW10" s="113"/>
      <c r="AX10" s="126"/>
      <c r="AY10" s="126"/>
      <c r="AZ10" s="125"/>
      <c r="BA10" s="41" t="s">
        <v>104</v>
      </c>
      <c r="BB10" s="42" t="s">
        <v>317</v>
      </c>
      <c r="BC10" s="42" t="s">
        <v>318</v>
      </c>
      <c r="BD10" s="42" t="s">
        <v>319</v>
      </c>
      <c r="BE10" s="42" t="s">
        <v>320</v>
      </c>
      <c r="BF10" s="42" t="s">
        <v>321</v>
      </c>
      <c r="BG10" s="126"/>
      <c r="BH10" s="126"/>
      <c r="BI10" s="125"/>
      <c r="BJ10" s="126"/>
      <c r="BK10" s="125"/>
      <c r="BL10" s="126"/>
      <c r="BM10" s="125"/>
      <c r="BN10" s="125"/>
      <c r="BO10" s="125"/>
      <c r="BP10" s="126"/>
      <c r="BQ10" s="125"/>
      <c r="BR10" s="125"/>
      <c r="BS10" s="112"/>
      <c r="BT10" s="111"/>
      <c r="BU10" s="111"/>
      <c r="BV10" s="125"/>
      <c r="BW10" s="125"/>
      <c r="BX10" s="125"/>
      <c r="BY10" s="125"/>
      <c r="BZ10" s="125"/>
      <c r="CA10" s="125"/>
      <c r="CB10" s="127"/>
    </row>
    <row r="11" spans="1:80" s="22" customFormat="1" ht="12" customHeight="1" thickBot="1">
      <c r="A11" s="141" t="s">
        <v>143</v>
      </c>
      <c r="B11" s="43" t="s">
        <v>6</v>
      </c>
      <c r="C11" s="43" t="s">
        <v>8</v>
      </c>
      <c r="D11" s="43" t="s">
        <v>10</v>
      </c>
      <c r="E11" s="40" t="s">
        <v>311</v>
      </c>
      <c r="F11" s="40" t="s">
        <v>11</v>
      </c>
      <c r="G11" s="40" t="s">
        <v>12</v>
      </c>
      <c r="H11" s="43" t="s">
        <v>13</v>
      </c>
      <c r="I11" s="43" t="s">
        <v>14</v>
      </c>
      <c r="J11" s="43" t="s">
        <v>15</v>
      </c>
      <c r="K11" s="43" t="s">
        <v>18</v>
      </c>
      <c r="L11" s="43" t="s">
        <v>22</v>
      </c>
      <c r="M11" s="43" t="s">
        <v>23</v>
      </c>
      <c r="N11" s="73" t="s">
        <v>25</v>
      </c>
      <c r="O11" s="73" t="s">
        <v>26</v>
      </c>
      <c r="P11" s="42" t="s">
        <v>27</v>
      </c>
      <c r="Q11" s="40" t="s">
        <v>28</v>
      </c>
      <c r="R11" s="43" t="s">
        <v>29</v>
      </c>
      <c r="S11" s="43" t="s">
        <v>30</v>
      </c>
      <c r="T11" s="43" t="s">
        <v>31</v>
      </c>
      <c r="U11" s="43" t="s">
        <v>32</v>
      </c>
      <c r="V11" s="43" t="s">
        <v>33</v>
      </c>
      <c r="W11" s="73" t="s">
        <v>34</v>
      </c>
      <c r="X11" s="73" t="s">
        <v>35</v>
      </c>
      <c r="Y11" s="73" t="s">
        <v>314</v>
      </c>
      <c r="Z11" s="73" t="s">
        <v>315</v>
      </c>
      <c r="AA11" s="73" t="s">
        <v>316</v>
      </c>
      <c r="AB11" s="43" t="s">
        <v>36</v>
      </c>
      <c r="AC11" s="43" t="s">
        <v>38</v>
      </c>
      <c r="AD11" s="43" t="s">
        <v>39</v>
      </c>
      <c r="AE11" s="40" t="s">
        <v>42</v>
      </c>
      <c r="AF11" s="70" t="s">
        <v>43</v>
      </c>
      <c r="AG11" s="43" t="s">
        <v>44</v>
      </c>
      <c r="AH11" s="43" t="s">
        <v>45</v>
      </c>
      <c r="AI11" s="40" t="s">
        <v>47</v>
      </c>
      <c r="AJ11" s="73" t="s">
        <v>312</v>
      </c>
      <c r="AK11" s="73" t="s">
        <v>313</v>
      </c>
      <c r="AL11" s="43" t="s">
        <v>48</v>
      </c>
      <c r="AM11" s="43" t="s">
        <v>49</v>
      </c>
      <c r="AN11" s="43" t="s">
        <v>50</v>
      </c>
      <c r="AO11" s="43" t="s">
        <v>13</v>
      </c>
      <c r="AP11" s="43" t="s">
        <v>14</v>
      </c>
      <c r="AQ11" s="43" t="s">
        <v>15</v>
      </c>
      <c r="AR11" s="43" t="s">
        <v>21</v>
      </c>
      <c r="AS11" s="43" t="s">
        <v>22</v>
      </c>
      <c r="AT11" s="43" t="s">
        <v>23</v>
      </c>
      <c r="AU11" s="43" t="s">
        <v>24</v>
      </c>
      <c r="AV11" s="73" t="s">
        <v>25</v>
      </c>
      <c r="AW11" s="43" t="s">
        <v>26</v>
      </c>
      <c r="AX11" s="40" t="s">
        <v>27</v>
      </c>
      <c r="AY11" s="40" t="s">
        <v>28</v>
      </c>
      <c r="AZ11" s="43" t="s">
        <v>32</v>
      </c>
      <c r="BA11" s="41" t="s">
        <v>33</v>
      </c>
      <c r="BB11" s="73" t="s">
        <v>34</v>
      </c>
      <c r="BC11" s="73" t="s">
        <v>35</v>
      </c>
      <c r="BD11" s="73" t="s">
        <v>314</v>
      </c>
      <c r="BE11" s="73" t="s">
        <v>315</v>
      </c>
      <c r="BF11" s="73" t="s">
        <v>316</v>
      </c>
      <c r="BG11" s="43" t="s">
        <v>36</v>
      </c>
      <c r="BH11" s="43" t="s">
        <v>37</v>
      </c>
      <c r="BI11" s="43" t="s">
        <v>38</v>
      </c>
      <c r="BJ11" s="43" t="s">
        <v>40</v>
      </c>
      <c r="BK11" s="40" t="s">
        <v>42</v>
      </c>
      <c r="BL11" s="40" t="s">
        <v>43</v>
      </c>
      <c r="BM11" s="43" t="s">
        <v>44</v>
      </c>
      <c r="BN11" s="40" t="s">
        <v>46</v>
      </c>
      <c r="BO11" s="40" t="s">
        <v>47</v>
      </c>
      <c r="BP11" s="73" t="s">
        <v>312</v>
      </c>
      <c r="BQ11" s="43" t="s">
        <v>56</v>
      </c>
      <c r="BR11" s="43" t="s">
        <v>57</v>
      </c>
      <c r="BS11" s="70" t="s">
        <v>285</v>
      </c>
      <c r="BT11" s="73" t="s">
        <v>286</v>
      </c>
      <c r="BU11" s="73" t="s">
        <v>287</v>
      </c>
      <c r="BV11" s="43" t="s">
        <v>197</v>
      </c>
      <c r="BW11" s="43" t="s">
        <v>61</v>
      </c>
      <c r="BX11" s="43" t="s">
        <v>62</v>
      </c>
      <c r="BY11" s="43" t="s">
        <v>178</v>
      </c>
      <c r="BZ11" s="43" t="s">
        <v>63</v>
      </c>
      <c r="CA11" s="43" t="s">
        <v>64</v>
      </c>
      <c r="CB11" s="43" t="s">
        <v>65</v>
      </c>
    </row>
    <row r="12" spans="1:80" s="22" customFormat="1" ht="12" customHeight="1" thickBot="1">
      <c r="A12" s="142"/>
      <c r="B12" s="45">
        <v>1</v>
      </c>
      <c r="C12" s="45">
        <v>2</v>
      </c>
      <c r="D12" s="45" t="s">
        <v>179</v>
      </c>
      <c r="E12" s="45">
        <v>4</v>
      </c>
      <c r="F12" s="45">
        <v>5</v>
      </c>
      <c r="G12" s="45">
        <v>6</v>
      </c>
      <c r="H12" s="45" t="s">
        <v>160</v>
      </c>
      <c r="I12" s="45">
        <v>8</v>
      </c>
      <c r="J12" s="45">
        <v>9</v>
      </c>
      <c r="K12" s="45">
        <v>10</v>
      </c>
      <c r="L12" s="45" t="s">
        <v>360</v>
      </c>
      <c r="M12" s="45">
        <v>12</v>
      </c>
      <c r="N12" s="45">
        <v>13</v>
      </c>
      <c r="O12" s="45">
        <v>14</v>
      </c>
      <c r="P12" s="45">
        <v>15</v>
      </c>
      <c r="Q12" s="45">
        <v>16</v>
      </c>
      <c r="R12" s="45" t="s">
        <v>181</v>
      </c>
      <c r="S12" s="45">
        <v>18</v>
      </c>
      <c r="T12" s="45">
        <v>19</v>
      </c>
      <c r="U12" s="45" t="s">
        <v>372</v>
      </c>
      <c r="V12" s="45" t="s">
        <v>373</v>
      </c>
      <c r="W12" s="45">
        <v>22</v>
      </c>
      <c r="X12" s="45">
        <v>23</v>
      </c>
      <c r="Y12" s="45">
        <v>24</v>
      </c>
      <c r="Z12" s="45">
        <v>25</v>
      </c>
      <c r="AA12" s="45">
        <v>26</v>
      </c>
      <c r="AB12" s="45">
        <v>27</v>
      </c>
      <c r="AC12" s="45" t="s">
        <v>163</v>
      </c>
      <c r="AD12" s="45">
        <v>29</v>
      </c>
      <c r="AE12" s="45">
        <v>30</v>
      </c>
      <c r="AF12" s="45">
        <v>31</v>
      </c>
      <c r="AG12" s="45" t="s">
        <v>219</v>
      </c>
      <c r="AH12" s="45">
        <v>33</v>
      </c>
      <c r="AI12" s="45">
        <v>34</v>
      </c>
      <c r="AJ12" s="45">
        <v>35</v>
      </c>
      <c r="AK12" s="45">
        <v>36</v>
      </c>
      <c r="AL12" s="45" t="s">
        <v>183</v>
      </c>
      <c r="AM12" s="45">
        <v>38</v>
      </c>
      <c r="AN12" s="45">
        <v>39</v>
      </c>
      <c r="AO12" s="45" t="s">
        <v>184</v>
      </c>
      <c r="AP12" s="45">
        <v>41</v>
      </c>
      <c r="AQ12" s="45">
        <v>42</v>
      </c>
      <c r="AR12" s="45">
        <v>43</v>
      </c>
      <c r="AS12" s="45" t="s">
        <v>374</v>
      </c>
      <c r="AT12" s="45">
        <v>45</v>
      </c>
      <c r="AU12" s="45">
        <v>46</v>
      </c>
      <c r="AV12" s="45">
        <v>47</v>
      </c>
      <c r="AW12" s="45">
        <v>48</v>
      </c>
      <c r="AX12" s="45">
        <v>49</v>
      </c>
      <c r="AY12" s="45">
        <v>50</v>
      </c>
      <c r="AZ12" s="45" t="s">
        <v>375</v>
      </c>
      <c r="BA12" s="45" t="s">
        <v>376</v>
      </c>
      <c r="BB12" s="45">
        <v>53</v>
      </c>
      <c r="BC12" s="45">
        <v>51</v>
      </c>
      <c r="BD12" s="45">
        <v>55</v>
      </c>
      <c r="BE12" s="45">
        <v>56</v>
      </c>
      <c r="BF12" s="45">
        <v>57</v>
      </c>
      <c r="BG12" s="45">
        <v>58</v>
      </c>
      <c r="BH12" s="45">
        <v>59</v>
      </c>
      <c r="BI12" s="45" t="s">
        <v>73</v>
      </c>
      <c r="BJ12" s="45">
        <v>61</v>
      </c>
      <c r="BK12" s="45">
        <v>62</v>
      </c>
      <c r="BL12" s="45">
        <v>63</v>
      </c>
      <c r="BM12" s="45" t="s">
        <v>377</v>
      </c>
      <c r="BN12" s="45">
        <v>65</v>
      </c>
      <c r="BO12" s="45">
        <v>66</v>
      </c>
      <c r="BP12" s="45">
        <v>67</v>
      </c>
      <c r="BQ12" s="45">
        <v>68</v>
      </c>
      <c r="BR12" s="45">
        <v>69</v>
      </c>
      <c r="BS12" s="45" t="s">
        <v>378</v>
      </c>
      <c r="BT12" s="45">
        <v>71</v>
      </c>
      <c r="BU12" s="45">
        <v>72</v>
      </c>
      <c r="BV12" s="45" t="s">
        <v>379</v>
      </c>
      <c r="BW12" s="45">
        <v>74</v>
      </c>
      <c r="BX12" s="45">
        <v>75</v>
      </c>
      <c r="BY12" s="45">
        <v>76</v>
      </c>
      <c r="BZ12" s="45">
        <v>78</v>
      </c>
      <c r="CA12" s="45">
        <v>79</v>
      </c>
      <c r="CB12" s="45">
        <v>80</v>
      </c>
    </row>
    <row r="13" spans="1:80" s="23" customFormat="1" ht="15" customHeight="1">
      <c r="A13" s="81">
        <v>1995</v>
      </c>
      <c r="B13" s="13">
        <v>4956.1019999999999</v>
      </c>
      <c r="C13" s="13">
        <v>56195.322</v>
      </c>
      <c r="D13" s="13">
        <f>+E13+F13+G13</f>
        <v>7076.18</v>
      </c>
      <c r="E13" s="13">
        <v>7020.3090000000002</v>
      </c>
      <c r="F13" s="13">
        <v>20.797999999999998</v>
      </c>
      <c r="G13" s="13">
        <v>35.073</v>
      </c>
      <c r="H13" s="13">
        <f>+I13+J13</f>
        <v>1858.268</v>
      </c>
      <c r="I13" s="13">
        <v>1607.0889999999999</v>
      </c>
      <c r="J13" s="13">
        <v>251.179</v>
      </c>
      <c r="K13" s="13">
        <v>187.95500000000001</v>
      </c>
      <c r="L13" s="13">
        <f>+M13+N13+O13+P13</f>
        <v>3084.4649999999997</v>
      </c>
      <c r="M13" s="13">
        <v>3031.8519999999999</v>
      </c>
      <c r="N13" s="13">
        <v>0</v>
      </c>
      <c r="O13" s="13">
        <v>0</v>
      </c>
      <c r="P13" s="13">
        <v>52.613</v>
      </c>
      <c r="Q13" s="13">
        <v>3935.386</v>
      </c>
      <c r="R13" s="13">
        <f>+S13+T13</f>
        <v>5005.0829999999996</v>
      </c>
      <c r="S13" s="13">
        <v>4847.46</v>
      </c>
      <c r="T13" s="13">
        <v>157.62299999999999</v>
      </c>
      <c r="U13" s="78">
        <f>+V13+AB13</f>
        <v>11756.683000000003</v>
      </c>
      <c r="V13" s="13">
        <f>+W13+X13+Y13+Z13-AA13</f>
        <v>11697.716000000002</v>
      </c>
      <c r="W13" s="13">
        <v>5206.5990000000002</v>
      </c>
      <c r="X13" s="13">
        <v>3028.46</v>
      </c>
      <c r="Y13" s="13">
        <v>3121.3069999999998</v>
      </c>
      <c r="Z13" s="13">
        <v>588.46500000000003</v>
      </c>
      <c r="AA13" s="13">
        <v>247.11500000000001</v>
      </c>
      <c r="AB13" s="13">
        <v>58.966999999999999</v>
      </c>
      <c r="AC13" s="13">
        <f>+AD13+AE13</f>
        <v>1389.1120000000001</v>
      </c>
      <c r="AD13" s="13">
        <v>516.85299999999995</v>
      </c>
      <c r="AE13" s="13">
        <v>872.25900000000001</v>
      </c>
      <c r="AF13" s="13">
        <v>0</v>
      </c>
      <c r="AG13" s="13">
        <f>+AH13+AI13</f>
        <v>77.863</v>
      </c>
      <c r="AH13" s="13">
        <v>56.988</v>
      </c>
      <c r="AI13" s="13">
        <v>20.875</v>
      </c>
      <c r="AJ13" s="13">
        <v>4647.299</v>
      </c>
      <c r="AK13" s="13">
        <v>-504.52800000000002</v>
      </c>
      <c r="AL13" s="13">
        <f>+AM13+AN13</f>
        <v>23943.028000000002</v>
      </c>
      <c r="AM13" s="13">
        <v>19451.273000000001</v>
      </c>
      <c r="AN13" s="13">
        <v>4491.7550000000001</v>
      </c>
      <c r="AO13" s="13">
        <f>+AP13+AQ13</f>
        <v>41779.196000000004</v>
      </c>
      <c r="AP13" s="78">
        <v>33544.137000000002</v>
      </c>
      <c r="AQ13" s="13">
        <v>8235.0589999999993</v>
      </c>
      <c r="AR13" s="13">
        <v>266.02300000000002</v>
      </c>
      <c r="AS13" s="13">
        <f>+AT13+AU13+AV13+AW13+AX13</f>
        <v>11112.665999999999</v>
      </c>
      <c r="AT13" s="13">
        <v>6512.9920000000002</v>
      </c>
      <c r="AU13" s="13">
        <v>3329.0610000000001</v>
      </c>
      <c r="AV13" s="13">
        <v>0</v>
      </c>
      <c r="AW13" s="13">
        <v>1164.242</v>
      </c>
      <c r="AX13" s="13">
        <v>106.371</v>
      </c>
      <c r="AY13" s="13">
        <v>5744.2430000000004</v>
      </c>
      <c r="AZ13" s="13">
        <f>BA13+BG13+BH13</f>
        <v>22183.493000000002</v>
      </c>
      <c r="BA13" s="13">
        <f>+BB13+BC13+BD13+BE13-BF13</f>
        <v>58.966999999999999</v>
      </c>
      <c r="BB13" s="13">
        <v>0</v>
      </c>
      <c r="BC13" s="13">
        <v>58.966999999999999</v>
      </c>
      <c r="BD13" s="13">
        <v>0</v>
      </c>
      <c r="BE13" s="13">
        <v>0</v>
      </c>
      <c r="BF13" s="13">
        <v>0</v>
      </c>
      <c r="BG13" s="13">
        <v>11963.028</v>
      </c>
      <c r="BH13" s="13">
        <v>10161.498</v>
      </c>
      <c r="BI13" s="13">
        <f>+BJ13+BK13</f>
        <v>4500.2979999999998</v>
      </c>
      <c r="BJ13" s="13">
        <v>614.24699999999996</v>
      </c>
      <c r="BK13" s="13">
        <v>3886.0509999999999</v>
      </c>
      <c r="BL13" s="13">
        <v>476.79500000000002</v>
      </c>
      <c r="BM13" s="13">
        <f>+BN13+BO13</f>
        <v>915.90300000000002</v>
      </c>
      <c r="BN13" s="13">
        <v>694.95100000000002</v>
      </c>
      <c r="BO13" s="13">
        <v>220.952</v>
      </c>
      <c r="BP13" s="13">
        <v>4647.299</v>
      </c>
      <c r="BQ13" s="13">
        <v>18986.926000000003</v>
      </c>
      <c r="BR13" s="13">
        <v>14339.627000000004</v>
      </c>
      <c r="BS13" s="13">
        <f>+BT13+BU13</f>
        <v>17206.726000000002</v>
      </c>
      <c r="BT13" s="13">
        <v>3556.652</v>
      </c>
      <c r="BU13" s="13">
        <v>13650.074000000002</v>
      </c>
      <c r="BV13" s="78">
        <f>BU13-BP13</f>
        <v>9002.7750000000015</v>
      </c>
      <c r="BW13" s="13">
        <v>67014.123000000007</v>
      </c>
      <c r="BX13" s="13">
        <v>65385.538000000008</v>
      </c>
      <c r="BY13" s="13">
        <v>75547.036000000007</v>
      </c>
      <c r="BZ13" s="13">
        <v>9667.0110000000132</v>
      </c>
      <c r="CA13" s="13">
        <v>5857.7520000000131</v>
      </c>
      <c r="CB13" s="13">
        <v>3933.3990000000131</v>
      </c>
    </row>
    <row r="14" spans="1:80" s="23" customFormat="1" ht="15" customHeight="1">
      <c r="A14" s="81">
        <v>1996</v>
      </c>
      <c r="B14" s="13">
        <v>5274.585</v>
      </c>
      <c r="C14" s="13">
        <v>59790.67</v>
      </c>
      <c r="D14" s="13">
        <f t="shared" ref="D14:D25" si="0">+E14+F14+G14</f>
        <v>7067.8450000000003</v>
      </c>
      <c r="E14" s="13">
        <v>7014.0550000000003</v>
      </c>
      <c r="F14" s="13">
        <v>13.183</v>
      </c>
      <c r="G14" s="13">
        <v>40.606999999999999</v>
      </c>
      <c r="H14" s="13">
        <f t="shared" ref="H14:H25" si="1">+I14+J14</f>
        <v>2007.085</v>
      </c>
      <c r="I14" s="13">
        <v>1745.95</v>
      </c>
      <c r="J14" s="13">
        <v>261.13499999999999</v>
      </c>
      <c r="K14" s="13">
        <v>191.21799999999999</v>
      </c>
      <c r="L14" s="13">
        <f t="shared" ref="L14:L25" si="2">+M14+N14+O14+P14</f>
        <v>3575.654</v>
      </c>
      <c r="M14" s="13">
        <v>3522.0630000000001</v>
      </c>
      <c r="N14" s="13">
        <v>0</v>
      </c>
      <c r="O14" s="13">
        <v>0</v>
      </c>
      <c r="P14" s="13">
        <v>53.591000000000001</v>
      </c>
      <c r="Q14" s="13">
        <v>4754.4780000000001</v>
      </c>
      <c r="R14" s="13">
        <f t="shared" ref="R14:R25" si="3">+S14+T14</f>
        <v>5499.3119999999999</v>
      </c>
      <c r="S14" s="13">
        <v>5339.2579999999998</v>
      </c>
      <c r="T14" s="13">
        <v>160.054</v>
      </c>
      <c r="U14" s="78">
        <f t="shared" ref="U14:U25" si="4">+V14+AB14</f>
        <v>12524.942000000001</v>
      </c>
      <c r="V14" s="13">
        <f t="shared" ref="V14:V25" si="5">+W14+X14+Y14+Z14-AA14</f>
        <v>12461.138000000001</v>
      </c>
      <c r="W14" s="13">
        <v>5385.0010000000002</v>
      </c>
      <c r="X14" s="13">
        <v>3330.4789999999998</v>
      </c>
      <c r="Y14" s="13">
        <v>3276.2190000000001</v>
      </c>
      <c r="Z14" s="13">
        <v>728.63199999999995</v>
      </c>
      <c r="AA14" s="13">
        <v>259.19299999999998</v>
      </c>
      <c r="AB14" s="13">
        <v>63.804000000000002</v>
      </c>
      <c r="AC14" s="13">
        <f t="shared" ref="AC14:AC25" si="6">+AD14+AE14</f>
        <v>1350.627</v>
      </c>
      <c r="AD14" s="13">
        <v>533.74400000000003</v>
      </c>
      <c r="AE14" s="13">
        <v>816.88300000000004</v>
      </c>
      <c r="AF14" s="13">
        <v>0</v>
      </c>
      <c r="AG14" s="13">
        <f t="shared" ref="AG14:AG25" si="7">+AH14+AI14</f>
        <v>129.78899999999999</v>
      </c>
      <c r="AH14" s="13">
        <v>59.676000000000002</v>
      </c>
      <c r="AI14" s="13">
        <v>70.113</v>
      </c>
      <c r="AJ14" s="13">
        <v>4868.3239999999996</v>
      </c>
      <c r="AK14" s="13">
        <v>-641.81299999999999</v>
      </c>
      <c r="AL14" s="13">
        <f t="shared" ref="AL14:AL25" si="8">+AM14+AN14</f>
        <v>25481.625</v>
      </c>
      <c r="AM14" s="13">
        <v>20712.912</v>
      </c>
      <c r="AN14" s="13">
        <v>4768.7129999999997</v>
      </c>
      <c r="AO14" s="13">
        <f t="shared" ref="AO14:AO25" si="9">+AP14+AQ14</f>
        <v>44833.335999999996</v>
      </c>
      <c r="AP14" s="13">
        <v>36117.856</v>
      </c>
      <c r="AQ14" s="13">
        <v>8715.48</v>
      </c>
      <c r="AR14" s="13">
        <v>348.11900000000003</v>
      </c>
      <c r="AS14" s="13">
        <f t="shared" ref="AS14:AS29" si="10">+AT14+AU14+AV14+AW14+AX14</f>
        <v>11032.304999999998</v>
      </c>
      <c r="AT14" s="13">
        <v>5887.0879999999997</v>
      </c>
      <c r="AU14" s="13">
        <v>3545.1600000000003</v>
      </c>
      <c r="AV14" s="13">
        <v>0</v>
      </c>
      <c r="AW14" s="13">
        <v>1464.835</v>
      </c>
      <c r="AX14" s="13">
        <v>135.22200000000001</v>
      </c>
      <c r="AY14" s="13">
        <v>5332.7560000000003</v>
      </c>
      <c r="AZ14" s="13">
        <f t="shared" ref="AZ14:AZ29" si="11">BA14+BG14+BH14</f>
        <v>24138.177</v>
      </c>
      <c r="BA14" s="13">
        <f t="shared" ref="BA14:BA29" si="12">+BB14+BC14+BD14+BE14-BF14</f>
        <v>63.804000000000002</v>
      </c>
      <c r="BB14" s="13">
        <v>0</v>
      </c>
      <c r="BC14" s="13">
        <v>63.804000000000002</v>
      </c>
      <c r="BD14" s="13">
        <v>0</v>
      </c>
      <c r="BE14" s="13">
        <v>0</v>
      </c>
      <c r="BF14" s="13">
        <v>0</v>
      </c>
      <c r="BG14" s="13">
        <v>12944.112999999999</v>
      </c>
      <c r="BH14" s="13">
        <v>11130.26</v>
      </c>
      <c r="BI14" s="13">
        <f t="shared" ref="BI14:BI29" si="13">+BJ14+BK14</f>
        <v>4391.93</v>
      </c>
      <c r="BJ14" s="13">
        <v>652.99300000000005</v>
      </c>
      <c r="BK14" s="13">
        <v>3738.9369999999999</v>
      </c>
      <c r="BL14" s="13">
        <v>547.37800000000004</v>
      </c>
      <c r="BM14" s="13">
        <f t="shared" ref="BM14:BM29" si="14">+BN14+BO14</f>
        <v>689.3</v>
      </c>
      <c r="BN14" s="13">
        <v>500.113</v>
      </c>
      <c r="BO14" s="13">
        <v>189.18700000000001</v>
      </c>
      <c r="BP14" s="13">
        <v>4868.3239999999996</v>
      </c>
      <c r="BQ14" s="13">
        <v>20207.04</v>
      </c>
      <c r="BR14" s="13">
        <v>15338.716</v>
      </c>
      <c r="BS14" s="13">
        <f t="shared" ref="BS14:BS29" si="15">+BT14+BU14</f>
        <v>18356.856</v>
      </c>
      <c r="BT14" s="13">
        <v>3537.4520000000002</v>
      </c>
      <c r="BU14" s="13">
        <v>14819.403999999999</v>
      </c>
      <c r="BV14" s="78">
        <f t="shared" ref="BV14:BV29" si="16">BU14-BP14</f>
        <v>9951.0799999999981</v>
      </c>
      <c r="BW14" s="13">
        <v>70646.842999999993</v>
      </c>
      <c r="BX14" s="13">
        <v>68671.808999999994</v>
      </c>
      <c r="BY14" s="13">
        <v>79802.068999999989</v>
      </c>
      <c r="BZ14" s="13">
        <v>9428.5169999999925</v>
      </c>
      <c r="CA14" s="13">
        <v>5119.7039999999934</v>
      </c>
      <c r="CB14" s="13">
        <v>3561.9959999999928</v>
      </c>
    </row>
    <row r="15" spans="1:80" s="23" customFormat="1" ht="15" customHeight="1">
      <c r="A15" s="81">
        <v>1997</v>
      </c>
      <c r="B15" s="13">
        <v>5548.326</v>
      </c>
      <c r="C15" s="13">
        <v>63747.103000000003</v>
      </c>
      <c r="D15" s="13">
        <f t="shared" si="0"/>
        <v>7987.0609999999997</v>
      </c>
      <c r="E15" s="13">
        <v>7932.2309999999998</v>
      </c>
      <c r="F15" s="13">
        <v>12.878</v>
      </c>
      <c r="G15" s="13">
        <v>41.951999999999998</v>
      </c>
      <c r="H15" s="13">
        <f t="shared" si="1"/>
        <v>2210.8110000000001</v>
      </c>
      <c r="I15" s="13">
        <v>1916.905</v>
      </c>
      <c r="J15" s="13">
        <v>293.90600000000001</v>
      </c>
      <c r="K15" s="13">
        <v>210.375</v>
      </c>
      <c r="L15" s="13">
        <f t="shared" si="2"/>
        <v>3205.3500000000004</v>
      </c>
      <c r="M15" s="13">
        <v>3152.4720000000002</v>
      </c>
      <c r="N15" s="13">
        <v>0</v>
      </c>
      <c r="O15" s="13">
        <v>0</v>
      </c>
      <c r="P15" s="13">
        <v>52.878</v>
      </c>
      <c r="Q15" s="13">
        <v>4779.4309999999996</v>
      </c>
      <c r="R15" s="13">
        <f t="shared" si="3"/>
        <v>5583.7420000000002</v>
      </c>
      <c r="S15" s="13">
        <v>5442.8230000000003</v>
      </c>
      <c r="T15" s="13">
        <v>140.91900000000001</v>
      </c>
      <c r="U15" s="78">
        <f t="shared" si="4"/>
        <v>13817.422</v>
      </c>
      <c r="V15" s="13">
        <f t="shared" si="5"/>
        <v>13744.637000000001</v>
      </c>
      <c r="W15" s="13">
        <v>5875.5129999999999</v>
      </c>
      <c r="X15" s="13">
        <v>3723.4189999999999</v>
      </c>
      <c r="Y15" s="13">
        <v>3647.82</v>
      </c>
      <c r="Z15" s="13">
        <v>771.65200000000004</v>
      </c>
      <c r="AA15" s="13">
        <v>273.767</v>
      </c>
      <c r="AB15" s="13">
        <v>72.784999999999997</v>
      </c>
      <c r="AC15" s="13">
        <f t="shared" si="6"/>
        <v>1233.1399999999999</v>
      </c>
      <c r="AD15" s="13">
        <v>525.01800000000003</v>
      </c>
      <c r="AE15" s="13">
        <v>708.12199999999996</v>
      </c>
      <c r="AF15" s="13">
        <v>0</v>
      </c>
      <c r="AG15" s="13">
        <f t="shared" si="7"/>
        <v>416.93999999999994</v>
      </c>
      <c r="AH15" s="13">
        <v>71.248999999999995</v>
      </c>
      <c r="AI15" s="13">
        <v>345.69099999999997</v>
      </c>
      <c r="AJ15" s="13">
        <v>5168.5550000000003</v>
      </c>
      <c r="AK15" s="13">
        <v>-611.12900000000002</v>
      </c>
      <c r="AL15" s="13">
        <f t="shared" si="8"/>
        <v>26804.072</v>
      </c>
      <c r="AM15" s="13">
        <v>21794.282999999999</v>
      </c>
      <c r="AN15" s="13">
        <v>5009.7889999999998</v>
      </c>
      <c r="AO15" s="13">
        <f t="shared" si="9"/>
        <v>48652.800999999999</v>
      </c>
      <c r="AP15" s="13">
        <v>39053.868999999999</v>
      </c>
      <c r="AQ15" s="13">
        <v>9598.9320000000007</v>
      </c>
      <c r="AR15" s="13">
        <v>335.26799999999997</v>
      </c>
      <c r="AS15" s="13">
        <f t="shared" si="10"/>
        <v>10335.69</v>
      </c>
      <c r="AT15" s="13">
        <v>4829.3900000000003</v>
      </c>
      <c r="AU15" s="13">
        <v>3876.69</v>
      </c>
      <c r="AV15" s="13">
        <v>0</v>
      </c>
      <c r="AW15" s="13">
        <v>1582.0969999999998</v>
      </c>
      <c r="AX15" s="13">
        <v>47.512999999999998</v>
      </c>
      <c r="AY15" s="13">
        <v>4227.4359999999997</v>
      </c>
      <c r="AZ15" s="13">
        <f t="shared" si="11"/>
        <v>26206.838</v>
      </c>
      <c r="BA15" s="13">
        <f t="shared" si="12"/>
        <v>72.784999999999997</v>
      </c>
      <c r="BB15" s="13">
        <v>0</v>
      </c>
      <c r="BC15" s="13">
        <v>72.784999999999997</v>
      </c>
      <c r="BD15" s="13">
        <v>0</v>
      </c>
      <c r="BE15" s="13">
        <v>0</v>
      </c>
      <c r="BF15" s="13">
        <v>0</v>
      </c>
      <c r="BG15" s="13">
        <v>13925.499</v>
      </c>
      <c r="BH15" s="13">
        <v>12208.554</v>
      </c>
      <c r="BI15" s="13">
        <f t="shared" si="13"/>
        <v>4609.5020000000004</v>
      </c>
      <c r="BJ15" s="13">
        <v>703.89700000000005</v>
      </c>
      <c r="BK15" s="13">
        <v>3905.605</v>
      </c>
      <c r="BL15" s="13">
        <v>517.72900000000004</v>
      </c>
      <c r="BM15" s="13">
        <f t="shared" si="14"/>
        <v>1048.3220000000001</v>
      </c>
      <c r="BN15" s="13">
        <v>822.274</v>
      </c>
      <c r="BO15" s="13">
        <v>226.048</v>
      </c>
      <c r="BP15" s="13">
        <v>5168.5550000000003</v>
      </c>
      <c r="BQ15" s="13">
        <v>21255.745999999999</v>
      </c>
      <c r="BR15" s="13">
        <v>16087.190999999999</v>
      </c>
      <c r="BS15" s="13">
        <f t="shared" si="15"/>
        <v>19169.827999999998</v>
      </c>
      <c r="BT15" s="13">
        <v>3491.7759999999998</v>
      </c>
      <c r="BU15" s="13">
        <v>15678.051999999998</v>
      </c>
      <c r="BV15" s="78">
        <f t="shared" si="16"/>
        <v>10509.496999999998</v>
      </c>
      <c r="BW15" s="13">
        <v>74952.968999999997</v>
      </c>
      <c r="BX15" s="13">
        <v>72926.451000000001</v>
      </c>
      <c r="BY15" s="13">
        <v>85135.005000000005</v>
      </c>
      <c r="BZ15" s="13">
        <v>9697.0770000000048</v>
      </c>
      <c r="CA15" s="13">
        <v>5159.904000000005</v>
      </c>
      <c r="CB15" s="13">
        <v>2952.5270000000055</v>
      </c>
    </row>
    <row r="16" spans="1:80" s="23" customFormat="1" ht="15" customHeight="1">
      <c r="A16" s="81">
        <v>1998</v>
      </c>
      <c r="B16" s="13">
        <v>5921.8860000000004</v>
      </c>
      <c r="C16" s="13">
        <v>68467.994999999995</v>
      </c>
      <c r="D16" s="13">
        <f t="shared" si="0"/>
        <v>9048.8080000000009</v>
      </c>
      <c r="E16" s="13">
        <v>8974.0460000000003</v>
      </c>
      <c r="F16" s="13">
        <v>27.704000000000001</v>
      </c>
      <c r="G16" s="13">
        <v>47.058</v>
      </c>
      <c r="H16" s="13">
        <f t="shared" si="1"/>
        <v>2387.1790000000001</v>
      </c>
      <c r="I16" s="13">
        <v>2057.3760000000002</v>
      </c>
      <c r="J16" s="13">
        <v>329.803</v>
      </c>
      <c r="K16" s="13">
        <v>250.935</v>
      </c>
      <c r="L16" s="13">
        <f t="shared" si="2"/>
        <v>2759.4869999999996</v>
      </c>
      <c r="M16" s="13">
        <v>2709.8249999999998</v>
      </c>
      <c r="N16" s="13">
        <v>0</v>
      </c>
      <c r="O16" s="13">
        <v>0</v>
      </c>
      <c r="P16" s="13">
        <v>49.661999999999999</v>
      </c>
      <c r="Q16" s="13">
        <v>4407.3869999999997</v>
      </c>
      <c r="R16" s="13">
        <f t="shared" si="3"/>
        <v>5813.7190000000001</v>
      </c>
      <c r="S16" s="13">
        <v>5703.9139999999998</v>
      </c>
      <c r="T16" s="13">
        <v>109.80500000000001</v>
      </c>
      <c r="U16" s="78">
        <f t="shared" si="4"/>
        <v>15219.414999999999</v>
      </c>
      <c r="V16" s="13">
        <f t="shared" si="5"/>
        <v>15145.647999999999</v>
      </c>
      <c r="W16" s="13">
        <v>6663.701</v>
      </c>
      <c r="X16" s="13">
        <v>4182.1009999999997</v>
      </c>
      <c r="Y16" s="13">
        <v>3706.328</v>
      </c>
      <c r="Z16" s="13">
        <v>862.29200000000003</v>
      </c>
      <c r="AA16" s="13">
        <v>268.774</v>
      </c>
      <c r="AB16" s="13">
        <v>73.766999999999996</v>
      </c>
      <c r="AC16" s="13">
        <f t="shared" si="6"/>
        <v>1369.9780000000001</v>
      </c>
      <c r="AD16" s="13">
        <v>588.1</v>
      </c>
      <c r="AE16" s="13">
        <v>781.87800000000004</v>
      </c>
      <c r="AF16" s="13">
        <v>0</v>
      </c>
      <c r="AG16" s="13">
        <f t="shared" si="7"/>
        <v>182.51</v>
      </c>
      <c r="AH16" s="13">
        <v>84.381</v>
      </c>
      <c r="AI16" s="13">
        <v>98.129000000000005</v>
      </c>
      <c r="AJ16" s="13">
        <v>5474.2430000000004</v>
      </c>
      <c r="AK16" s="13">
        <v>-715.63599999999997</v>
      </c>
      <c r="AL16" s="13">
        <f t="shared" si="8"/>
        <v>28608.745999999999</v>
      </c>
      <c r="AM16" s="13">
        <v>23304.962</v>
      </c>
      <c r="AN16" s="13">
        <v>5303.7839999999997</v>
      </c>
      <c r="AO16" s="13">
        <f t="shared" si="9"/>
        <v>53238.088000000003</v>
      </c>
      <c r="AP16" s="13">
        <v>42392.286</v>
      </c>
      <c r="AQ16" s="13">
        <v>10845.802</v>
      </c>
      <c r="AR16" s="13">
        <v>407.733</v>
      </c>
      <c r="AS16" s="13">
        <f t="shared" si="10"/>
        <v>10675.308999999999</v>
      </c>
      <c r="AT16" s="13">
        <v>4113.1869999999999</v>
      </c>
      <c r="AU16" s="13">
        <v>4711.0749999999998</v>
      </c>
      <c r="AV16" s="13">
        <v>0</v>
      </c>
      <c r="AW16" s="13">
        <v>1762.9939999999999</v>
      </c>
      <c r="AX16" s="13">
        <v>88.052999999999997</v>
      </c>
      <c r="AY16" s="13">
        <v>3610.922</v>
      </c>
      <c r="AZ16" s="13">
        <f t="shared" si="11"/>
        <v>28714.449000000001</v>
      </c>
      <c r="BA16" s="13">
        <f t="shared" si="12"/>
        <v>73.766999999999996</v>
      </c>
      <c r="BB16" s="13">
        <v>0</v>
      </c>
      <c r="BC16" s="13">
        <v>73.766999999999996</v>
      </c>
      <c r="BD16" s="13">
        <v>0</v>
      </c>
      <c r="BE16" s="13">
        <v>0</v>
      </c>
      <c r="BF16" s="13">
        <v>0</v>
      </c>
      <c r="BG16" s="13">
        <v>15313.700999999999</v>
      </c>
      <c r="BH16" s="13">
        <v>13326.981</v>
      </c>
      <c r="BI16" s="13">
        <f t="shared" si="13"/>
        <v>4857.8630000000003</v>
      </c>
      <c r="BJ16" s="13">
        <v>774.52800000000002</v>
      </c>
      <c r="BK16" s="13">
        <v>4083.335</v>
      </c>
      <c r="BL16" s="13">
        <v>560.07899999999995</v>
      </c>
      <c r="BM16" s="13">
        <f t="shared" si="14"/>
        <v>1219.646</v>
      </c>
      <c r="BN16" s="13">
        <v>1008.643</v>
      </c>
      <c r="BO16" s="13">
        <v>211.00299999999999</v>
      </c>
      <c r="BP16" s="13">
        <v>5474.2430000000004</v>
      </c>
      <c r="BQ16" s="13">
        <v>22686.86</v>
      </c>
      <c r="BR16" s="13">
        <v>17212.616999999998</v>
      </c>
      <c r="BS16" s="13">
        <f t="shared" si="15"/>
        <v>20456.478999999999</v>
      </c>
      <c r="BT16" s="13">
        <v>3820.837</v>
      </c>
      <c r="BU16" s="13">
        <v>16635.642</v>
      </c>
      <c r="BV16" s="78">
        <f t="shared" si="16"/>
        <v>11161.398999999999</v>
      </c>
      <c r="BW16" s="13">
        <v>81610.38900000001</v>
      </c>
      <c r="BX16" s="13">
        <v>79452.608000000007</v>
      </c>
      <c r="BY16" s="13">
        <v>92779.589000000007</v>
      </c>
      <c r="BZ16" s="13">
        <v>11544.69200000001</v>
      </c>
      <c r="CA16" s="13">
        <v>7107.5850000000091</v>
      </c>
      <c r="CB16" s="13">
        <v>4248.6560000000081</v>
      </c>
    </row>
    <row r="17" spans="1:80" ht="15" customHeight="1">
      <c r="A17" s="81">
        <v>1999</v>
      </c>
      <c r="B17" s="13">
        <v>6212.1319999999996</v>
      </c>
      <c r="C17" s="13">
        <v>73916.717000000004</v>
      </c>
      <c r="D17" s="13">
        <f t="shared" si="0"/>
        <v>10194.646000000001</v>
      </c>
      <c r="E17" s="13">
        <v>10091.324000000001</v>
      </c>
      <c r="F17" s="13">
        <v>45.100999999999999</v>
      </c>
      <c r="G17" s="13">
        <v>58.220999999999997</v>
      </c>
      <c r="H17" s="13">
        <f t="shared" si="1"/>
        <v>2532.527</v>
      </c>
      <c r="I17" s="13">
        <v>2198.3719999999998</v>
      </c>
      <c r="J17" s="13">
        <v>334.15499999999997</v>
      </c>
      <c r="K17" s="13">
        <v>287.60700000000003</v>
      </c>
      <c r="L17" s="13">
        <f t="shared" si="2"/>
        <v>2379.105</v>
      </c>
      <c r="M17" s="13">
        <v>2333.0210000000002</v>
      </c>
      <c r="N17" s="13">
        <v>0</v>
      </c>
      <c r="O17" s="13">
        <v>0</v>
      </c>
      <c r="P17" s="13">
        <v>46.084000000000003</v>
      </c>
      <c r="Q17" s="13">
        <v>4066.4470000000001</v>
      </c>
      <c r="R17" s="13">
        <f t="shared" si="3"/>
        <v>6275.7560000000003</v>
      </c>
      <c r="S17" s="13">
        <v>6150.5640000000003</v>
      </c>
      <c r="T17" s="13">
        <v>125.19199999999999</v>
      </c>
      <c r="U17" s="78">
        <f t="shared" si="4"/>
        <v>15836.008</v>
      </c>
      <c r="V17" s="13">
        <f t="shared" si="5"/>
        <v>15777.062</v>
      </c>
      <c r="W17" s="13">
        <v>7216.2179999999998</v>
      </c>
      <c r="X17" s="13">
        <v>3904.29</v>
      </c>
      <c r="Y17" s="13">
        <v>4056.7469999999998</v>
      </c>
      <c r="Z17" s="13">
        <v>919.21799999999996</v>
      </c>
      <c r="AA17" s="13">
        <v>319.411</v>
      </c>
      <c r="AB17" s="13">
        <v>58.945999999999998</v>
      </c>
      <c r="AC17" s="13">
        <f t="shared" si="6"/>
        <v>1639.9949999999999</v>
      </c>
      <c r="AD17" s="13">
        <v>575.00599999999997</v>
      </c>
      <c r="AE17" s="13">
        <v>1064.989</v>
      </c>
      <c r="AF17" s="13">
        <v>0</v>
      </c>
      <c r="AG17" s="13">
        <f t="shared" si="7"/>
        <v>187.75200000000001</v>
      </c>
      <c r="AH17" s="13">
        <v>94.078000000000003</v>
      </c>
      <c r="AI17" s="13">
        <v>93.674000000000007</v>
      </c>
      <c r="AJ17" s="13">
        <v>5784.7309999999998</v>
      </c>
      <c r="AK17" s="13">
        <v>-608.91700000000003</v>
      </c>
      <c r="AL17" s="13">
        <f t="shared" si="8"/>
        <v>30010.930999999997</v>
      </c>
      <c r="AM17" s="13">
        <v>24399.385999999999</v>
      </c>
      <c r="AN17" s="13">
        <v>5611.5450000000001</v>
      </c>
      <c r="AO17" s="13">
        <f t="shared" si="9"/>
        <v>57122.334999999999</v>
      </c>
      <c r="AP17" s="13">
        <v>46001.826999999997</v>
      </c>
      <c r="AQ17" s="13">
        <v>11120.508</v>
      </c>
      <c r="AR17" s="13">
        <v>477.416</v>
      </c>
      <c r="AS17" s="13">
        <f t="shared" si="10"/>
        <v>11175.056</v>
      </c>
      <c r="AT17" s="13">
        <v>4067.01</v>
      </c>
      <c r="AU17" s="13">
        <v>5226.59</v>
      </c>
      <c r="AV17" s="13">
        <v>0</v>
      </c>
      <c r="AW17" s="13">
        <v>1806.192</v>
      </c>
      <c r="AX17" s="13">
        <v>75.263999999999996</v>
      </c>
      <c r="AY17" s="13">
        <v>3347.0039999999999</v>
      </c>
      <c r="AZ17" s="13">
        <f t="shared" si="11"/>
        <v>30824.487000000001</v>
      </c>
      <c r="BA17" s="13">
        <f t="shared" si="12"/>
        <v>58.945999999999998</v>
      </c>
      <c r="BB17" s="13">
        <v>0</v>
      </c>
      <c r="BC17" s="13">
        <v>58.945999999999998</v>
      </c>
      <c r="BD17" s="13">
        <v>0</v>
      </c>
      <c r="BE17" s="13">
        <v>0</v>
      </c>
      <c r="BF17" s="13">
        <v>0</v>
      </c>
      <c r="BG17" s="13">
        <v>16204.03</v>
      </c>
      <c r="BH17" s="13">
        <v>14561.511</v>
      </c>
      <c r="BI17" s="13">
        <f t="shared" si="13"/>
        <v>4862.8040000000001</v>
      </c>
      <c r="BJ17" s="13">
        <v>762.08399999999995</v>
      </c>
      <c r="BK17" s="13">
        <v>4100.72</v>
      </c>
      <c r="BL17" s="13">
        <v>477.55900000000003</v>
      </c>
      <c r="BM17" s="13">
        <f t="shared" si="14"/>
        <v>1026.623</v>
      </c>
      <c r="BN17" s="13">
        <v>800</v>
      </c>
      <c r="BO17" s="13">
        <v>226.62299999999999</v>
      </c>
      <c r="BP17" s="13">
        <v>5784.7309999999998</v>
      </c>
      <c r="BQ17" s="13">
        <v>23798.798999999999</v>
      </c>
      <c r="BR17" s="13">
        <v>18014.067999999999</v>
      </c>
      <c r="BS17" s="13">
        <f t="shared" si="15"/>
        <v>21456.080999999998</v>
      </c>
      <c r="BT17" s="13">
        <v>4198.9070000000002</v>
      </c>
      <c r="BU17" s="13">
        <v>17257.173999999999</v>
      </c>
      <c r="BV17" s="78">
        <f t="shared" si="16"/>
        <v>11472.442999999999</v>
      </c>
      <c r="BW17" s="13">
        <v>87374.366999999998</v>
      </c>
      <c r="BX17" s="13">
        <v>84748.388000000006</v>
      </c>
      <c r="BY17" s="13">
        <v>99309.899000000005</v>
      </c>
      <c r="BZ17" s="13">
        <v>11309.229999999996</v>
      </c>
      <c r="CA17" s="13">
        <v>6363.3699999999953</v>
      </c>
      <c r="CB17" s="13">
        <v>2562.3719999999944</v>
      </c>
    </row>
    <row r="18" spans="1:80" ht="15" customHeight="1">
      <c r="A18" s="81">
        <v>2000</v>
      </c>
      <c r="B18" s="13">
        <v>6646.027</v>
      </c>
      <c r="C18" s="13">
        <v>79377.963000000003</v>
      </c>
      <c r="D18" s="13">
        <f t="shared" si="0"/>
        <v>11039.571999999998</v>
      </c>
      <c r="E18" s="13">
        <v>10942.934999999999</v>
      </c>
      <c r="F18" s="13">
        <v>24.175000000000001</v>
      </c>
      <c r="G18" s="13">
        <v>72.462000000000003</v>
      </c>
      <c r="H18" s="13">
        <f t="shared" si="1"/>
        <v>2728.9390000000003</v>
      </c>
      <c r="I18" s="13">
        <v>2363.5520000000001</v>
      </c>
      <c r="J18" s="13">
        <v>365.387</v>
      </c>
      <c r="K18" s="13">
        <v>319.19400000000002</v>
      </c>
      <c r="L18" s="13">
        <f t="shared" si="2"/>
        <v>3205.5990000000002</v>
      </c>
      <c r="M18" s="13">
        <v>3158.42</v>
      </c>
      <c r="N18" s="13">
        <v>0</v>
      </c>
      <c r="O18" s="13">
        <v>0</v>
      </c>
      <c r="P18" s="13">
        <v>47.179000000000002</v>
      </c>
      <c r="Q18" s="13">
        <v>4932.4489999999996</v>
      </c>
      <c r="R18" s="13">
        <f t="shared" si="3"/>
        <v>6980.4380000000001</v>
      </c>
      <c r="S18" s="13">
        <v>6852.5389999999998</v>
      </c>
      <c r="T18" s="13">
        <v>127.899</v>
      </c>
      <c r="U18" s="78">
        <f t="shared" si="4"/>
        <v>17529.268</v>
      </c>
      <c r="V18" s="13">
        <f t="shared" si="5"/>
        <v>17461.29</v>
      </c>
      <c r="W18" s="13">
        <v>7813.6350000000002</v>
      </c>
      <c r="X18" s="13">
        <v>4538.2250000000004</v>
      </c>
      <c r="Y18" s="13">
        <v>4426.1279999999997</v>
      </c>
      <c r="Z18" s="13">
        <v>1056.768</v>
      </c>
      <c r="AA18" s="13">
        <v>373.46600000000001</v>
      </c>
      <c r="AB18" s="13">
        <v>67.977999999999994</v>
      </c>
      <c r="AC18" s="13">
        <f t="shared" si="6"/>
        <v>2075.7530000000002</v>
      </c>
      <c r="AD18" s="13">
        <v>806.33199999999999</v>
      </c>
      <c r="AE18" s="13">
        <v>1269.421</v>
      </c>
      <c r="AF18" s="13">
        <v>0</v>
      </c>
      <c r="AG18" s="13">
        <f t="shared" si="7"/>
        <v>199.31899999999999</v>
      </c>
      <c r="AH18" s="13">
        <v>103.002</v>
      </c>
      <c r="AI18" s="13">
        <v>96.316999999999993</v>
      </c>
      <c r="AJ18" s="13">
        <v>6199.9260000000004</v>
      </c>
      <c r="AK18" s="13">
        <v>-551.21199999999999</v>
      </c>
      <c r="AL18" s="13">
        <f t="shared" si="8"/>
        <v>32107.083999999999</v>
      </c>
      <c r="AM18" s="13">
        <v>26166.938999999998</v>
      </c>
      <c r="AN18" s="13">
        <v>5940.1450000000004</v>
      </c>
      <c r="AO18" s="13">
        <f t="shared" si="9"/>
        <v>61880.650999999998</v>
      </c>
      <c r="AP18" s="13">
        <v>49528.790999999997</v>
      </c>
      <c r="AQ18" s="13">
        <v>12351.86</v>
      </c>
      <c r="AR18" s="13">
        <v>250.273</v>
      </c>
      <c r="AS18" s="13">
        <f t="shared" si="10"/>
        <v>11733.232000000002</v>
      </c>
      <c r="AT18" s="13">
        <v>4488.3130000000001</v>
      </c>
      <c r="AU18" s="13">
        <v>4929.7780000000002</v>
      </c>
      <c r="AV18" s="13">
        <v>0</v>
      </c>
      <c r="AW18" s="13">
        <v>2195.04</v>
      </c>
      <c r="AX18" s="13">
        <v>120.101</v>
      </c>
      <c r="AY18" s="13">
        <v>3285.52</v>
      </c>
      <c r="AZ18" s="13">
        <f t="shared" si="11"/>
        <v>34169.277000000002</v>
      </c>
      <c r="BA18" s="13">
        <f t="shared" si="12"/>
        <v>67.977999999999994</v>
      </c>
      <c r="BB18" s="13">
        <v>0</v>
      </c>
      <c r="BC18" s="13">
        <v>67.977999999999994</v>
      </c>
      <c r="BD18" s="13">
        <v>0</v>
      </c>
      <c r="BE18" s="13">
        <v>0</v>
      </c>
      <c r="BF18" s="13">
        <v>0</v>
      </c>
      <c r="BG18" s="13">
        <v>17924.53</v>
      </c>
      <c r="BH18" s="13">
        <v>16176.769</v>
      </c>
      <c r="BI18" s="13">
        <f t="shared" si="13"/>
        <v>5522.5820000000003</v>
      </c>
      <c r="BJ18" s="13">
        <v>1050.377</v>
      </c>
      <c r="BK18" s="13">
        <v>4472.2049999999999</v>
      </c>
      <c r="BL18" s="13">
        <v>552.59699999999998</v>
      </c>
      <c r="BM18" s="13">
        <f t="shared" si="14"/>
        <v>1393.0350000000001</v>
      </c>
      <c r="BN18" s="13">
        <v>981.71500000000003</v>
      </c>
      <c r="BO18" s="13">
        <v>411.32</v>
      </c>
      <c r="BP18" s="13">
        <v>6199.9260000000004</v>
      </c>
      <c r="BQ18" s="13">
        <v>25461.057000000001</v>
      </c>
      <c r="BR18" s="13">
        <v>19261.131000000001</v>
      </c>
      <c r="BS18" s="13">
        <f t="shared" si="15"/>
        <v>22663.197000000004</v>
      </c>
      <c r="BT18" s="13">
        <v>4399.9970000000003</v>
      </c>
      <c r="BU18" s="13">
        <v>18263.200000000004</v>
      </c>
      <c r="BV18" s="78">
        <f t="shared" si="16"/>
        <v>12063.274000000005</v>
      </c>
      <c r="BW18" s="13">
        <v>93071.481</v>
      </c>
      <c r="BX18" s="13">
        <v>90001.111999999994</v>
      </c>
      <c r="BY18" s="13">
        <v>106177.88099999999</v>
      </c>
      <c r="BZ18" s="13">
        <v>11175.745999999985</v>
      </c>
      <c r="CA18" s="13">
        <v>6169.5359999999837</v>
      </c>
      <c r="CB18" s="13">
        <v>1881.1019999999858</v>
      </c>
    </row>
    <row r="19" spans="1:80" ht="15" customHeight="1">
      <c r="A19" s="81">
        <v>2001</v>
      </c>
      <c r="B19" s="13">
        <v>7036.2439999999997</v>
      </c>
      <c r="C19" s="13">
        <v>83016.754000000001</v>
      </c>
      <c r="D19" s="13">
        <f t="shared" si="0"/>
        <v>11152.184999999999</v>
      </c>
      <c r="E19" s="13">
        <v>11056.782999999999</v>
      </c>
      <c r="F19" s="13">
        <v>26.033000000000001</v>
      </c>
      <c r="G19" s="13">
        <v>69.369</v>
      </c>
      <c r="H19" s="13">
        <f t="shared" si="1"/>
        <v>2891.777</v>
      </c>
      <c r="I19" s="13">
        <v>2510.9180000000001</v>
      </c>
      <c r="J19" s="13">
        <v>380.85899999999998</v>
      </c>
      <c r="K19" s="13">
        <v>334.726</v>
      </c>
      <c r="L19" s="13">
        <f t="shared" si="2"/>
        <v>4571.509</v>
      </c>
      <c r="M19" s="13">
        <v>4524.8810000000003</v>
      </c>
      <c r="N19" s="13">
        <v>0</v>
      </c>
      <c r="O19" s="13">
        <v>0</v>
      </c>
      <c r="P19" s="13">
        <v>46.628</v>
      </c>
      <c r="Q19" s="13">
        <v>7009.5309999999999</v>
      </c>
      <c r="R19" s="13">
        <f t="shared" si="3"/>
        <v>7386.4929999999995</v>
      </c>
      <c r="S19" s="13">
        <v>7224.8329999999996</v>
      </c>
      <c r="T19" s="13">
        <v>161.66</v>
      </c>
      <c r="U19" s="78">
        <f t="shared" si="4"/>
        <v>18589.986000000001</v>
      </c>
      <c r="V19" s="13">
        <f t="shared" si="5"/>
        <v>18530.560000000001</v>
      </c>
      <c r="W19" s="13">
        <v>8387.8410000000003</v>
      </c>
      <c r="X19" s="13">
        <v>4489.8509999999997</v>
      </c>
      <c r="Y19" s="13">
        <v>4869.1450000000004</v>
      </c>
      <c r="Z19" s="13">
        <v>1136.45</v>
      </c>
      <c r="AA19" s="13">
        <v>352.72699999999998</v>
      </c>
      <c r="AB19" s="13">
        <v>59.426000000000002</v>
      </c>
      <c r="AC19" s="13">
        <f t="shared" si="6"/>
        <v>2427.1170000000002</v>
      </c>
      <c r="AD19" s="13">
        <v>826.90599999999995</v>
      </c>
      <c r="AE19" s="13">
        <v>1600.211</v>
      </c>
      <c r="AF19" s="13">
        <v>0</v>
      </c>
      <c r="AG19" s="13">
        <f t="shared" si="7"/>
        <v>200.64699999999999</v>
      </c>
      <c r="AH19" s="13">
        <v>90.971000000000004</v>
      </c>
      <c r="AI19" s="13">
        <v>109.676</v>
      </c>
      <c r="AJ19" s="13">
        <v>6562.4589999999998</v>
      </c>
      <c r="AK19" s="13">
        <v>-771.58</v>
      </c>
      <c r="AL19" s="13">
        <f t="shared" si="8"/>
        <v>33992.231999999996</v>
      </c>
      <c r="AM19" s="13">
        <v>27566.621999999999</v>
      </c>
      <c r="AN19" s="13">
        <v>6425.61</v>
      </c>
      <c r="AO19" s="13">
        <f t="shared" si="9"/>
        <v>65498.320999999996</v>
      </c>
      <c r="AP19" s="13">
        <v>52620.629000000001</v>
      </c>
      <c r="AQ19" s="13">
        <v>12877.691999999999</v>
      </c>
      <c r="AR19" s="13">
        <v>362.87</v>
      </c>
      <c r="AS19" s="13">
        <f t="shared" si="10"/>
        <v>12207.752</v>
      </c>
      <c r="AT19" s="13">
        <v>4634.1350000000002</v>
      </c>
      <c r="AU19" s="13">
        <v>5098.4629999999997</v>
      </c>
      <c r="AV19" s="13">
        <v>0</v>
      </c>
      <c r="AW19" s="13">
        <v>2360.9549999999999</v>
      </c>
      <c r="AX19" s="13">
        <v>114.199</v>
      </c>
      <c r="AY19" s="13">
        <v>3738.491</v>
      </c>
      <c r="AZ19" s="13">
        <f t="shared" si="11"/>
        <v>37037.512000000002</v>
      </c>
      <c r="BA19" s="13">
        <f t="shared" si="12"/>
        <v>59.426000000000002</v>
      </c>
      <c r="BB19" s="13">
        <v>0</v>
      </c>
      <c r="BC19" s="13">
        <v>59.426000000000002</v>
      </c>
      <c r="BD19" s="13">
        <v>0</v>
      </c>
      <c r="BE19" s="13">
        <v>0</v>
      </c>
      <c r="BF19" s="13">
        <v>0</v>
      </c>
      <c r="BG19" s="13">
        <v>19340.989000000001</v>
      </c>
      <c r="BH19" s="13">
        <v>17637.097000000002</v>
      </c>
      <c r="BI19" s="13">
        <f t="shared" si="13"/>
        <v>6298.1449999999995</v>
      </c>
      <c r="BJ19" s="13">
        <v>1076.4549999999999</v>
      </c>
      <c r="BK19" s="13">
        <v>5221.6899999999996</v>
      </c>
      <c r="BL19" s="13">
        <v>499.36</v>
      </c>
      <c r="BM19" s="13">
        <f t="shared" si="14"/>
        <v>1772.8220000000001</v>
      </c>
      <c r="BN19" s="13">
        <v>1265.18</v>
      </c>
      <c r="BO19" s="13">
        <v>507.642</v>
      </c>
      <c r="BP19" s="13">
        <v>6562.4589999999998</v>
      </c>
      <c r="BQ19" s="13">
        <v>26955.987999999998</v>
      </c>
      <c r="BR19" s="13">
        <v>20393.528999999999</v>
      </c>
      <c r="BS19" s="13">
        <f t="shared" si="15"/>
        <v>24092.354999999996</v>
      </c>
      <c r="BT19" s="13">
        <v>4297.4139999999998</v>
      </c>
      <c r="BU19" s="13">
        <v>19794.940999999995</v>
      </c>
      <c r="BV19" s="78">
        <f t="shared" si="16"/>
        <v>13232.481999999996</v>
      </c>
      <c r="BW19" s="13">
        <v>97226.91899999998</v>
      </c>
      <c r="BX19" s="13">
        <v>94521.882999999987</v>
      </c>
      <c r="BY19" s="13">
        <v>112158.97999999998</v>
      </c>
      <c r="BZ19" s="13">
        <v>12004.488999999987</v>
      </c>
      <c r="CA19" s="13">
        <v>7014.2049999999872</v>
      </c>
      <c r="CB19" s="13">
        <v>3196.0589999999875</v>
      </c>
    </row>
    <row r="20" spans="1:80" ht="15" customHeight="1">
      <c r="A20" s="81">
        <v>2002</v>
      </c>
      <c r="B20" s="13">
        <v>7348.2709999999997</v>
      </c>
      <c r="C20" s="13">
        <v>86979.104000000007</v>
      </c>
      <c r="D20" s="13">
        <f t="shared" si="0"/>
        <v>11135.195</v>
      </c>
      <c r="E20" s="13">
        <v>11069.795</v>
      </c>
      <c r="F20" s="13">
        <v>-1.73</v>
      </c>
      <c r="G20" s="13">
        <v>67.13</v>
      </c>
      <c r="H20" s="13">
        <f t="shared" si="1"/>
        <v>3031.7929999999997</v>
      </c>
      <c r="I20" s="13">
        <v>2645.0059999999999</v>
      </c>
      <c r="J20" s="13">
        <v>386.78699999999998</v>
      </c>
      <c r="K20" s="13">
        <v>429.45499999999998</v>
      </c>
      <c r="L20" s="13">
        <f t="shared" si="2"/>
        <v>4099.95</v>
      </c>
      <c r="M20" s="13">
        <v>4050.76</v>
      </c>
      <c r="N20" s="13">
        <v>0</v>
      </c>
      <c r="O20" s="13">
        <v>0</v>
      </c>
      <c r="P20" s="13">
        <v>49.19</v>
      </c>
      <c r="Q20" s="13">
        <v>6591.3469999999998</v>
      </c>
      <c r="R20" s="13">
        <f t="shared" si="3"/>
        <v>7552.2619999999997</v>
      </c>
      <c r="S20" s="13">
        <v>7324.3379999999997</v>
      </c>
      <c r="T20" s="13">
        <v>227.92400000000001</v>
      </c>
      <c r="U20" s="78">
        <f t="shared" si="4"/>
        <v>19541.767</v>
      </c>
      <c r="V20" s="13">
        <f t="shared" si="5"/>
        <v>19499.685000000001</v>
      </c>
      <c r="W20" s="13">
        <v>8953.5840000000007</v>
      </c>
      <c r="X20" s="13">
        <v>4633.9920000000002</v>
      </c>
      <c r="Y20" s="13">
        <v>5094.5129999999999</v>
      </c>
      <c r="Z20" s="13">
        <v>1225.453</v>
      </c>
      <c r="AA20" s="13">
        <v>407.85700000000003</v>
      </c>
      <c r="AB20" s="13">
        <v>42.082000000000001</v>
      </c>
      <c r="AC20" s="13">
        <f t="shared" si="6"/>
        <v>2522.116</v>
      </c>
      <c r="AD20" s="13">
        <v>906.23400000000004</v>
      </c>
      <c r="AE20" s="13">
        <v>1615.8820000000001</v>
      </c>
      <c r="AF20" s="13">
        <v>0</v>
      </c>
      <c r="AG20" s="13">
        <f t="shared" si="7"/>
        <v>267.64999999999998</v>
      </c>
      <c r="AH20" s="13">
        <v>105.093</v>
      </c>
      <c r="AI20" s="13">
        <v>162.55699999999999</v>
      </c>
      <c r="AJ20" s="13">
        <v>6946.8280000000004</v>
      </c>
      <c r="AK20" s="13">
        <v>-680.226</v>
      </c>
      <c r="AL20" s="13">
        <f t="shared" si="8"/>
        <v>35499.64</v>
      </c>
      <c r="AM20" s="13">
        <v>28427.537</v>
      </c>
      <c r="AN20" s="13">
        <v>7072.1030000000001</v>
      </c>
      <c r="AO20" s="13">
        <f t="shared" si="9"/>
        <v>68475.900999999998</v>
      </c>
      <c r="AP20" s="13">
        <v>54888.324999999997</v>
      </c>
      <c r="AQ20" s="13">
        <v>13587.575999999999</v>
      </c>
      <c r="AR20" s="13">
        <v>529.10699999999997</v>
      </c>
      <c r="AS20" s="13">
        <f t="shared" si="10"/>
        <v>12581.61</v>
      </c>
      <c r="AT20" s="13">
        <v>4830.0829999999996</v>
      </c>
      <c r="AU20" s="13">
        <v>5283.902</v>
      </c>
      <c r="AV20" s="13">
        <v>0</v>
      </c>
      <c r="AW20" s="13">
        <v>2357.4859999999999</v>
      </c>
      <c r="AX20" s="13">
        <v>110.139</v>
      </c>
      <c r="AY20" s="13">
        <v>4045.99</v>
      </c>
      <c r="AZ20" s="13">
        <f t="shared" si="11"/>
        <v>39547.277000000002</v>
      </c>
      <c r="BA20" s="13">
        <f t="shared" si="12"/>
        <v>42.082000000000001</v>
      </c>
      <c r="BB20" s="13">
        <v>0</v>
      </c>
      <c r="BC20" s="13">
        <v>42.082000000000001</v>
      </c>
      <c r="BD20" s="13">
        <v>0</v>
      </c>
      <c r="BE20" s="13">
        <v>0</v>
      </c>
      <c r="BF20" s="13">
        <v>0</v>
      </c>
      <c r="BG20" s="13">
        <v>20655.901000000002</v>
      </c>
      <c r="BH20" s="13">
        <v>18849.294000000002</v>
      </c>
      <c r="BI20" s="13">
        <f t="shared" si="13"/>
        <v>5909.674</v>
      </c>
      <c r="BJ20" s="13">
        <v>1150.1869999999999</v>
      </c>
      <c r="BK20" s="13">
        <v>4759.4870000000001</v>
      </c>
      <c r="BL20" s="13">
        <v>523.25300000000004</v>
      </c>
      <c r="BM20" s="13">
        <f t="shared" si="14"/>
        <v>1624.194</v>
      </c>
      <c r="BN20" s="13">
        <v>1264.5519999999999</v>
      </c>
      <c r="BO20" s="13">
        <v>359.642</v>
      </c>
      <c r="BP20" s="13">
        <v>6946.8280000000004</v>
      </c>
      <c r="BQ20" s="13">
        <v>28151.368999999999</v>
      </c>
      <c r="BR20" s="13">
        <v>21204.540999999997</v>
      </c>
      <c r="BS20" s="13">
        <f t="shared" si="15"/>
        <v>25219.228000000003</v>
      </c>
      <c r="BT20" s="13">
        <v>4779.58</v>
      </c>
      <c r="BU20" s="13">
        <v>20439.648000000001</v>
      </c>
      <c r="BV20" s="78">
        <f t="shared" si="16"/>
        <v>13492.82</v>
      </c>
      <c r="BW20" s="13">
        <v>102176.789</v>
      </c>
      <c r="BX20" s="13">
        <v>99168.301000000007</v>
      </c>
      <c r="BY20" s="13">
        <v>118017.595</v>
      </c>
      <c r="BZ20" s="13">
        <v>12712.449999999997</v>
      </c>
      <c r="CA20" s="13">
        <v>7122.1659999999974</v>
      </c>
      <c r="CB20" s="13">
        <v>3614.0249999999983</v>
      </c>
    </row>
    <row r="21" spans="1:80" ht="15" customHeight="1">
      <c r="A21" s="81">
        <v>2003</v>
      </c>
      <c r="B21" s="13">
        <v>7526.3029999999999</v>
      </c>
      <c r="C21" s="13">
        <v>89809.955000000002</v>
      </c>
      <c r="D21" s="13">
        <f t="shared" si="0"/>
        <v>9683.3000000000011</v>
      </c>
      <c r="E21" s="13">
        <v>9659.2860000000001</v>
      </c>
      <c r="F21" s="13">
        <v>-29.32</v>
      </c>
      <c r="G21" s="13">
        <v>53.334000000000003</v>
      </c>
      <c r="H21" s="13">
        <f t="shared" si="1"/>
        <v>3133.0820000000003</v>
      </c>
      <c r="I21" s="13">
        <v>2739.3130000000001</v>
      </c>
      <c r="J21" s="13">
        <v>393.76900000000001</v>
      </c>
      <c r="K21" s="13">
        <v>405.70400000000001</v>
      </c>
      <c r="L21" s="13">
        <f t="shared" si="2"/>
        <v>3339.7580000000003</v>
      </c>
      <c r="M21" s="13">
        <v>3286.6590000000001</v>
      </c>
      <c r="N21" s="13">
        <v>0</v>
      </c>
      <c r="O21" s="13">
        <v>0</v>
      </c>
      <c r="P21" s="13">
        <v>53.098999999999997</v>
      </c>
      <c r="Q21" s="13">
        <v>5605.5450000000001</v>
      </c>
      <c r="R21" s="13">
        <f t="shared" si="3"/>
        <v>7513.8809999999994</v>
      </c>
      <c r="S21" s="13">
        <v>7330.5829999999996</v>
      </c>
      <c r="T21" s="13">
        <v>183.298</v>
      </c>
      <c r="U21" s="78">
        <f t="shared" si="4"/>
        <v>20617.586000000003</v>
      </c>
      <c r="V21" s="13">
        <f t="shared" si="5"/>
        <v>20572.423000000003</v>
      </c>
      <c r="W21" s="13">
        <v>8646.7129999999997</v>
      </c>
      <c r="X21" s="13">
        <v>5184.5050000000001</v>
      </c>
      <c r="Y21" s="13">
        <v>5829.2510000000002</v>
      </c>
      <c r="Z21" s="13">
        <v>1350.126</v>
      </c>
      <c r="AA21" s="13">
        <v>438.17200000000003</v>
      </c>
      <c r="AB21" s="13">
        <v>45.162999999999997</v>
      </c>
      <c r="AC21" s="13">
        <f t="shared" si="6"/>
        <v>2703.2280000000001</v>
      </c>
      <c r="AD21" s="13">
        <v>970.18399999999997</v>
      </c>
      <c r="AE21" s="13">
        <v>1733.0440000000001</v>
      </c>
      <c r="AF21" s="13">
        <v>0</v>
      </c>
      <c r="AG21" s="13">
        <f t="shared" si="7"/>
        <v>260.19</v>
      </c>
      <c r="AH21" s="13">
        <v>104.976</v>
      </c>
      <c r="AI21" s="13">
        <v>155.214</v>
      </c>
      <c r="AJ21" s="13">
        <v>7241.4939999999997</v>
      </c>
      <c r="AK21" s="13">
        <v>-941.03700000000003</v>
      </c>
      <c r="AL21" s="13">
        <f t="shared" si="8"/>
        <v>36359.716999999997</v>
      </c>
      <c r="AM21" s="13">
        <v>28696.795999999998</v>
      </c>
      <c r="AN21" s="13">
        <v>7662.9210000000003</v>
      </c>
      <c r="AO21" s="13">
        <f t="shared" si="9"/>
        <v>69942.368000000002</v>
      </c>
      <c r="AP21" s="13">
        <v>56111.15</v>
      </c>
      <c r="AQ21" s="13">
        <v>13831.218000000001</v>
      </c>
      <c r="AR21" s="13">
        <v>503.72399999999999</v>
      </c>
      <c r="AS21" s="13">
        <f t="shared" si="10"/>
        <v>12809.556999999999</v>
      </c>
      <c r="AT21" s="13">
        <v>4553.7190000000001</v>
      </c>
      <c r="AU21" s="13">
        <v>5542.0990000000002</v>
      </c>
      <c r="AV21" s="13">
        <v>0</v>
      </c>
      <c r="AW21" s="13">
        <v>2682.328</v>
      </c>
      <c r="AX21" s="13">
        <v>31.411000000000001</v>
      </c>
      <c r="AY21" s="13">
        <v>3964.942</v>
      </c>
      <c r="AZ21" s="13">
        <f t="shared" si="11"/>
        <v>42792.498</v>
      </c>
      <c r="BA21" s="13">
        <f t="shared" si="12"/>
        <v>45.162999999999997</v>
      </c>
      <c r="BB21" s="13">
        <v>0</v>
      </c>
      <c r="BC21" s="13">
        <v>45.162999999999997</v>
      </c>
      <c r="BD21" s="13">
        <v>0</v>
      </c>
      <c r="BE21" s="13">
        <v>0</v>
      </c>
      <c r="BF21" s="13">
        <v>0</v>
      </c>
      <c r="BG21" s="13">
        <v>22945.537</v>
      </c>
      <c r="BH21" s="13">
        <v>19801.797999999999</v>
      </c>
      <c r="BI21" s="13">
        <f t="shared" si="13"/>
        <v>4933.8679999999995</v>
      </c>
      <c r="BJ21" s="13">
        <v>1216.9359999999999</v>
      </c>
      <c r="BK21" s="13">
        <v>3716.9319999999998</v>
      </c>
      <c r="BL21" s="13">
        <v>663.04100000000005</v>
      </c>
      <c r="BM21" s="13">
        <f t="shared" si="14"/>
        <v>891.66599999999994</v>
      </c>
      <c r="BN21" s="13">
        <v>500</v>
      </c>
      <c r="BO21" s="13">
        <v>391.666</v>
      </c>
      <c r="BP21" s="13">
        <v>7241.4939999999997</v>
      </c>
      <c r="BQ21" s="13">
        <v>28833.413999999997</v>
      </c>
      <c r="BR21" s="13">
        <v>21591.919999999998</v>
      </c>
      <c r="BS21" s="13">
        <f t="shared" si="15"/>
        <v>25798.351999999992</v>
      </c>
      <c r="BT21" s="13">
        <v>5757.4610000000002</v>
      </c>
      <c r="BU21" s="13">
        <v>20040.890999999992</v>
      </c>
      <c r="BV21" s="78">
        <f t="shared" si="16"/>
        <v>12799.396999999994</v>
      </c>
      <c r="BW21" s="13">
        <v>105210.519</v>
      </c>
      <c r="BX21" s="13">
        <v>102300.39199999999</v>
      </c>
      <c r="BY21" s="13">
        <v>122102.18999999999</v>
      </c>
      <c r="BZ21" s="13">
        <v>13153.477999999988</v>
      </c>
      <c r="CA21" s="13">
        <v>6543.4599999999891</v>
      </c>
      <c r="CB21" s="13">
        <v>5042.690999999988</v>
      </c>
    </row>
    <row r="22" spans="1:80" ht="15" customHeight="1">
      <c r="A22" s="81">
        <v>2004</v>
      </c>
      <c r="B22" s="13">
        <v>7923.64</v>
      </c>
      <c r="C22" s="13">
        <v>94264.649000000005</v>
      </c>
      <c r="D22" s="13">
        <f t="shared" si="0"/>
        <v>9993.6669999999995</v>
      </c>
      <c r="E22" s="13">
        <v>9927.491</v>
      </c>
      <c r="F22" s="13">
        <v>14.082000000000001</v>
      </c>
      <c r="G22" s="13">
        <v>52.094000000000001</v>
      </c>
      <c r="H22" s="13">
        <f t="shared" si="1"/>
        <v>3226.7</v>
      </c>
      <c r="I22" s="13">
        <v>2825.1469999999999</v>
      </c>
      <c r="J22" s="13">
        <v>401.553</v>
      </c>
      <c r="K22" s="13">
        <v>491.20299999999997</v>
      </c>
      <c r="L22" s="13">
        <f t="shared" si="2"/>
        <v>3048.741</v>
      </c>
      <c r="M22" s="13">
        <v>2994.5079999999998</v>
      </c>
      <c r="N22" s="13">
        <v>0</v>
      </c>
      <c r="O22" s="13">
        <v>0</v>
      </c>
      <c r="P22" s="13">
        <v>54.232999999999997</v>
      </c>
      <c r="Q22" s="13">
        <v>5269.4939999999997</v>
      </c>
      <c r="R22" s="13">
        <f t="shared" si="3"/>
        <v>7752.1</v>
      </c>
      <c r="S22" s="13">
        <v>7569.4040000000005</v>
      </c>
      <c r="T22" s="13">
        <v>182.696</v>
      </c>
      <c r="U22" s="78">
        <f t="shared" si="4"/>
        <v>21163.340000000004</v>
      </c>
      <c r="V22" s="13">
        <f t="shared" si="5"/>
        <v>21125.636000000002</v>
      </c>
      <c r="W22" s="13">
        <v>9163.7389999999996</v>
      </c>
      <c r="X22" s="13">
        <v>5550.69</v>
      </c>
      <c r="Y22" s="13">
        <v>5557.4920000000002</v>
      </c>
      <c r="Z22" s="13">
        <v>1341.0719999999999</v>
      </c>
      <c r="AA22" s="13">
        <v>487.35700000000003</v>
      </c>
      <c r="AB22" s="13">
        <v>37.704000000000001</v>
      </c>
      <c r="AC22" s="13">
        <f t="shared" si="6"/>
        <v>3291.7889999999998</v>
      </c>
      <c r="AD22" s="13">
        <v>1055.624</v>
      </c>
      <c r="AE22" s="13">
        <v>2236.165</v>
      </c>
      <c r="AF22" s="13">
        <v>0</v>
      </c>
      <c r="AG22" s="13">
        <f t="shared" si="7"/>
        <v>182.28700000000001</v>
      </c>
      <c r="AH22" s="13">
        <v>26.876999999999999</v>
      </c>
      <c r="AI22" s="13">
        <v>155.41</v>
      </c>
      <c r="AJ22" s="13">
        <v>7630.2860000000001</v>
      </c>
      <c r="AK22" s="13">
        <v>-1350.5509999999999</v>
      </c>
      <c r="AL22" s="13">
        <f t="shared" si="8"/>
        <v>38279.258000000002</v>
      </c>
      <c r="AM22" s="13">
        <v>30136.095000000001</v>
      </c>
      <c r="AN22" s="13">
        <v>8143.1629999999996</v>
      </c>
      <c r="AO22" s="13">
        <f t="shared" si="9"/>
        <v>72368.11</v>
      </c>
      <c r="AP22" s="13">
        <v>57653.680999999997</v>
      </c>
      <c r="AQ22" s="13">
        <v>14714.429</v>
      </c>
      <c r="AR22" s="13">
        <v>597.90599999999995</v>
      </c>
      <c r="AS22" s="13">
        <f t="shared" si="10"/>
        <v>11985.458000000001</v>
      </c>
      <c r="AT22" s="13">
        <v>3731.848</v>
      </c>
      <c r="AU22" s="13">
        <v>5479.1610000000001</v>
      </c>
      <c r="AV22" s="13">
        <v>0</v>
      </c>
      <c r="AW22" s="13">
        <v>2722.8420000000006</v>
      </c>
      <c r="AX22" s="13">
        <v>51.606999999999999</v>
      </c>
      <c r="AY22" s="13">
        <v>3111.069</v>
      </c>
      <c r="AZ22" s="13">
        <f t="shared" si="11"/>
        <v>45189.444000000003</v>
      </c>
      <c r="BA22" s="13">
        <f t="shared" si="12"/>
        <v>37.704000000000001</v>
      </c>
      <c r="BB22" s="13">
        <v>0</v>
      </c>
      <c r="BC22" s="13">
        <v>37.704000000000001</v>
      </c>
      <c r="BD22" s="13">
        <v>0</v>
      </c>
      <c r="BE22" s="13">
        <v>0</v>
      </c>
      <c r="BF22" s="13">
        <v>0</v>
      </c>
      <c r="BG22" s="13">
        <v>24309.785</v>
      </c>
      <c r="BH22" s="13">
        <v>20841.955000000002</v>
      </c>
      <c r="BI22" s="13">
        <f t="shared" si="13"/>
        <v>4860.6670000000004</v>
      </c>
      <c r="BJ22" s="13">
        <v>1268.4970000000001</v>
      </c>
      <c r="BK22" s="13">
        <v>3592.17</v>
      </c>
      <c r="BL22" s="13">
        <v>574.39200000000005</v>
      </c>
      <c r="BM22" s="13">
        <f t="shared" si="14"/>
        <v>1117.0239999999999</v>
      </c>
      <c r="BN22" s="13">
        <v>700</v>
      </c>
      <c r="BO22" s="13">
        <v>417.024</v>
      </c>
      <c r="BP22" s="13">
        <v>7630.2860000000001</v>
      </c>
      <c r="BQ22" s="13">
        <v>30355.618000000002</v>
      </c>
      <c r="BR22" s="13">
        <v>22725.332000000002</v>
      </c>
      <c r="BS22" s="13">
        <f t="shared" si="15"/>
        <v>27235.620999999999</v>
      </c>
      <c r="BT22" s="13">
        <v>5754.8389999999999</v>
      </c>
      <c r="BU22" s="13">
        <v>21480.781999999999</v>
      </c>
      <c r="BV22" s="78">
        <f t="shared" si="16"/>
        <v>13850.495999999999</v>
      </c>
      <c r="BW22" s="13">
        <v>108540.448</v>
      </c>
      <c r="BX22" s="13">
        <v>105541.37499999999</v>
      </c>
      <c r="BY22" s="13">
        <v>126383.32999999999</v>
      </c>
      <c r="BZ22" s="13">
        <v>11851.117999999988</v>
      </c>
      <c r="CA22" s="13">
        <v>5155.5689999999868</v>
      </c>
      <c r="CB22" s="13">
        <v>4142.7389999999868</v>
      </c>
    </row>
    <row r="23" spans="1:80" ht="15" customHeight="1">
      <c r="A23" s="81">
        <v>2005</v>
      </c>
      <c r="B23" s="13">
        <v>8152.0110000000004</v>
      </c>
      <c r="C23" s="13">
        <v>99462.077999999994</v>
      </c>
      <c r="D23" s="13">
        <f t="shared" si="0"/>
        <v>10396.082</v>
      </c>
      <c r="E23" s="13">
        <v>10332.370000000001</v>
      </c>
      <c r="F23" s="13">
        <v>6.383</v>
      </c>
      <c r="G23" s="13">
        <v>57.329000000000001</v>
      </c>
      <c r="H23" s="13">
        <f t="shared" si="1"/>
        <v>3392.7940000000003</v>
      </c>
      <c r="I23" s="13">
        <v>2957.3560000000002</v>
      </c>
      <c r="J23" s="13">
        <v>435.43799999999999</v>
      </c>
      <c r="K23" s="13">
        <v>528.173</v>
      </c>
      <c r="L23" s="13">
        <f t="shared" si="2"/>
        <v>2998.8519999999999</v>
      </c>
      <c r="M23" s="13">
        <v>2946.5419999999999</v>
      </c>
      <c r="N23" s="13">
        <v>0</v>
      </c>
      <c r="O23" s="13">
        <v>0</v>
      </c>
      <c r="P23" s="13">
        <v>52.31</v>
      </c>
      <c r="Q23" s="13">
        <v>5241.2969999999996</v>
      </c>
      <c r="R23" s="13">
        <f t="shared" si="3"/>
        <v>8135.1549999999997</v>
      </c>
      <c r="S23" s="13">
        <v>7937.1859999999997</v>
      </c>
      <c r="T23" s="13">
        <v>197.96899999999999</v>
      </c>
      <c r="U23" s="78">
        <f t="shared" si="4"/>
        <v>22772.940999999999</v>
      </c>
      <c r="V23" s="13">
        <f t="shared" si="5"/>
        <v>22714.35</v>
      </c>
      <c r="W23" s="13">
        <v>9773.9590000000007</v>
      </c>
      <c r="X23" s="13">
        <v>6452.1540000000005</v>
      </c>
      <c r="Y23" s="13">
        <v>5825.067</v>
      </c>
      <c r="Z23" s="13">
        <v>1260.9269999999999</v>
      </c>
      <c r="AA23" s="13">
        <v>597.75699999999995</v>
      </c>
      <c r="AB23" s="13">
        <v>58.591000000000001</v>
      </c>
      <c r="AC23" s="13">
        <f t="shared" si="6"/>
        <v>3651.5240000000003</v>
      </c>
      <c r="AD23" s="13">
        <v>1052.626</v>
      </c>
      <c r="AE23" s="13">
        <v>2598.8980000000001</v>
      </c>
      <c r="AF23" s="13">
        <v>0</v>
      </c>
      <c r="AG23" s="13">
        <f t="shared" si="7"/>
        <v>215.524</v>
      </c>
      <c r="AH23" s="13">
        <v>68.831000000000003</v>
      </c>
      <c r="AI23" s="13">
        <v>146.69300000000001</v>
      </c>
      <c r="AJ23" s="13">
        <v>8057.4960000000001</v>
      </c>
      <c r="AK23" s="13">
        <v>-1060.9839999999999</v>
      </c>
      <c r="AL23" s="13">
        <f t="shared" si="8"/>
        <v>39382.521999999997</v>
      </c>
      <c r="AM23" s="13">
        <v>30664.22</v>
      </c>
      <c r="AN23" s="13">
        <v>8718.3019999999997</v>
      </c>
      <c r="AO23" s="13">
        <f t="shared" si="9"/>
        <v>75743.929000000004</v>
      </c>
      <c r="AP23" s="13">
        <v>59517.815999999999</v>
      </c>
      <c r="AQ23" s="13">
        <v>16226.112999999999</v>
      </c>
      <c r="AR23" s="13">
        <v>711.28700000000003</v>
      </c>
      <c r="AS23" s="13">
        <f t="shared" si="10"/>
        <v>12866.701999999999</v>
      </c>
      <c r="AT23" s="13">
        <v>4078.384</v>
      </c>
      <c r="AU23" s="13">
        <v>5957.9840000000004</v>
      </c>
      <c r="AV23" s="13">
        <v>0</v>
      </c>
      <c r="AW23" s="13">
        <v>2785.8959999999997</v>
      </c>
      <c r="AX23" s="13">
        <v>44.438000000000002</v>
      </c>
      <c r="AY23" s="13">
        <v>3311.2020000000002</v>
      </c>
      <c r="AZ23" s="13">
        <f t="shared" si="11"/>
        <v>48537.972999999998</v>
      </c>
      <c r="BA23" s="13">
        <f t="shared" si="12"/>
        <v>58.591000000000001</v>
      </c>
      <c r="BB23" s="13">
        <v>0</v>
      </c>
      <c r="BC23" s="13">
        <v>58.591000000000001</v>
      </c>
      <c r="BD23" s="13">
        <v>0</v>
      </c>
      <c r="BE23" s="13">
        <v>0</v>
      </c>
      <c r="BF23" s="13">
        <v>0</v>
      </c>
      <c r="BG23" s="13">
        <v>26471.424999999999</v>
      </c>
      <c r="BH23" s="13">
        <v>22007.956999999999</v>
      </c>
      <c r="BI23" s="13">
        <f t="shared" si="13"/>
        <v>4579.9310000000005</v>
      </c>
      <c r="BJ23" s="13">
        <v>1259.58</v>
      </c>
      <c r="BK23" s="13">
        <v>3320.3510000000001</v>
      </c>
      <c r="BL23" s="13">
        <v>543.01099999999997</v>
      </c>
      <c r="BM23" s="13">
        <f t="shared" si="14"/>
        <v>264.43799999999999</v>
      </c>
      <c r="BN23" s="13">
        <v>255.62700000000001</v>
      </c>
      <c r="BO23" s="13">
        <v>8.8109999999999999</v>
      </c>
      <c r="BP23" s="13">
        <v>8057.4960000000001</v>
      </c>
      <c r="BQ23" s="13">
        <v>31230.510999999999</v>
      </c>
      <c r="BR23" s="13">
        <v>23173.014999999999</v>
      </c>
      <c r="BS23" s="13">
        <f t="shared" si="15"/>
        <v>28020.830999999998</v>
      </c>
      <c r="BT23" s="13">
        <v>6196.53</v>
      </c>
      <c r="BU23" s="13">
        <v>21824.300999999999</v>
      </c>
      <c r="BV23" s="78">
        <f t="shared" si="16"/>
        <v>13766.805</v>
      </c>
      <c r="BW23" s="13">
        <v>113632.61000000002</v>
      </c>
      <c r="BX23" s="13">
        <v>110182.93700000002</v>
      </c>
      <c r="BY23" s="13">
        <v>132190.89400000003</v>
      </c>
      <c r="BZ23" s="13">
        <v>11263.870000000024</v>
      </c>
      <c r="CA23" s="13">
        <v>3255.2880000000246</v>
      </c>
      <c r="CB23" s="13">
        <v>1977.6860000000238</v>
      </c>
    </row>
    <row r="24" spans="1:80" ht="15" customHeight="1">
      <c r="A24" s="81">
        <v>2006</v>
      </c>
      <c r="B24" s="13">
        <v>8441.8169999999991</v>
      </c>
      <c r="C24" s="13">
        <v>104572.783</v>
      </c>
      <c r="D24" s="13">
        <f t="shared" si="0"/>
        <v>9956.8320000000003</v>
      </c>
      <c r="E24" s="13">
        <v>9861.8510000000006</v>
      </c>
      <c r="F24" s="13">
        <v>14.275</v>
      </c>
      <c r="G24" s="13">
        <v>80.706000000000003</v>
      </c>
      <c r="H24" s="13">
        <f t="shared" si="1"/>
        <v>3542.5049999999997</v>
      </c>
      <c r="I24" s="13">
        <v>3090.7</v>
      </c>
      <c r="J24" s="13">
        <v>451.80500000000001</v>
      </c>
      <c r="K24" s="13">
        <v>594.63499999999999</v>
      </c>
      <c r="L24" s="13">
        <f t="shared" si="2"/>
        <v>3776.77</v>
      </c>
      <c r="M24" s="13">
        <v>3725.1759999999999</v>
      </c>
      <c r="N24" s="13">
        <v>0</v>
      </c>
      <c r="O24" s="13">
        <v>0</v>
      </c>
      <c r="P24" s="13">
        <v>51.594000000000001</v>
      </c>
      <c r="Q24" s="13">
        <v>6157.9570000000003</v>
      </c>
      <c r="R24" s="13">
        <f t="shared" si="3"/>
        <v>8550.9289999999983</v>
      </c>
      <c r="S24" s="13">
        <v>8337.5759999999991</v>
      </c>
      <c r="T24" s="13">
        <v>213.35300000000001</v>
      </c>
      <c r="U24" s="78">
        <f t="shared" si="4"/>
        <v>24203.447000000004</v>
      </c>
      <c r="V24" s="13">
        <f t="shared" si="5"/>
        <v>24126.331000000002</v>
      </c>
      <c r="W24" s="13">
        <v>9691.1569999999992</v>
      </c>
      <c r="X24" s="13">
        <v>7165.9740000000002</v>
      </c>
      <c r="Y24" s="13">
        <v>6432.857</v>
      </c>
      <c r="Z24" s="13">
        <v>1338.597</v>
      </c>
      <c r="AA24" s="13">
        <v>502.25400000000002</v>
      </c>
      <c r="AB24" s="13">
        <v>77.116</v>
      </c>
      <c r="AC24" s="13">
        <f t="shared" si="6"/>
        <v>3914.7830000000004</v>
      </c>
      <c r="AD24" s="13">
        <v>1132.472</v>
      </c>
      <c r="AE24" s="13">
        <v>2782.3110000000001</v>
      </c>
      <c r="AF24" s="13">
        <v>0</v>
      </c>
      <c r="AG24" s="13">
        <f t="shared" si="7"/>
        <v>157.58799999999999</v>
      </c>
      <c r="AH24" s="13">
        <v>23.027999999999999</v>
      </c>
      <c r="AI24" s="13">
        <v>134.56</v>
      </c>
      <c r="AJ24" s="13">
        <v>8546.3580000000002</v>
      </c>
      <c r="AK24" s="13">
        <v>-2060.4409999999998</v>
      </c>
      <c r="AL24" s="13">
        <f t="shared" si="8"/>
        <v>40782.578999999998</v>
      </c>
      <c r="AM24" s="13">
        <v>31545.894</v>
      </c>
      <c r="AN24" s="13">
        <v>9236.6849999999995</v>
      </c>
      <c r="AO24" s="13">
        <f t="shared" si="9"/>
        <v>77891.29800000001</v>
      </c>
      <c r="AP24" s="13">
        <v>61034.167000000001</v>
      </c>
      <c r="AQ24" s="13">
        <v>16857.131000000001</v>
      </c>
      <c r="AR24" s="13">
        <v>662.22500000000002</v>
      </c>
      <c r="AS24" s="13">
        <f t="shared" si="10"/>
        <v>13750.302000000001</v>
      </c>
      <c r="AT24" s="13">
        <v>4240.3029999999999</v>
      </c>
      <c r="AU24" s="13">
        <v>6354.415</v>
      </c>
      <c r="AV24" s="13">
        <v>0</v>
      </c>
      <c r="AW24" s="13">
        <v>3088.5090000000005</v>
      </c>
      <c r="AX24" s="13">
        <v>67.075000000000003</v>
      </c>
      <c r="AY24" s="13">
        <v>3012.4839999999999</v>
      </c>
      <c r="AZ24" s="13">
        <f t="shared" si="11"/>
        <v>50605.820999999996</v>
      </c>
      <c r="BA24" s="13">
        <f t="shared" si="12"/>
        <v>77.116</v>
      </c>
      <c r="BB24" s="13">
        <v>0</v>
      </c>
      <c r="BC24" s="13">
        <v>77.116</v>
      </c>
      <c r="BD24" s="13">
        <v>0</v>
      </c>
      <c r="BE24" s="13">
        <v>0</v>
      </c>
      <c r="BF24" s="13">
        <v>0</v>
      </c>
      <c r="BG24" s="13">
        <v>28360.87</v>
      </c>
      <c r="BH24" s="13">
        <v>22167.834999999999</v>
      </c>
      <c r="BI24" s="13">
        <f t="shared" si="13"/>
        <v>5382.6769999999997</v>
      </c>
      <c r="BJ24" s="13">
        <v>1357.2940000000001</v>
      </c>
      <c r="BK24" s="13">
        <v>4025.3829999999998</v>
      </c>
      <c r="BL24" s="13">
        <v>551.17399999999998</v>
      </c>
      <c r="BM24" s="13">
        <f t="shared" si="14"/>
        <v>355.57299999999998</v>
      </c>
      <c r="BN24" s="13">
        <v>177.10599999999999</v>
      </c>
      <c r="BO24" s="13">
        <v>178.46700000000001</v>
      </c>
      <c r="BP24" s="13">
        <v>8546.3580000000002</v>
      </c>
      <c r="BQ24" s="13">
        <v>32340.761999999999</v>
      </c>
      <c r="BR24" s="13">
        <v>23794.403999999999</v>
      </c>
      <c r="BS24" s="13">
        <f t="shared" si="15"/>
        <v>28865.847000000002</v>
      </c>
      <c r="BT24" s="13">
        <v>6521.65</v>
      </c>
      <c r="BU24" s="13">
        <v>22344.197</v>
      </c>
      <c r="BV24" s="78">
        <f t="shared" si="16"/>
        <v>13797.839</v>
      </c>
      <c r="BW24" s="13">
        <v>116730.677</v>
      </c>
      <c r="BX24" s="13">
        <v>113882.181</v>
      </c>
      <c r="BY24" s="13">
        <v>136050.016</v>
      </c>
      <c r="BZ24" s="13">
        <v>9860.5720000000001</v>
      </c>
      <c r="CA24" s="13">
        <v>1512.1989999999998</v>
      </c>
      <c r="CB24" s="13">
        <v>2162.1660000000002</v>
      </c>
    </row>
    <row r="25" spans="1:80" ht="15" customHeight="1">
      <c r="A25" s="81">
        <v>2007</v>
      </c>
      <c r="B25" s="13">
        <v>8711.4539999999997</v>
      </c>
      <c r="C25" s="13">
        <v>110695.95600000001</v>
      </c>
      <c r="D25" s="13">
        <f t="shared" si="0"/>
        <v>9876.8350000000009</v>
      </c>
      <c r="E25" s="13">
        <v>9789.3829999999998</v>
      </c>
      <c r="F25" s="13">
        <v>25.61</v>
      </c>
      <c r="G25" s="13">
        <v>61.841999999999999</v>
      </c>
      <c r="H25" s="13">
        <f t="shared" si="1"/>
        <v>3751.527</v>
      </c>
      <c r="I25" s="13">
        <v>3282.85</v>
      </c>
      <c r="J25" s="13">
        <v>468.67700000000002</v>
      </c>
      <c r="K25" s="13">
        <v>658.34299999999996</v>
      </c>
      <c r="L25" s="13">
        <f t="shared" si="2"/>
        <v>5902.4929999999995</v>
      </c>
      <c r="M25" s="13">
        <v>5850.4549999999999</v>
      </c>
      <c r="N25" s="13">
        <v>0</v>
      </c>
      <c r="O25" s="13">
        <v>0</v>
      </c>
      <c r="P25" s="13">
        <v>52.037999999999997</v>
      </c>
      <c r="Q25" s="13">
        <v>7720.3149999999996</v>
      </c>
      <c r="R25" s="13">
        <f t="shared" si="3"/>
        <v>9333.1740000000009</v>
      </c>
      <c r="S25" s="13">
        <v>9121.3950000000004</v>
      </c>
      <c r="T25" s="13">
        <v>211.779</v>
      </c>
      <c r="U25" s="78">
        <f t="shared" si="4"/>
        <v>24989.396000000001</v>
      </c>
      <c r="V25" s="13">
        <f t="shared" si="5"/>
        <v>24911.762000000002</v>
      </c>
      <c r="W25" s="13">
        <v>10237.272999999999</v>
      </c>
      <c r="X25" s="13">
        <v>7217.3580000000002</v>
      </c>
      <c r="Y25" s="13">
        <v>6487.1809999999996</v>
      </c>
      <c r="Z25" s="13">
        <v>1393.1780000000001</v>
      </c>
      <c r="AA25" s="13">
        <v>423.22800000000001</v>
      </c>
      <c r="AB25" s="13">
        <v>77.634</v>
      </c>
      <c r="AC25" s="13">
        <f t="shared" si="6"/>
        <v>3936.4050000000002</v>
      </c>
      <c r="AD25" s="13">
        <v>1096.5160000000001</v>
      </c>
      <c r="AE25" s="13">
        <v>2839.8890000000001</v>
      </c>
      <c r="AF25" s="13">
        <v>0</v>
      </c>
      <c r="AG25" s="13">
        <f t="shared" si="7"/>
        <v>123.575</v>
      </c>
      <c r="AH25" s="13">
        <v>9.6259999999999994</v>
      </c>
      <c r="AI25" s="13">
        <v>113.949</v>
      </c>
      <c r="AJ25" s="13">
        <v>8928.9150000000009</v>
      </c>
      <c r="AK25" s="13">
        <v>-1384.375</v>
      </c>
      <c r="AL25" s="13">
        <f t="shared" si="8"/>
        <v>42085.201000000001</v>
      </c>
      <c r="AM25" s="13">
        <v>32182.883000000002</v>
      </c>
      <c r="AN25" s="13">
        <v>9902.3179999999993</v>
      </c>
      <c r="AO25" s="13">
        <f t="shared" si="9"/>
        <v>81256.967999999993</v>
      </c>
      <c r="AP25" s="13">
        <v>63802.337</v>
      </c>
      <c r="AQ25" s="13">
        <v>17454.631000000001</v>
      </c>
      <c r="AR25" s="13">
        <v>741.07500000000005</v>
      </c>
      <c r="AS25" s="13">
        <f t="shared" si="10"/>
        <v>16937.661999999997</v>
      </c>
      <c r="AT25" s="13">
        <v>6643.5309999999999</v>
      </c>
      <c r="AU25" s="13">
        <v>6929.3029999999999</v>
      </c>
      <c r="AV25" s="13">
        <v>-3.2269999999999999</v>
      </c>
      <c r="AW25" s="13">
        <v>3305.703</v>
      </c>
      <c r="AX25" s="13">
        <v>62.351999999999997</v>
      </c>
      <c r="AY25" s="13">
        <v>4465.5169999999998</v>
      </c>
      <c r="AZ25" s="13">
        <f t="shared" si="11"/>
        <v>52200.640999999996</v>
      </c>
      <c r="BA25" s="13">
        <f t="shared" si="12"/>
        <v>77.634</v>
      </c>
      <c r="BB25" s="13">
        <v>0</v>
      </c>
      <c r="BC25" s="13">
        <v>77.634</v>
      </c>
      <c r="BD25" s="13">
        <v>0</v>
      </c>
      <c r="BE25" s="13">
        <v>0</v>
      </c>
      <c r="BF25" s="13">
        <v>0</v>
      </c>
      <c r="BG25" s="13">
        <v>29797.226999999999</v>
      </c>
      <c r="BH25" s="13">
        <v>22325.78</v>
      </c>
      <c r="BI25" s="13">
        <f t="shared" si="13"/>
        <v>5691.29</v>
      </c>
      <c r="BJ25" s="13">
        <v>1341.5519999999999</v>
      </c>
      <c r="BK25" s="13">
        <v>4349.7380000000003</v>
      </c>
      <c r="BL25" s="13">
        <v>475.15100000000001</v>
      </c>
      <c r="BM25" s="13">
        <f t="shared" si="14"/>
        <v>313.91899999999998</v>
      </c>
      <c r="BN25" s="13">
        <v>155.53800000000001</v>
      </c>
      <c r="BO25" s="13">
        <v>158.381</v>
      </c>
      <c r="BP25" s="13">
        <v>8928.9150000000009</v>
      </c>
      <c r="BQ25" s="13">
        <v>33373.747000000003</v>
      </c>
      <c r="BR25" s="13">
        <v>24444.832000000002</v>
      </c>
      <c r="BS25" s="13">
        <f t="shared" si="15"/>
        <v>29704.952000000005</v>
      </c>
      <c r="BT25" s="13">
        <v>7582.1180000000004</v>
      </c>
      <c r="BU25" s="13">
        <v>22122.834000000003</v>
      </c>
      <c r="BV25" s="78">
        <f t="shared" si="16"/>
        <v>13193.919000000002</v>
      </c>
      <c r="BW25" s="13">
        <v>121997.08899999999</v>
      </c>
      <c r="BX25" s="13">
        <v>119304.26500000001</v>
      </c>
      <c r="BY25" s="13">
        <v>141630.04500000001</v>
      </c>
      <c r="BZ25" s="13">
        <v>9083.4600000000064</v>
      </c>
      <c r="CA25" s="13">
        <v>344.88900000000552</v>
      </c>
      <c r="CB25" s="13">
        <v>781.3440000000046</v>
      </c>
    </row>
    <row r="26" spans="1:80" ht="15" customHeight="1">
      <c r="A26" s="81">
        <v>2008</v>
      </c>
      <c r="B26" s="13">
        <v>8959.1569999999992</v>
      </c>
      <c r="C26" s="13">
        <v>115305.351</v>
      </c>
      <c r="D26" s="13">
        <f>+E26+F26+G26</f>
        <v>8986.9159999999993</v>
      </c>
      <c r="E26" s="13">
        <v>9028.41</v>
      </c>
      <c r="F26" s="13">
        <v>32.408000000000001</v>
      </c>
      <c r="G26" s="13">
        <v>-73.902000000000001</v>
      </c>
      <c r="H26" s="13">
        <f>+I26+J26</f>
        <v>3753.6260000000002</v>
      </c>
      <c r="I26" s="13">
        <v>3292.598</v>
      </c>
      <c r="J26" s="13">
        <v>461.02800000000002</v>
      </c>
      <c r="K26" s="13">
        <v>717.20299999999997</v>
      </c>
      <c r="L26" s="13">
        <f>+M26+N26+O26+P26</f>
        <v>6261.4430000000002</v>
      </c>
      <c r="M26" s="13">
        <v>6207.174</v>
      </c>
      <c r="N26" s="13">
        <v>0</v>
      </c>
      <c r="O26" s="13">
        <v>0</v>
      </c>
      <c r="P26" s="13">
        <v>54.268999999999998</v>
      </c>
      <c r="Q26" s="13">
        <v>8481.8269999999993</v>
      </c>
      <c r="R26" s="13">
        <f>+S26+T26</f>
        <v>9710.5300000000007</v>
      </c>
      <c r="S26" s="13">
        <v>9469.5079999999998</v>
      </c>
      <c r="T26" s="13">
        <v>241.02199999999999</v>
      </c>
      <c r="U26" s="78">
        <f>+V26+AB26</f>
        <v>26190.681999999997</v>
      </c>
      <c r="V26" s="13">
        <f>+W26+X26+Y26+Z26-AA26</f>
        <v>26109.724999999999</v>
      </c>
      <c r="W26" s="13">
        <v>10667.406999999999</v>
      </c>
      <c r="X26" s="13">
        <v>7542.3779999999997</v>
      </c>
      <c r="Y26" s="13">
        <v>6854.4210000000003</v>
      </c>
      <c r="Z26" s="13">
        <v>1559.8820000000001</v>
      </c>
      <c r="AA26" s="13">
        <v>514.36300000000006</v>
      </c>
      <c r="AB26" s="13">
        <v>80.956999999999994</v>
      </c>
      <c r="AC26" s="13">
        <f>+AD26+AE26</f>
        <v>3884.3130000000001</v>
      </c>
      <c r="AD26" s="13">
        <v>1054.4369999999999</v>
      </c>
      <c r="AE26" s="13">
        <v>2829.8760000000002</v>
      </c>
      <c r="AF26" s="13">
        <v>0</v>
      </c>
      <c r="AG26" s="13">
        <f>+AH26+AI26</f>
        <v>133.399</v>
      </c>
      <c r="AH26" s="13">
        <v>8.2460000000000004</v>
      </c>
      <c r="AI26" s="13">
        <v>125.15300000000001</v>
      </c>
      <c r="AJ26" s="13">
        <v>9483.5959999999995</v>
      </c>
      <c r="AK26" s="13">
        <v>-564.76700000000005</v>
      </c>
      <c r="AL26" s="13">
        <f>+AM26+AN26</f>
        <v>43281.861000000004</v>
      </c>
      <c r="AM26" s="13">
        <v>32656.775000000001</v>
      </c>
      <c r="AN26" s="13">
        <v>10625.085999999999</v>
      </c>
      <c r="AO26" s="13">
        <f>+AP26+AQ26</f>
        <v>83848.862000000008</v>
      </c>
      <c r="AP26" s="13">
        <v>65639.077000000005</v>
      </c>
      <c r="AQ26" s="13">
        <v>18209.785</v>
      </c>
      <c r="AR26" s="13">
        <v>761.31600000000003</v>
      </c>
      <c r="AS26" s="13">
        <f t="shared" si="10"/>
        <v>18662.494999999995</v>
      </c>
      <c r="AT26" s="13">
        <v>7966.4030000000002</v>
      </c>
      <c r="AU26" s="13">
        <v>7000.29</v>
      </c>
      <c r="AV26" s="13">
        <v>-2.6469999999999998</v>
      </c>
      <c r="AW26" s="13">
        <v>3634.8850000000002</v>
      </c>
      <c r="AX26" s="13">
        <v>63.564</v>
      </c>
      <c r="AY26" s="13">
        <v>5852.8050000000003</v>
      </c>
      <c r="AZ26" s="13">
        <f t="shared" si="11"/>
        <v>54855.532999999996</v>
      </c>
      <c r="BA26" s="13">
        <f t="shared" si="12"/>
        <v>80.956999999999994</v>
      </c>
      <c r="BB26" s="13">
        <v>0</v>
      </c>
      <c r="BC26" s="13">
        <v>80.956999999999994</v>
      </c>
      <c r="BD26" s="13">
        <v>0</v>
      </c>
      <c r="BE26" s="13">
        <v>0</v>
      </c>
      <c r="BF26" s="13">
        <v>0</v>
      </c>
      <c r="BG26" s="13">
        <v>31727.345000000001</v>
      </c>
      <c r="BH26" s="13">
        <v>23047.231</v>
      </c>
      <c r="BI26" s="13">
        <f t="shared" si="13"/>
        <v>5169.1189999999997</v>
      </c>
      <c r="BJ26" s="13">
        <v>1338.41</v>
      </c>
      <c r="BK26" s="13">
        <v>3830.7089999999998</v>
      </c>
      <c r="BL26" s="13">
        <v>312.69200000000001</v>
      </c>
      <c r="BM26" s="13">
        <f t="shared" si="14"/>
        <v>402.05500000000001</v>
      </c>
      <c r="BN26" s="13">
        <v>185.143</v>
      </c>
      <c r="BO26" s="13">
        <v>216.91200000000001</v>
      </c>
      <c r="BP26" s="13">
        <v>9483.5959999999995</v>
      </c>
      <c r="BQ26" s="13">
        <v>34322.704000000005</v>
      </c>
      <c r="BR26" s="13">
        <v>24839.108000000007</v>
      </c>
      <c r="BS26" s="13">
        <f t="shared" si="15"/>
        <v>30613.191000000003</v>
      </c>
      <c r="BT26" s="13">
        <v>7962.3440000000001</v>
      </c>
      <c r="BU26" s="13">
        <v>22650.847000000002</v>
      </c>
      <c r="BV26" s="78">
        <f t="shared" si="16"/>
        <v>13167.251000000002</v>
      </c>
      <c r="BW26" s="13">
        <v>126863.10500000001</v>
      </c>
      <c r="BX26" s="13">
        <v>124055.00100000002</v>
      </c>
      <c r="BY26" s="13">
        <v>147102.23200000002</v>
      </c>
      <c r="BZ26" s="13">
        <v>9062.3420000000187</v>
      </c>
      <c r="CA26" s="13">
        <v>-152.5979999999808</v>
      </c>
      <c r="CB26" s="13">
        <v>908.8490000000204</v>
      </c>
    </row>
    <row r="27" spans="1:80" s="83" customFormat="1" ht="15" customHeight="1">
      <c r="A27" s="82">
        <v>2009</v>
      </c>
      <c r="B27" s="13">
        <v>8886.5139999999992</v>
      </c>
      <c r="C27" s="13">
        <v>110347.052</v>
      </c>
      <c r="D27" s="13">
        <f t="shared" ref="D27" si="17">+E27+F27+G27</f>
        <v>7561.5219999999999</v>
      </c>
      <c r="E27" s="13">
        <v>7515.9759999999997</v>
      </c>
      <c r="F27" s="13">
        <v>-21.355</v>
      </c>
      <c r="G27" s="13">
        <v>66.900999999999996</v>
      </c>
      <c r="H27" s="13">
        <f t="shared" ref="H27" si="18">+I27+J27</f>
        <v>3626.1640000000002</v>
      </c>
      <c r="I27" s="13">
        <v>3198.3290000000002</v>
      </c>
      <c r="J27" s="13">
        <v>427.83499999999998</v>
      </c>
      <c r="K27" s="13">
        <v>705.40800000000002</v>
      </c>
      <c r="L27" s="13">
        <f t="shared" ref="L27" si="19">+M27+N27+O27+P27</f>
        <v>3305.1579999999999</v>
      </c>
      <c r="M27" s="13">
        <v>3259.5859999999998</v>
      </c>
      <c r="N27" s="13">
        <v>0</v>
      </c>
      <c r="O27" s="13">
        <v>0</v>
      </c>
      <c r="P27" s="13">
        <v>45.572000000000003</v>
      </c>
      <c r="Q27" s="13">
        <v>5846.44</v>
      </c>
      <c r="R27" s="13">
        <f t="shared" ref="R27" si="20">+S27+T27</f>
        <v>9746.7369999999992</v>
      </c>
      <c r="S27" s="13">
        <v>9404.9519999999993</v>
      </c>
      <c r="T27" s="13">
        <v>341.78500000000003</v>
      </c>
      <c r="U27" s="78">
        <f t="shared" ref="U27" si="21">+V27+AB27</f>
        <v>25966.408000000003</v>
      </c>
      <c r="V27" s="13">
        <f t="shared" ref="V27" si="22">+W27+X27+Y27+Z27-AA27</f>
        <v>25908.780000000002</v>
      </c>
      <c r="W27" s="13">
        <v>10614.361999999999</v>
      </c>
      <c r="X27" s="13">
        <v>7446.5510000000004</v>
      </c>
      <c r="Y27" s="13">
        <v>6862.33</v>
      </c>
      <c r="Z27" s="13">
        <v>1508.3219999999999</v>
      </c>
      <c r="AA27" s="13">
        <v>522.78499999999997</v>
      </c>
      <c r="AB27" s="13">
        <v>57.628</v>
      </c>
      <c r="AC27" s="13">
        <f t="shared" ref="AC27" si="23">+AD27+AE27</f>
        <v>3912.52</v>
      </c>
      <c r="AD27" s="13">
        <v>1055.306</v>
      </c>
      <c r="AE27" s="13">
        <v>2857.2139999999999</v>
      </c>
      <c r="AF27" s="13">
        <v>0</v>
      </c>
      <c r="AG27" s="13">
        <f t="shared" ref="AG27" si="24">+AH27+AI27</f>
        <v>119.036</v>
      </c>
      <c r="AH27" s="13">
        <v>0.27300000000000002</v>
      </c>
      <c r="AI27" s="13">
        <v>118.76300000000001</v>
      </c>
      <c r="AJ27" s="13">
        <v>9521.3189999999995</v>
      </c>
      <c r="AK27" s="13">
        <v>-1280.5039999999999</v>
      </c>
      <c r="AL27" s="13">
        <f t="shared" ref="AL27" si="25">+AM27+AN27</f>
        <v>42930.921999999999</v>
      </c>
      <c r="AM27" s="13">
        <v>31645.609</v>
      </c>
      <c r="AN27" s="13">
        <v>11285.313</v>
      </c>
      <c r="AO27" s="13">
        <f t="shared" ref="AO27" si="26">+AP27+AQ27</f>
        <v>83714.726999999999</v>
      </c>
      <c r="AP27" s="13">
        <v>65653.813999999998</v>
      </c>
      <c r="AQ27" s="13">
        <v>18060.913</v>
      </c>
      <c r="AR27" s="13">
        <v>614.96500000000003</v>
      </c>
      <c r="AS27" s="13">
        <f t="shared" si="10"/>
        <v>15231.385000000002</v>
      </c>
      <c r="AT27" s="13">
        <v>5207.9690000000001</v>
      </c>
      <c r="AU27" s="13">
        <v>6788.1140000000005</v>
      </c>
      <c r="AV27" s="13">
        <v>-0.42699999999999999</v>
      </c>
      <c r="AW27" s="13">
        <v>3179.4219999999996</v>
      </c>
      <c r="AX27" s="13">
        <v>56.307000000000002</v>
      </c>
      <c r="AY27" s="13">
        <v>4777.0129999999999</v>
      </c>
      <c r="AZ27" s="13">
        <f t="shared" si="11"/>
        <v>57732.793999999994</v>
      </c>
      <c r="BA27" s="13">
        <f t="shared" si="12"/>
        <v>57.628</v>
      </c>
      <c r="BB27" s="13">
        <v>0</v>
      </c>
      <c r="BC27" s="13">
        <v>57.628</v>
      </c>
      <c r="BD27" s="13">
        <v>0</v>
      </c>
      <c r="BE27" s="13">
        <v>0</v>
      </c>
      <c r="BF27" s="13">
        <v>0</v>
      </c>
      <c r="BG27" s="13">
        <v>33534.307000000001</v>
      </c>
      <c r="BH27" s="13">
        <v>24140.859</v>
      </c>
      <c r="BI27" s="13">
        <f t="shared" si="13"/>
        <v>4747.0249999999996</v>
      </c>
      <c r="BJ27" s="13">
        <v>1324</v>
      </c>
      <c r="BK27" s="13">
        <v>3423.0250000000001</v>
      </c>
      <c r="BL27" s="13">
        <v>461.80700000000002</v>
      </c>
      <c r="BM27" s="13">
        <f t="shared" si="14"/>
        <v>390.65899999999999</v>
      </c>
      <c r="BN27" s="13">
        <v>194.22300000000001</v>
      </c>
      <c r="BO27" s="13">
        <v>196.43600000000001</v>
      </c>
      <c r="BP27" s="13">
        <v>9521.3189999999995</v>
      </c>
      <c r="BQ27" s="13">
        <v>34044.407999999996</v>
      </c>
      <c r="BR27" s="13">
        <v>24523.088999999996</v>
      </c>
      <c r="BS27" s="13">
        <f t="shared" si="15"/>
        <v>30327.800999999996</v>
      </c>
      <c r="BT27" s="13">
        <v>8688.357</v>
      </c>
      <c r="BU27" s="13">
        <v>21639.443999999996</v>
      </c>
      <c r="BV27" s="78">
        <f t="shared" si="16"/>
        <v>12118.124999999996</v>
      </c>
      <c r="BW27" s="13">
        <v>125968.755</v>
      </c>
      <c r="BX27" s="13">
        <v>124682.05</v>
      </c>
      <c r="BY27" s="13">
        <v>148822.90900000001</v>
      </c>
      <c r="BZ27" s="13">
        <v>14796.805000000008</v>
      </c>
      <c r="CA27" s="13">
        <v>5547.1090000000077</v>
      </c>
      <c r="CB27" s="13">
        <v>8787.4100000000071</v>
      </c>
    </row>
    <row r="28" spans="1:80" ht="15" customHeight="1">
      <c r="A28" s="22">
        <v>2010</v>
      </c>
      <c r="B28" s="13">
        <v>9045.8850000000002</v>
      </c>
      <c r="C28" s="13">
        <v>115148.208</v>
      </c>
      <c r="D28" s="13">
        <f>+E28+F28+G28</f>
        <v>7480.8979999999992</v>
      </c>
      <c r="E28" s="13">
        <v>7382.174</v>
      </c>
      <c r="F28" s="13">
        <v>24.177</v>
      </c>
      <c r="G28" s="13">
        <v>74.546999999999997</v>
      </c>
      <c r="H28" s="13">
        <f>+I28+J28</f>
        <v>3537.3040000000001</v>
      </c>
      <c r="I28" s="13">
        <v>3129.31</v>
      </c>
      <c r="J28" s="13">
        <v>407.99400000000003</v>
      </c>
      <c r="K28" s="13">
        <v>709.99099999999999</v>
      </c>
      <c r="L28" s="13">
        <f>+M28+N28+O28+P28</f>
        <v>3526.9560000000001</v>
      </c>
      <c r="M28" s="13">
        <v>3482.2820000000002</v>
      </c>
      <c r="N28" s="13">
        <v>0</v>
      </c>
      <c r="O28" s="13">
        <v>0</v>
      </c>
      <c r="P28" s="13">
        <v>44.673999999999999</v>
      </c>
      <c r="Q28" s="13">
        <v>5291.933</v>
      </c>
      <c r="R28" s="13">
        <f>+S28+T28</f>
        <v>9571.8360000000011</v>
      </c>
      <c r="S28" s="13">
        <v>9317.1620000000003</v>
      </c>
      <c r="T28" s="13">
        <v>254.67400000000001</v>
      </c>
      <c r="U28" s="78">
        <f>+V28+AB28</f>
        <v>26204.962</v>
      </c>
      <c r="V28" s="13">
        <f>+W28+X28+Y28+Z28-AA28</f>
        <v>26184.996999999999</v>
      </c>
      <c r="W28" s="13">
        <v>10889.62</v>
      </c>
      <c r="X28" s="13">
        <v>7668.4110000000001</v>
      </c>
      <c r="Y28" s="13">
        <v>6771.92</v>
      </c>
      <c r="Z28" s="13">
        <v>1300.068</v>
      </c>
      <c r="AA28" s="13">
        <v>445.02199999999999</v>
      </c>
      <c r="AB28" s="13">
        <v>19.965</v>
      </c>
      <c r="AC28" s="13">
        <f>+AD28+AE28</f>
        <v>3619.076</v>
      </c>
      <c r="AD28" s="13">
        <v>1060.28</v>
      </c>
      <c r="AE28" s="13">
        <v>2558.7959999999998</v>
      </c>
      <c r="AF28" s="13">
        <v>0</v>
      </c>
      <c r="AG28" s="13">
        <f>+AH28+AI28</f>
        <v>209.393</v>
      </c>
      <c r="AH28" s="13">
        <v>84.882999999999996</v>
      </c>
      <c r="AI28" s="13">
        <v>124.51</v>
      </c>
      <c r="AJ28" s="13">
        <v>9778.7610000000004</v>
      </c>
      <c r="AK28" s="13">
        <v>-1063.92</v>
      </c>
      <c r="AL28" s="13">
        <f>+AM28+AN28</f>
        <v>43700.843999999997</v>
      </c>
      <c r="AM28" s="13">
        <v>31739.552</v>
      </c>
      <c r="AN28" s="13">
        <v>11961.291999999999</v>
      </c>
      <c r="AO28" s="13">
        <f>+AP28+AQ28</f>
        <v>84849.5</v>
      </c>
      <c r="AP28" s="13">
        <v>66291.468999999997</v>
      </c>
      <c r="AQ28" s="13">
        <v>18558.030999999999</v>
      </c>
      <c r="AR28" s="13">
        <v>671.31799999999998</v>
      </c>
      <c r="AS28" s="13">
        <f t="shared" si="10"/>
        <v>14273.911</v>
      </c>
      <c r="AT28" s="13">
        <v>3942.797</v>
      </c>
      <c r="AU28" s="13">
        <v>7301.6180000000004</v>
      </c>
      <c r="AV28" s="13">
        <v>-0.77200000000000002</v>
      </c>
      <c r="AW28" s="13">
        <v>2977.0480000000002</v>
      </c>
      <c r="AX28" s="13">
        <v>53.22</v>
      </c>
      <c r="AY28" s="13">
        <v>3271.0070000000001</v>
      </c>
      <c r="AZ28" s="13">
        <f t="shared" si="11"/>
        <v>58154.035000000003</v>
      </c>
      <c r="BA28" s="13">
        <f t="shared" si="12"/>
        <v>19.965</v>
      </c>
      <c r="BB28" s="13">
        <v>0</v>
      </c>
      <c r="BC28" s="13">
        <v>19.965</v>
      </c>
      <c r="BD28" s="13">
        <v>0</v>
      </c>
      <c r="BE28" s="13">
        <v>0</v>
      </c>
      <c r="BF28" s="13">
        <v>0</v>
      </c>
      <c r="BG28" s="13">
        <v>34402.029000000002</v>
      </c>
      <c r="BH28" s="13">
        <v>23732.041000000001</v>
      </c>
      <c r="BI28" s="13">
        <f t="shared" si="13"/>
        <v>5072.7649999999994</v>
      </c>
      <c r="BJ28" s="13">
        <v>1276.848</v>
      </c>
      <c r="BK28" s="13">
        <v>3795.9169999999999</v>
      </c>
      <c r="BL28" s="13">
        <v>651.755</v>
      </c>
      <c r="BM28" s="13">
        <f t="shared" si="14"/>
        <v>352.50800000000004</v>
      </c>
      <c r="BN28" s="13">
        <v>156.36600000000001</v>
      </c>
      <c r="BO28" s="13">
        <v>196.142</v>
      </c>
      <c r="BP28" s="13">
        <v>9778.7610000000004</v>
      </c>
      <c r="BQ28" s="13">
        <v>34654.958999999995</v>
      </c>
      <c r="BR28" s="13">
        <v>24876.197999999997</v>
      </c>
      <c r="BS28" s="13">
        <f t="shared" si="15"/>
        <v>31078.981999999996</v>
      </c>
      <c r="BT28" s="13">
        <v>10083.911</v>
      </c>
      <c r="BU28" s="13">
        <v>20995.070999999996</v>
      </c>
      <c r="BV28" s="78">
        <f t="shared" si="16"/>
        <v>11216.309999999996</v>
      </c>
      <c r="BW28" s="13">
        <v>126675.43699999998</v>
      </c>
      <c r="BX28" s="13">
        <v>126774.32199999999</v>
      </c>
      <c r="BY28" s="13">
        <v>150506.36299999998</v>
      </c>
      <c r="BZ28" s="13">
        <v>12277.868999999992</v>
      </c>
      <c r="CA28" s="13">
        <v>2642.2229999999909</v>
      </c>
      <c r="CB28" s="13">
        <v>6004.0059999999921</v>
      </c>
    </row>
    <row r="29" spans="1:80" ht="15" customHeight="1">
      <c r="A29" s="91">
        <v>2011</v>
      </c>
      <c r="B29" s="13">
        <v>8766.7270000000008</v>
      </c>
      <c r="C29" s="13">
        <v>112678.11900000001</v>
      </c>
      <c r="D29" s="13">
        <f t="shared" ref="D29:D30" si="27">+E29+F29+G29</f>
        <v>6707.2950000000001</v>
      </c>
      <c r="E29" s="13">
        <v>6574.6530000000002</v>
      </c>
      <c r="F29" s="13">
        <v>73.570999999999998</v>
      </c>
      <c r="G29" s="13">
        <v>59.070999999999998</v>
      </c>
      <c r="H29" s="13">
        <f t="shared" ref="H29:H30" si="28">+I29+J29</f>
        <v>3326.1509999999998</v>
      </c>
      <c r="I29" s="13">
        <v>2935.4679999999998</v>
      </c>
      <c r="J29" s="13">
        <v>390.68299999999999</v>
      </c>
      <c r="K29" s="13">
        <v>742.90700000000004</v>
      </c>
      <c r="L29" s="13">
        <f t="shared" ref="L29" si="29">+M29+N29+O29+P29</f>
        <v>4321.5739999999996</v>
      </c>
      <c r="M29" s="13">
        <v>4274.6989999999996</v>
      </c>
      <c r="N29" s="13">
        <v>0</v>
      </c>
      <c r="O29" s="13">
        <v>0</v>
      </c>
      <c r="P29" s="13">
        <v>46.875</v>
      </c>
      <c r="Q29" s="13">
        <v>6183.98</v>
      </c>
      <c r="R29" s="13">
        <f t="shared" ref="R29" si="30">+S29+T29</f>
        <v>10517.776999999998</v>
      </c>
      <c r="S29" s="13">
        <v>10235.816999999999</v>
      </c>
      <c r="T29" s="13">
        <v>281.95999999999998</v>
      </c>
      <c r="U29" s="78">
        <f t="shared" ref="U29" si="31">+V29+AB29</f>
        <v>25564.629000000001</v>
      </c>
      <c r="V29" s="13">
        <f t="shared" ref="V29" si="32">+W29+X29+Y29+Z29-AA29</f>
        <v>25546.355</v>
      </c>
      <c r="W29" s="13">
        <v>11029.834999999999</v>
      </c>
      <c r="X29" s="13">
        <v>6890.893</v>
      </c>
      <c r="Y29" s="13">
        <v>6763.9179999999997</v>
      </c>
      <c r="Z29" s="13">
        <v>1331.18</v>
      </c>
      <c r="AA29" s="13">
        <v>469.471</v>
      </c>
      <c r="AB29" s="13">
        <v>18.274000000000001</v>
      </c>
      <c r="AC29" s="13">
        <f t="shared" ref="AC29" si="33">+AD29+AE29</f>
        <v>3786.2110000000002</v>
      </c>
      <c r="AD29" s="13">
        <v>1001.0170000000001</v>
      </c>
      <c r="AE29" s="13">
        <v>2785.194</v>
      </c>
      <c r="AF29" s="13">
        <v>0</v>
      </c>
      <c r="AG29" s="13">
        <f t="shared" ref="AG29" si="34">+AH29+AI29</f>
        <v>69.236000000000004</v>
      </c>
      <c r="AH29" s="13">
        <v>2.7E-2</v>
      </c>
      <c r="AI29" s="13">
        <v>69.209000000000003</v>
      </c>
      <c r="AJ29" s="13">
        <v>9846.66</v>
      </c>
      <c r="AK29" s="13">
        <v>-1096.3800000000001</v>
      </c>
      <c r="AL29" s="13">
        <f t="shared" ref="AL29" si="35">+AM29+AN29</f>
        <v>42571.955000000002</v>
      </c>
      <c r="AM29" s="13">
        <v>30399.541000000001</v>
      </c>
      <c r="AN29" s="13">
        <v>12172.414000000001</v>
      </c>
      <c r="AO29" s="13">
        <f t="shared" ref="AO29" si="36">+AP29+AQ29</f>
        <v>81550.922000000006</v>
      </c>
      <c r="AP29" s="13">
        <v>63630.194000000003</v>
      </c>
      <c r="AQ29" s="13">
        <v>17920.727999999999</v>
      </c>
      <c r="AR29" s="13">
        <v>593.01599999999996</v>
      </c>
      <c r="AS29" s="13">
        <f t="shared" si="10"/>
        <v>15530.514999999999</v>
      </c>
      <c r="AT29" s="13">
        <v>5433.0159999999996</v>
      </c>
      <c r="AU29" s="13">
        <v>7120.9249999999993</v>
      </c>
      <c r="AV29" s="13">
        <v>-0.82899999999999996</v>
      </c>
      <c r="AW29" s="13">
        <v>2920.6759999999999</v>
      </c>
      <c r="AX29" s="13">
        <v>56.726999999999997</v>
      </c>
      <c r="AY29" s="13">
        <v>5555.7839999999997</v>
      </c>
      <c r="AZ29" s="13">
        <f t="shared" si="11"/>
        <v>56924.841999999997</v>
      </c>
      <c r="BA29" s="13">
        <f t="shared" si="12"/>
        <v>18.274000000000001</v>
      </c>
      <c r="BB29" s="13">
        <v>0</v>
      </c>
      <c r="BC29" s="13">
        <v>18.274000000000001</v>
      </c>
      <c r="BD29" s="13">
        <v>0</v>
      </c>
      <c r="BE29" s="13">
        <v>0</v>
      </c>
      <c r="BF29" s="13">
        <v>0</v>
      </c>
      <c r="BG29" s="13">
        <v>35009.667999999998</v>
      </c>
      <c r="BH29" s="13">
        <v>21896.9</v>
      </c>
      <c r="BI29" s="13">
        <f t="shared" si="13"/>
        <v>5479.5119999999997</v>
      </c>
      <c r="BJ29" s="13">
        <v>1186.29</v>
      </c>
      <c r="BK29" s="13">
        <v>4293.2219999999998</v>
      </c>
      <c r="BL29" s="13">
        <v>-166.40100000000001</v>
      </c>
      <c r="BM29" s="13">
        <f t="shared" si="14"/>
        <v>240.06799999999998</v>
      </c>
      <c r="BN29" s="13">
        <v>142.36199999999999</v>
      </c>
      <c r="BO29" s="13">
        <v>97.706000000000003</v>
      </c>
      <c r="BP29" s="13">
        <v>9846.66</v>
      </c>
      <c r="BQ29" s="13">
        <v>33805.228000000003</v>
      </c>
      <c r="BR29" s="13">
        <v>23958.568000000003</v>
      </c>
      <c r="BS29" s="13">
        <f t="shared" si="15"/>
        <v>30329.186000000005</v>
      </c>
      <c r="BT29" s="13">
        <v>10195.699000000001</v>
      </c>
      <c r="BU29" s="13">
        <v>20133.487000000005</v>
      </c>
      <c r="BV29" s="78">
        <f t="shared" si="16"/>
        <v>10286.827000000005</v>
      </c>
      <c r="BW29" s="13">
        <v>123089.04900000001</v>
      </c>
      <c r="BX29" s="13">
        <v>123727.886</v>
      </c>
      <c r="BY29" s="13">
        <v>145624.78599999999</v>
      </c>
      <c r="BZ29" s="13">
        <v>10883.365999999995</v>
      </c>
      <c r="CA29" s="13">
        <v>1207.5379999999946</v>
      </c>
      <c r="CB29" s="13">
        <v>5443.2829999999949</v>
      </c>
    </row>
    <row r="30" spans="1:80" ht="15" customHeight="1">
      <c r="A30" s="91">
        <v>2012</v>
      </c>
      <c r="B30" s="13">
        <v>7433.491</v>
      </c>
      <c r="C30" s="13">
        <v>108463.77899999999</v>
      </c>
      <c r="D30" s="13">
        <f t="shared" si="27"/>
        <v>5625.91</v>
      </c>
      <c r="E30" s="13">
        <v>5594.9179999999997</v>
      </c>
      <c r="F30" s="13">
        <v>-5.6050000000000004</v>
      </c>
      <c r="G30" s="13">
        <v>36.597000000000001</v>
      </c>
      <c r="H30" s="13">
        <f t="shared" si="28"/>
        <v>3089.2020000000002</v>
      </c>
      <c r="I30" s="13">
        <v>2753.1950000000002</v>
      </c>
      <c r="J30" s="13">
        <v>336.00700000000001</v>
      </c>
      <c r="K30" s="13">
        <v>725.26700000000005</v>
      </c>
      <c r="L30" s="13">
        <f t="shared" ref="L30" si="37">+M30+N30+O30+P30</f>
        <v>4686.5840000000007</v>
      </c>
      <c r="M30" s="13">
        <v>4639.8190000000004</v>
      </c>
      <c r="N30" s="13">
        <v>0</v>
      </c>
      <c r="O30" s="13">
        <v>0</v>
      </c>
      <c r="P30" s="13">
        <v>46.765000000000001</v>
      </c>
      <c r="Q30" s="13">
        <v>5725.2129999999997</v>
      </c>
      <c r="R30" s="13">
        <f t="shared" ref="R30" si="38">+S30+T30</f>
        <v>9932.9990000000016</v>
      </c>
      <c r="S30" s="13">
        <v>9611.1380000000008</v>
      </c>
      <c r="T30" s="13">
        <v>321.86099999999999</v>
      </c>
      <c r="U30" s="78">
        <f t="shared" ref="U30" si="39">+V30+AB30</f>
        <v>23420.286</v>
      </c>
      <c r="V30" s="13">
        <f t="shared" ref="V30" si="40">+W30+X30+Y30+Z30-AA30</f>
        <v>23404.792000000001</v>
      </c>
      <c r="W30" s="13">
        <v>10014.86</v>
      </c>
      <c r="X30" s="13">
        <v>6508.8649999999998</v>
      </c>
      <c r="Y30" s="13">
        <v>6310.0290000000005</v>
      </c>
      <c r="Z30" s="13">
        <v>937.16399999999999</v>
      </c>
      <c r="AA30" s="13">
        <v>366.12599999999998</v>
      </c>
      <c r="AB30" s="13">
        <v>15.494</v>
      </c>
      <c r="AC30" s="13">
        <f t="shared" ref="AC30" si="41">+AD30+AE30</f>
        <v>4855.8710000000001</v>
      </c>
      <c r="AD30" s="13">
        <v>937.91200000000003</v>
      </c>
      <c r="AE30" s="13">
        <v>3917.9589999999998</v>
      </c>
      <c r="AF30" s="13">
        <v>0</v>
      </c>
      <c r="AG30" s="13">
        <f t="shared" ref="AG30" si="42">+AH30+AI30</f>
        <v>259.31099999999998</v>
      </c>
      <c r="AH30" s="13">
        <v>258.45999999999998</v>
      </c>
      <c r="AI30" s="13">
        <v>0.85099999999999998</v>
      </c>
      <c r="AJ30" s="13">
        <v>9238.6460000000006</v>
      </c>
      <c r="AK30" s="13">
        <v>-1045.0119999999999</v>
      </c>
      <c r="AL30" s="13">
        <f t="shared" ref="AL30" si="43">+AM30+AN30</f>
        <v>41402.582000000002</v>
      </c>
      <c r="AM30" s="13">
        <v>28757.681</v>
      </c>
      <c r="AN30" s="13">
        <v>12644.901</v>
      </c>
      <c r="AO30" s="13">
        <v>75303.78</v>
      </c>
      <c r="AP30" s="13">
        <v>58780.014999999999</v>
      </c>
      <c r="AQ30" s="13">
        <v>16523.764999999999</v>
      </c>
      <c r="AR30" s="13">
        <v>688.92200000000003</v>
      </c>
      <c r="AS30" s="13">
        <f t="shared" ref="AS30" si="44">+AT30+AU30+AV30+AW30+AX30</f>
        <v>16736.401000000002</v>
      </c>
      <c r="AT30" s="13">
        <v>6453.7449999999999</v>
      </c>
      <c r="AU30" s="13">
        <v>7893.0940000000001</v>
      </c>
      <c r="AV30" s="13">
        <v>-0.501</v>
      </c>
      <c r="AW30" s="13">
        <v>2330.453</v>
      </c>
      <c r="AX30" s="13">
        <v>59.61</v>
      </c>
      <c r="AY30" s="13">
        <v>6853.8890000000001</v>
      </c>
      <c r="AZ30" s="13">
        <f t="shared" ref="AZ30" si="45">BA30+BG30+BH30</f>
        <v>54785.031999999999</v>
      </c>
      <c r="BA30" s="13">
        <f t="shared" ref="BA30" si="46">+BB30+BC30+BD30+BE30-BF30</f>
        <v>15.494</v>
      </c>
      <c r="BB30" s="13">
        <v>0</v>
      </c>
      <c r="BC30" s="13">
        <v>15.494</v>
      </c>
      <c r="BD30" s="13">
        <v>0</v>
      </c>
      <c r="BE30" s="13">
        <v>0</v>
      </c>
      <c r="BF30" s="13">
        <v>0</v>
      </c>
      <c r="BG30" s="13">
        <v>34738.928</v>
      </c>
      <c r="BH30" s="13">
        <v>20030.61</v>
      </c>
      <c r="BI30" s="13">
        <f t="shared" ref="BI30" si="47">+BJ30+BK30</f>
        <v>5886.5469999999996</v>
      </c>
      <c r="BJ30" s="13">
        <v>1220.8869999999999</v>
      </c>
      <c r="BK30" s="13">
        <v>4665.66</v>
      </c>
      <c r="BL30" s="13">
        <v>160.24700000000001</v>
      </c>
      <c r="BM30" s="13">
        <f t="shared" ref="BM30" si="48">+BN30+BO30</f>
        <v>214.13399999999999</v>
      </c>
      <c r="BN30" s="13">
        <v>151.09399999999999</v>
      </c>
      <c r="BO30" s="13">
        <v>63.04</v>
      </c>
      <c r="BP30" s="13">
        <v>9238.6460000000006</v>
      </c>
      <c r="BQ30" s="13">
        <v>33969.091</v>
      </c>
      <c r="BR30" s="13">
        <v>24730.445</v>
      </c>
      <c r="BS30" s="13">
        <f t="shared" ref="BS30" si="49">+BT30+BU30</f>
        <v>30843.543999999994</v>
      </c>
      <c r="BT30" s="13">
        <v>11316.99</v>
      </c>
      <c r="BU30" s="13">
        <v>19526.553999999996</v>
      </c>
      <c r="BV30" s="78">
        <f t="shared" ref="BV30" si="50">BU30-BP30</f>
        <v>10287.907999999996</v>
      </c>
      <c r="BW30" s="13">
        <v>118197.14099999999</v>
      </c>
      <c r="BX30" s="13">
        <v>120628.95399999997</v>
      </c>
      <c r="BY30" s="13">
        <v>140659.56399999995</v>
      </c>
      <c r="BZ30" s="13">
        <v>12325.421999999977</v>
      </c>
      <c r="CA30" s="13">
        <v>3041.5989999999761</v>
      </c>
      <c r="CB30" s="13">
        <v>7699.346999999977</v>
      </c>
    </row>
    <row r="31" spans="1:80" ht="15" customHeight="1">
      <c r="A31" s="91">
        <v>2013</v>
      </c>
      <c r="B31" s="13">
        <v>6517.3819999999996</v>
      </c>
      <c r="C31" s="13">
        <v>108121.148</v>
      </c>
      <c r="D31" s="13">
        <f t="shared" ref="D31" si="51">+E31+F31+G31</f>
        <v>4786.4720000000007</v>
      </c>
      <c r="E31" s="13">
        <v>4698.4840000000004</v>
      </c>
      <c r="F31" s="13">
        <v>42.832000000000001</v>
      </c>
      <c r="G31" s="13">
        <v>45.155999999999999</v>
      </c>
      <c r="H31" s="13">
        <f t="shared" ref="H31" si="52">+I31+J31</f>
        <v>2884.2669999999998</v>
      </c>
      <c r="I31" s="13">
        <v>2558.924</v>
      </c>
      <c r="J31" s="13">
        <v>325.34300000000002</v>
      </c>
      <c r="K31" s="13">
        <v>848.10400000000004</v>
      </c>
      <c r="L31" s="13">
        <f t="shared" ref="L31" si="53">+M31+N31+O31+P31</f>
        <v>3732.373</v>
      </c>
      <c r="M31" s="13">
        <v>3683.3119999999999</v>
      </c>
      <c r="N31" s="13">
        <v>0</v>
      </c>
      <c r="O31" s="13">
        <v>0</v>
      </c>
      <c r="P31" s="13">
        <v>49.061</v>
      </c>
      <c r="Q31" s="13">
        <v>4274.808</v>
      </c>
      <c r="R31" s="13">
        <f t="shared" ref="R31" si="54">+S31+T31</f>
        <v>13407.027</v>
      </c>
      <c r="S31" s="13">
        <v>12996.894</v>
      </c>
      <c r="T31" s="13">
        <v>410.13299999999998</v>
      </c>
      <c r="U31" s="78">
        <f t="shared" ref="U31" si="55">+V31+AB31</f>
        <v>24213.898000000001</v>
      </c>
      <c r="V31" s="13">
        <f t="shared" ref="V31" si="56">+W31+X31+Y31+Z31-AA31</f>
        <v>24199.381000000001</v>
      </c>
      <c r="W31" s="13">
        <v>10203.995999999999</v>
      </c>
      <c r="X31" s="13">
        <v>6978.7160000000003</v>
      </c>
      <c r="Y31" s="13">
        <v>6526.451</v>
      </c>
      <c r="Z31" s="13">
        <v>780.75800000000004</v>
      </c>
      <c r="AA31" s="13">
        <v>290.54000000000002</v>
      </c>
      <c r="AB31" s="13">
        <v>14.516999999999999</v>
      </c>
      <c r="AC31" s="13">
        <f t="shared" ref="AC31" si="57">+AD31+AE31</f>
        <v>4807.6219999999994</v>
      </c>
      <c r="AD31" s="13">
        <v>983.625</v>
      </c>
      <c r="AE31" s="13">
        <v>3823.9969999999998</v>
      </c>
      <c r="AF31" s="13">
        <v>0</v>
      </c>
      <c r="AG31" s="13">
        <f t="shared" ref="AG31" si="58">+AH31+AI31</f>
        <v>3.3819999999999997</v>
      </c>
      <c r="AH31" s="13">
        <v>1.746</v>
      </c>
      <c r="AI31" s="13">
        <v>1.6359999999999999</v>
      </c>
      <c r="AJ31" s="13">
        <v>9103.15</v>
      </c>
      <c r="AK31" s="13">
        <v>-948.71699999999998</v>
      </c>
      <c r="AL31" s="13">
        <f t="shared" ref="AL31" si="59">+AM31+AN31</f>
        <v>40678.248</v>
      </c>
      <c r="AM31" s="13">
        <v>27562.894</v>
      </c>
      <c r="AN31" s="13">
        <v>13115.353999999999</v>
      </c>
      <c r="AO31" s="13">
        <v>76193.491000000009</v>
      </c>
      <c r="AP31" s="13">
        <v>59010.779000000002</v>
      </c>
      <c r="AQ31" s="13">
        <v>17182.712</v>
      </c>
      <c r="AR31" s="13">
        <v>621.58100000000002</v>
      </c>
      <c r="AS31" s="13">
        <f t="shared" ref="AS31" si="60">+AT31+AU31+AV31+AW31+AX31</f>
        <v>16000.711999999998</v>
      </c>
      <c r="AT31" s="13">
        <v>5641.5249999999996</v>
      </c>
      <c r="AU31" s="13">
        <v>8123.2579999999998</v>
      </c>
      <c r="AV31" s="13">
        <v>-2E-3</v>
      </c>
      <c r="AW31" s="13">
        <v>2177.2199999999998</v>
      </c>
      <c r="AX31" s="13">
        <v>58.710999999999999</v>
      </c>
      <c r="AY31" s="13">
        <v>5919.1220000000003</v>
      </c>
      <c r="AZ31" s="13">
        <f t="shared" ref="AZ31" si="61">BA31+BG31+BH31</f>
        <v>56424.828999999998</v>
      </c>
      <c r="BA31" s="13">
        <f t="shared" ref="BA31" si="62">+BB31+BC31+BD31+BE31-BF31</f>
        <v>14.516999999999999</v>
      </c>
      <c r="BB31" s="13">
        <v>0</v>
      </c>
      <c r="BC31" s="13">
        <v>14.516999999999999</v>
      </c>
      <c r="BD31" s="13">
        <v>0</v>
      </c>
      <c r="BE31" s="13">
        <v>0</v>
      </c>
      <c r="BF31" s="13">
        <v>0</v>
      </c>
      <c r="BG31" s="13">
        <v>35898.133999999998</v>
      </c>
      <c r="BH31" s="13">
        <v>20512.178</v>
      </c>
      <c r="BI31" s="13">
        <f t="shared" ref="BI31" si="63">+BJ31+BK31</f>
        <v>6417.5499999999993</v>
      </c>
      <c r="BJ31" s="13">
        <v>1228.7840000000001</v>
      </c>
      <c r="BK31" s="13">
        <v>5188.7659999999996</v>
      </c>
      <c r="BL31" s="13">
        <v>321.66699999999997</v>
      </c>
      <c r="BM31" s="13">
        <f t="shared" ref="BM31" si="64">+BN31+BO31</f>
        <v>263.36099999999999</v>
      </c>
      <c r="BN31" s="13">
        <v>201.601</v>
      </c>
      <c r="BO31" s="13">
        <v>61.76</v>
      </c>
      <c r="BP31" s="13">
        <v>9103.15</v>
      </c>
      <c r="BQ31" s="13">
        <v>34160.866000000002</v>
      </c>
      <c r="BR31" s="13">
        <v>25057.716</v>
      </c>
      <c r="BS31" s="13">
        <f t="shared" ref="BS31" si="65">+BT31+BU31</f>
        <v>31050.076000000001</v>
      </c>
      <c r="BT31" s="13">
        <v>12030.744000000001</v>
      </c>
      <c r="BU31" s="13">
        <v>19019.332000000002</v>
      </c>
      <c r="BV31" s="78">
        <f t="shared" ref="BV31" si="66">BU31-BP31</f>
        <v>9916.1820000000025</v>
      </c>
      <c r="BW31" s="13">
        <v>119511.906</v>
      </c>
      <c r="BX31" s="13">
        <v>119413.55999999998</v>
      </c>
      <c r="BY31" s="13">
        <v>139925.73799999998</v>
      </c>
      <c r="BZ31" s="13">
        <v>11614.078999999983</v>
      </c>
      <c r="CA31" s="13">
        <v>2770.9079999999835</v>
      </c>
      <c r="CB31" s="13">
        <v>8036.3029999999826</v>
      </c>
    </row>
    <row r="32" spans="1:80" ht="15" customHeight="1">
      <c r="A32" s="91">
        <v>2014</v>
      </c>
      <c r="B32" s="13">
        <v>7073.9369999999999</v>
      </c>
      <c r="C32" s="13">
        <v>110947.51300000001</v>
      </c>
      <c r="D32" s="13">
        <f t="shared" ref="D32" si="67">+E32+F32+G32</f>
        <v>5082.6679999999997</v>
      </c>
      <c r="E32" s="13">
        <v>4939.4369999999999</v>
      </c>
      <c r="F32" s="13">
        <v>106.324</v>
      </c>
      <c r="G32" s="13">
        <v>36.906999999999996</v>
      </c>
      <c r="H32" s="13">
        <f t="shared" ref="H32" si="68">+I32+J32</f>
        <v>2948.0679999999998</v>
      </c>
      <c r="I32" s="13">
        <v>2625.5439999999999</v>
      </c>
      <c r="J32" s="13">
        <v>322.524</v>
      </c>
      <c r="K32" s="13">
        <v>883.48299999999995</v>
      </c>
      <c r="L32" s="13">
        <f t="shared" ref="L32" si="69">+M32+N32+O32+P32</f>
        <v>2928.1780000000003</v>
      </c>
      <c r="M32" s="13">
        <v>2879.82</v>
      </c>
      <c r="N32" s="13">
        <v>0</v>
      </c>
      <c r="O32" s="13">
        <v>0</v>
      </c>
      <c r="P32" s="13">
        <v>48.357999999999997</v>
      </c>
      <c r="Q32" s="13">
        <v>4014.0590000000002</v>
      </c>
      <c r="R32" s="13">
        <f t="shared" ref="R32" si="70">+S32+T32</f>
        <v>13530.699000000001</v>
      </c>
      <c r="S32" s="13">
        <v>13164.223</v>
      </c>
      <c r="T32" s="13">
        <v>366.476</v>
      </c>
      <c r="U32" s="78">
        <f t="shared" ref="U32" si="71">+V32+AB32</f>
        <v>24340.592000000001</v>
      </c>
      <c r="V32" s="13">
        <f t="shared" ref="V32" si="72">+W32+X32+Y32+Z32-AA32</f>
        <v>24326.317999999999</v>
      </c>
      <c r="W32" s="13">
        <v>10343.967000000001</v>
      </c>
      <c r="X32" s="13">
        <v>6570.3950000000004</v>
      </c>
      <c r="Y32" s="13">
        <v>6937.7550000000001</v>
      </c>
      <c r="Z32" s="13">
        <v>687.56500000000005</v>
      </c>
      <c r="AA32" s="13">
        <v>213.364</v>
      </c>
      <c r="AB32" s="13">
        <v>14.273999999999999</v>
      </c>
      <c r="AC32" s="13">
        <f t="shared" ref="AC32" si="73">+AD32+AE32</f>
        <v>5113.8050000000003</v>
      </c>
      <c r="AD32" s="13">
        <v>951.00099999999998</v>
      </c>
      <c r="AE32" s="13">
        <v>4162.8040000000001</v>
      </c>
      <c r="AF32" s="13">
        <v>0</v>
      </c>
      <c r="AG32" s="13">
        <f t="shared" ref="AG32" si="74">+AH32+AI32</f>
        <v>21.208000000000002</v>
      </c>
      <c r="AH32" s="13">
        <v>1E-3</v>
      </c>
      <c r="AI32" s="13">
        <v>21.207000000000001</v>
      </c>
      <c r="AJ32" s="13">
        <v>9356.3269999999993</v>
      </c>
      <c r="AK32" s="13">
        <v>-789.92399999999998</v>
      </c>
      <c r="AL32" s="13">
        <f t="shared" ref="AL32" si="75">+AM32+AN32</f>
        <v>41354.826000000001</v>
      </c>
      <c r="AM32" s="13">
        <v>27631.865000000002</v>
      </c>
      <c r="AN32" s="13">
        <v>13722.960999999999</v>
      </c>
      <c r="AO32" s="13">
        <v>76435.535999999993</v>
      </c>
      <c r="AP32" s="13">
        <v>59521.173999999999</v>
      </c>
      <c r="AQ32" s="13">
        <v>16914.362000000001</v>
      </c>
      <c r="AR32" s="13">
        <v>615.78599999999994</v>
      </c>
      <c r="AS32" s="13">
        <f t="shared" ref="AS32" si="76">+AT32+AU32+AV32+AW32+AX32</f>
        <v>15060.286</v>
      </c>
      <c r="AT32" s="13">
        <v>5216.3360000000002</v>
      </c>
      <c r="AU32" s="13">
        <v>7701.991</v>
      </c>
      <c r="AV32" s="13">
        <v>0</v>
      </c>
      <c r="AW32" s="13">
        <v>2084.8190000000004</v>
      </c>
      <c r="AX32" s="13">
        <v>57.14</v>
      </c>
      <c r="AY32" s="13">
        <v>5553.2749999999996</v>
      </c>
      <c r="AZ32" s="13">
        <f t="shared" ref="AZ32" si="77">BA32+BG32+BH32</f>
        <v>55610.198000000004</v>
      </c>
      <c r="BA32" s="13">
        <f t="shared" ref="BA32" si="78">+BB32+BC32+BD32+BE32-BF32</f>
        <v>14.273999999999999</v>
      </c>
      <c r="BB32" s="13">
        <v>0</v>
      </c>
      <c r="BC32" s="13">
        <v>14.273999999999999</v>
      </c>
      <c r="BD32" s="13">
        <v>0</v>
      </c>
      <c r="BE32" s="13">
        <v>0</v>
      </c>
      <c r="BF32" s="13">
        <v>0</v>
      </c>
      <c r="BG32" s="13">
        <v>35348.944000000003</v>
      </c>
      <c r="BH32" s="13">
        <v>20246.98</v>
      </c>
      <c r="BI32" s="13">
        <f t="shared" ref="BI32" si="79">+BJ32+BK32</f>
        <v>6800.7090000000007</v>
      </c>
      <c r="BJ32" s="13">
        <v>1066.0740000000001</v>
      </c>
      <c r="BK32" s="13">
        <v>5734.6350000000002</v>
      </c>
      <c r="BL32" s="13">
        <v>373.73899999999998</v>
      </c>
      <c r="BM32" s="13">
        <f t="shared" ref="BM32" si="80">+BN32+BO32</f>
        <v>273.88900000000001</v>
      </c>
      <c r="BN32" s="13">
        <v>199.584</v>
      </c>
      <c r="BO32" s="13">
        <v>74.305000000000007</v>
      </c>
      <c r="BP32" s="13">
        <v>9356.3269999999993</v>
      </c>
      <c r="BQ32" s="13">
        <v>34280.889000000003</v>
      </c>
      <c r="BR32" s="13">
        <v>24924.562000000005</v>
      </c>
      <c r="BS32" s="13">
        <f t="shared" ref="BS32" si="81">+BT32+BU32</f>
        <v>31065.124000000003</v>
      </c>
      <c r="BT32" s="13">
        <v>12108.701999999999</v>
      </c>
      <c r="BU32" s="13">
        <v>18956.422000000006</v>
      </c>
      <c r="BV32" s="78">
        <f t="shared" ref="BV32" si="82">BU32-BP32</f>
        <v>9600.0950000000066</v>
      </c>
      <c r="BW32" s="13">
        <v>119632.768</v>
      </c>
      <c r="BX32" s="13">
        <v>118811.59900000002</v>
      </c>
      <c r="BY32" s="13">
        <v>139058.57900000003</v>
      </c>
      <c r="BZ32" s="13">
        <v>8237.8250000000116</v>
      </c>
      <c r="CA32" s="13">
        <v>-865.82099999998763</v>
      </c>
      <c r="CB32" s="13">
        <v>4197.7620000000124</v>
      </c>
    </row>
    <row r="33" spans="1:108" ht="15" customHeight="1">
      <c r="A33" s="91">
        <v>2015</v>
      </c>
      <c r="B33" s="13">
        <v>7386.4030000000002</v>
      </c>
      <c r="C33" s="13">
        <v>114153.81299999999</v>
      </c>
      <c r="D33" s="13">
        <f t="shared" ref="D33:D34" si="83">+E33+F33+G33</f>
        <v>5301.8919999999998</v>
      </c>
      <c r="E33" s="13">
        <v>5127.7669999999998</v>
      </c>
      <c r="F33" s="13">
        <v>112.324</v>
      </c>
      <c r="G33" s="13">
        <v>61.801000000000002</v>
      </c>
      <c r="H33" s="13">
        <f t="shared" ref="H33:H34" si="84">+I33+J33</f>
        <v>2844.174</v>
      </c>
      <c r="I33" s="13">
        <v>2551.89</v>
      </c>
      <c r="J33" s="13">
        <v>292.28399999999999</v>
      </c>
      <c r="K33" s="13">
        <v>938.18799999999999</v>
      </c>
      <c r="L33" s="13">
        <f t="shared" ref="L33:L34" si="85">+M33+N33+O33+P33</f>
        <v>1445.232</v>
      </c>
      <c r="M33" s="13">
        <v>1397.248</v>
      </c>
      <c r="N33" s="13">
        <v>0</v>
      </c>
      <c r="O33" s="13">
        <v>0</v>
      </c>
      <c r="P33" s="13">
        <v>47.984000000000002</v>
      </c>
      <c r="Q33" s="13">
        <v>2856.431</v>
      </c>
      <c r="R33" s="13">
        <f t="shared" ref="R33:R34" si="86">+S33+T33</f>
        <v>13406.194</v>
      </c>
      <c r="S33" s="13">
        <v>13078.259</v>
      </c>
      <c r="T33" s="13">
        <v>327.935</v>
      </c>
      <c r="U33" s="78">
        <f t="shared" ref="U33:U34" si="87">+V33+AB33</f>
        <v>24691.744999999995</v>
      </c>
      <c r="V33" s="13">
        <f t="shared" ref="V33:V34" si="88">+W33+X33+Y33+Z33-AA33</f>
        <v>24678.377999999997</v>
      </c>
      <c r="W33" s="13">
        <v>10905.496999999999</v>
      </c>
      <c r="X33" s="13">
        <v>6349.6139999999996</v>
      </c>
      <c r="Y33" s="13">
        <v>7111.8040000000001</v>
      </c>
      <c r="Z33" s="13">
        <v>597.26099999999997</v>
      </c>
      <c r="AA33" s="13">
        <v>285.798</v>
      </c>
      <c r="AB33" s="13">
        <v>13.367000000000001</v>
      </c>
      <c r="AC33" s="13">
        <f t="shared" ref="AC33:AC34" si="89">+AD33+AE33</f>
        <v>5178.9479999999994</v>
      </c>
      <c r="AD33" s="13">
        <v>889.12800000000004</v>
      </c>
      <c r="AE33" s="13">
        <v>4289.82</v>
      </c>
      <c r="AF33" s="13">
        <v>0</v>
      </c>
      <c r="AG33" s="13">
        <f t="shared" ref="AG33:AG34" si="90">+AH33+AI33</f>
        <v>3.5489999999999999</v>
      </c>
      <c r="AH33" s="13">
        <v>0</v>
      </c>
      <c r="AI33" s="13">
        <v>3.5489999999999999</v>
      </c>
      <c r="AJ33" s="13">
        <v>9598.9310000000005</v>
      </c>
      <c r="AK33" s="13">
        <v>-847.17200000000003</v>
      </c>
      <c r="AL33" s="13">
        <f t="shared" ref="AL33:AL34" si="91">+AM33+AN33</f>
        <v>41836.760999999999</v>
      </c>
      <c r="AM33" s="13">
        <v>27751.67</v>
      </c>
      <c r="AN33" s="13">
        <v>14085.091</v>
      </c>
      <c r="AO33" s="13">
        <v>78551.364000000001</v>
      </c>
      <c r="AP33" s="13">
        <v>61296.252999999997</v>
      </c>
      <c r="AQ33" s="13">
        <v>17255.111000000001</v>
      </c>
      <c r="AR33" s="13">
        <v>512.22299999999996</v>
      </c>
      <c r="AS33" s="13">
        <f t="shared" ref="AS33:AS34" si="92">+AT33+AU33+AV33+AW33+AX33</f>
        <v>14270.642</v>
      </c>
      <c r="AT33" s="13">
        <v>5051.7950000000001</v>
      </c>
      <c r="AU33" s="13">
        <v>7331.3630000000003</v>
      </c>
      <c r="AV33" s="13">
        <v>0</v>
      </c>
      <c r="AW33" s="13">
        <v>1828.4320000000002</v>
      </c>
      <c r="AX33" s="13">
        <v>59.052</v>
      </c>
      <c r="AY33" s="13">
        <v>5152.8469999999998</v>
      </c>
      <c r="AZ33" s="13">
        <f t="shared" ref="AZ33:AZ34" si="93">BA33+BG33+BH33</f>
        <v>57142.497000000003</v>
      </c>
      <c r="BA33" s="13">
        <f t="shared" ref="BA33:BA34" si="94">+BB33+BC33+BD33+BE33-BF33</f>
        <v>13.367000000000001</v>
      </c>
      <c r="BB33" s="13">
        <v>0</v>
      </c>
      <c r="BC33" s="13">
        <v>13.367000000000001</v>
      </c>
      <c r="BD33" s="13">
        <v>0</v>
      </c>
      <c r="BE33" s="13">
        <v>0</v>
      </c>
      <c r="BF33" s="13">
        <v>0</v>
      </c>
      <c r="BG33" s="13">
        <v>36311.858</v>
      </c>
      <c r="BH33" s="13">
        <v>20817.272000000001</v>
      </c>
      <c r="BI33" s="13">
        <f t="shared" ref="BI33:BI34" si="95">+BJ33+BK33</f>
        <v>7261.5859999999993</v>
      </c>
      <c r="BJ33" s="13">
        <v>1098.6010000000001</v>
      </c>
      <c r="BK33" s="13">
        <v>6162.9849999999997</v>
      </c>
      <c r="BL33" s="13">
        <v>19.965</v>
      </c>
      <c r="BM33" s="13">
        <f t="shared" ref="BM33:BM34" si="96">+BN33+BO33</f>
        <v>242.07999999999998</v>
      </c>
      <c r="BN33" s="13">
        <v>168.83099999999999</v>
      </c>
      <c r="BO33" s="13">
        <v>73.248999999999995</v>
      </c>
      <c r="BP33" s="13">
        <v>9598.9310000000005</v>
      </c>
      <c r="BQ33" s="13">
        <v>34450.358</v>
      </c>
      <c r="BR33" s="13">
        <v>24851.427</v>
      </c>
      <c r="BS33" s="13">
        <f t="shared" ref="BS33:BS34" si="97">+BT33+BU33</f>
        <v>31180.219000000005</v>
      </c>
      <c r="BT33" s="13">
        <v>12072.074000000001</v>
      </c>
      <c r="BU33" s="13">
        <v>19108.145000000004</v>
      </c>
      <c r="BV33" s="78">
        <f t="shared" ref="BV33" si="98">BU33-BP33</f>
        <v>9509.2140000000036</v>
      </c>
      <c r="BW33" s="13">
        <v>122556.993</v>
      </c>
      <c r="BX33" s="13">
        <v>122866.91700000002</v>
      </c>
      <c r="BY33" s="13">
        <v>143684.18900000001</v>
      </c>
      <c r="BZ33" s="13">
        <v>8733.0690000000177</v>
      </c>
      <c r="CA33" s="13">
        <v>-627.33099999998285</v>
      </c>
      <c r="CB33" s="13">
        <v>4516.8800000000174</v>
      </c>
    </row>
    <row r="34" spans="1:108" ht="15" customHeight="1">
      <c r="A34" s="91">
        <v>2016</v>
      </c>
      <c r="B34" s="13">
        <v>7765.5249999999996</v>
      </c>
      <c r="C34" s="13">
        <v>118273.50199999999</v>
      </c>
      <c r="D34" s="13">
        <f t="shared" si="83"/>
        <v>5750.8690000000006</v>
      </c>
      <c r="E34" s="13">
        <v>5618.835</v>
      </c>
      <c r="F34" s="13">
        <v>72.453000000000003</v>
      </c>
      <c r="G34" s="13">
        <v>59.581000000000003</v>
      </c>
      <c r="H34" s="13">
        <f t="shared" si="84"/>
        <v>2803.922</v>
      </c>
      <c r="I34" s="13">
        <v>2497.527</v>
      </c>
      <c r="J34" s="13">
        <v>306.39499999999998</v>
      </c>
      <c r="K34" s="13">
        <v>870.61</v>
      </c>
      <c r="L34" s="13">
        <f t="shared" si="85"/>
        <v>619.07640644206867</v>
      </c>
      <c r="M34" s="13">
        <v>571.38940644206866</v>
      </c>
      <c r="N34" s="13">
        <v>0</v>
      </c>
      <c r="O34" s="13">
        <v>0</v>
      </c>
      <c r="P34" s="13">
        <v>47.686999999999998</v>
      </c>
      <c r="Q34" s="13">
        <v>2217.0774064420689</v>
      </c>
      <c r="R34" s="13">
        <f t="shared" si="86"/>
        <v>12774.187</v>
      </c>
      <c r="S34" s="13">
        <v>12393.800999999999</v>
      </c>
      <c r="T34" s="13">
        <v>380.38600000000002</v>
      </c>
      <c r="U34" s="78">
        <f t="shared" si="87"/>
        <v>25366.317000000003</v>
      </c>
      <c r="V34" s="13">
        <f t="shared" si="88"/>
        <v>25342.043000000001</v>
      </c>
      <c r="W34" s="13">
        <v>11505.768</v>
      </c>
      <c r="X34" s="13">
        <v>6239.5149999999994</v>
      </c>
      <c r="Y34" s="13">
        <v>7374.6850000000004</v>
      </c>
      <c r="Z34" s="13">
        <v>551.9</v>
      </c>
      <c r="AA34" s="13">
        <v>329.82499999999999</v>
      </c>
      <c r="AB34" s="13">
        <v>24.274000000000001</v>
      </c>
      <c r="AC34" s="13">
        <f t="shared" si="89"/>
        <v>5636.5671690400004</v>
      </c>
      <c r="AD34" s="13">
        <v>1027.3040000000001</v>
      </c>
      <c r="AE34" s="13">
        <v>4609.2631690400003</v>
      </c>
      <c r="AF34" s="13">
        <v>0</v>
      </c>
      <c r="AG34" s="13">
        <f t="shared" si="90"/>
        <v>4.9980000000000002</v>
      </c>
      <c r="AH34" s="13">
        <v>0.312</v>
      </c>
      <c r="AI34" s="13">
        <v>4.6859999999999999</v>
      </c>
      <c r="AJ34" s="13">
        <v>10207.612999999999</v>
      </c>
      <c r="AK34" s="13">
        <v>-923.90599999999995</v>
      </c>
      <c r="AL34" s="13">
        <f t="shared" si="91"/>
        <v>42810.112000000001</v>
      </c>
      <c r="AM34" s="13">
        <v>28240.182000000001</v>
      </c>
      <c r="AN34" s="13">
        <v>14569.93</v>
      </c>
      <c r="AO34" s="13">
        <v>81422.493000000002</v>
      </c>
      <c r="AP34" s="13">
        <v>63677.21</v>
      </c>
      <c r="AQ34" s="13">
        <v>17745.282999999999</v>
      </c>
      <c r="AR34" s="13">
        <v>781.28499999999997</v>
      </c>
      <c r="AS34" s="13">
        <f t="shared" si="92"/>
        <v>13509.15250292426</v>
      </c>
      <c r="AT34" s="13">
        <v>3728.4565094786367</v>
      </c>
      <c r="AU34" s="13">
        <v>8063.5169934456235</v>
      </c>
      <c r="AV34" s="13">
        <v>5.2999999999999999E-2</v>
      </c>
      <c r="AW34" s="13">
        <v>1621.8330000000001</v>
      </c>
      <c r="AX34" s="13">
        <v>95.293000000000006</v>
      </c>
      <c r="AY34" s="13">
        <v>3545.1915094786364</v>
      </c>
      <c r="AZ34" s="13">
        <f t="shared" si="93"/>
        <v>58361.539000000004</v>
      </c>
      <c r="BA34" s="13">
        <f t="shared" si="94"/>
        <v>24.274000000000001</v>
      </c>
      <c r="BB34" s="13">
        <v>0</v>
      </c>
      <c r="BC34" s="13">
        <v>24.274000000000001</v>
      </c>
      <c r="BD34" s="13">
        <v>0</v>
      </c>
      <c r="BE34" s="13">
        <v>0</v>
      </c>
      <c r="BF34" s="13">
        <v>0</v>
      </c>
      <c r="BG34" s="13">
        <v>36934.350000000006</v>
      </c>
      <c r="BH34" s="13">
        <v>21402.915000000001</v>
      </c>
      <c r="BI34" s="13">
        <f t="shared" si="95"/>
        <v>7846.2736974979971</v>
      </c>
      <c r="BJ34" s="13">
        <v>1282.2025284579968</v>
      </c>
      <c r="BK34" s="13">
        <v>6564.0711690400003</v>
      </c>
      <c r="BL34" s="13">
        <v>-122.33499999999999</v>
      </c>
      <c r="BM34" s="13">
        <f t="shared" si="96"/>
        <v>201.19799999999998</v>
      </c>
      <c r="BN34" s="13">
        <v>111.128</v>
      </c>
      <c r="BO34" s="13">
        <v>90.07</v>
      </c>
      <c r="BP34" s="13">
        <v>10207.612999999999</v>
      </c>
      <c r="BQ34" s="13">
        <v>35044.587</v>
      </c>
      <c r="BR34" s="13">
        <v>24836.974000000002</v>
      </c>
      <c r="BS34" s="13">
        <f t="shared" si="97"/>
        <v>32151.339999999997</v>
      </c>
      <c r="BT34" s="13">
        <v>12571.184999999999</v>
      </c>
      <c r="BU34" s="13">
        <v>19580.154999999999</v>
      </c>
      <c r="BV34" s="78">
        <f t="shared" ref="BV34:BV39" si="99">BU34-BP34</f>
        <v>9372.5419999999995</v>
      </c>
      <c r="BW34" s="13">
        <v>126463.9090964822</v>
      </c>
      <c r="BX34" s="13">
        <v>127491.73562494019</v>
      </c>
      <c r="BY34" s="13">
        <v>148894.6506249402</v>
      </c>
      <c r="BZ34" s="13">
        <v>9095.8986249401933</v>
      </c>
      <c r="CA34" s="13">
        <v>-915.51437505980618</v>
      </c>
      <c r="CB34" s="13">
        <v>4465.1356249401924</v>
      </c>
    </row>
    <row r="35" spans="1:108" ht="15" customHeight="1">
      <c r="A35" s="91">
        <v>2017</v>
      </c>
      <c r="B35" s="13">
        <v>8345.4230000000007</v>
      </c>
      <c r="C35" s="13">
        <v>122556.247</v>
      </c>
      <c r="D35" s="13">
        <f t="shared" ref="D35" si="100">+E35+F35+G35</f>
        <v>6382.9630000000006</v>
      </c>
      <c r="E35" s="13">
        <v>6228.8950000000004</v>
      </c>
      <c r="F35" s="13">
        <v>77.616</v>
      </c>
      <c r="G35" s="13">
        <v>76.451999999999998</v>
      </c>
      <c r="H35" s="13">
        <f t="shared" ref="H35" si="101">+I35+J35</f>
        <v>2925.0990000000002</v>
      </c>
      <c r="I35" s="13">
        <v>2607.6880000000001</v>
      </c>
      <c r="J35" s="13">
        <v>317.411</v>
      </c>
      <c r="K35" s="13">
        <v>957.55</v>
      </c>
      <c r="L35" s="13">
        <f t="shared" ref="L35" si="102">+M35+N35+O35+P35</f>
        <v>301.52515152975712</v>
      </c>
      <c r="M35" s="13">
        <v>253.76215152975715</v>
      </c>
      <c r="N35" s="13">
        <v>0</v>
      </c>
      <c r="O35" s="13">
        <v>0</v>
      </c>
      <c r="P35" s="13">
        <v>47.762999999999998</v>
      </c>
      <c r="Q35" s="13">
        <v>2072.6041515297575</v>
      </c>
      <c r="R35" s="13">
        <f t="shared" ref="R35" si="103">+S35+T35</f>
        <v>12899.529999999999</v>
      </c>
      <c r="S35" s="13">
        <v>12498.248</v>
      </c>
      <c r="T35" s="13">
        <v>401.28199999999998</v>
      </c>
      <c r="U35" s="78">
        <f t="shared" ref="U35" si="104">+V35+AB35</f>
        <v>26794.399109459995</v>
      </c>
      <c r="V35" s="13">
        <f t="shared" ref="V35" si="105">+W35+X35+Y35+Z35-AA35</f>
        <v>26768.581109459996</v>
      </c>
      <c r="W35" s="13">
        <v>12609.682000000001</v>
      </c>
      <c r="X35" s="13">
        <v>6302.7759999999998</v>
      </c>
      <c r="Y35" s="13">
        <v>7748.1551094599999</v>
      </c>
      <c r="Z35" s="13">
        <v>519.74199999999996</v>
      </c>
      <c r="AA35" s="13">
        <v>411.774</v>
      </c>
      <c r="AB35" s="13">
        <v>25.818000000000001</v>
      </c>
      <c r="AC35" s="13">
        <f t="shared" ref="AC35" si="106">+AD35+AE35</f>
        <v>5819.6327981815457</v>
      </c>
      <c r="AD35" s="13">
        <v>898.45</v>
      </c>
      <c r="AE35" s="13">
        <v>4921.1827981815459</v>
      </c>
      <c r="AF35" s="13">
        <v>0</v>
      </c>
      <c r="AG35" s="13">
        <f t="shared" ref="AG35" si="107">+AH35+AI35</f>
        <v>4.6950000000000003</v>
      </c>
      <c r="AH35" s="13">
        <v>0</v>
      </c>
      <c r="AI35" s="13">
        <v>4.6950000000000003</v>
      </c>
      <c r="AJ35" s="13">
        <v>11064.040999999999</v>
      </c>
      <c r="AK35" s="13">
        <v>-1289.9850000000001</v>
      </c>
      <c r="AL35" s="13">
        <f t="shared" ref="AL35" si="108">+AM35+AN35</f>
        <v>44664.566999999995</v>
      </c>
      <c r="AM35" s="13">
        <v>29724.302</v>
      </c>
      <c r="AN35" s="13">
        <v>14940.264999999999</v>
      </c>
      <c r="AO35" s="13">
        <v>86340.635999999999</v>
      </c>
      <c r="AP35" s="13">
        <v>67428.178</v>
      </c>
      <c r="AQ35" s="13">
        <v>18912.457999999999</v>
      </c>
      <c r="AR35" s="13">
        <v>587.80499999999995</v>
      </c>
      <c r="AS35" s="13">
        <f t="shared" ref="AS35" si="109">+AT35+AU35+AV35+AW35+AX35</f>
        <v>11595.583098852585</v>
      </c>
      <c r="AT35" s="13">
        <v>2993.1085094786367</v>
      </c>
      <c r="AU35" s="13">
        <v>7066.2265893739486</v>
      </c>
      <c r="AV35" s="13">
        <v>0</v>
      </c>
      <c r="AW35" s="13">
        <v>1435.3109999999999</v>
      </c>
      <c r="AX35" s="13">
        <v>100.937</v>
      </c>
      <c r="AY35" s="13">
        <v>2690.712509478637</v>
      </c>
      <c r="AZ35" s="13">
        <f t="shared" ref="AZ35" si="110">BA35+BG35+BH35</f>
        <v>60113.498844369999</v>
      </c>
      <c r="BA35" s="13">
        <f t="shared" ref="BA35" si="111">+BB35+BC35+BD35+BE35-BF35</f>
        <v>25.818000000000001</v>
      </c>
      <c r="BB35" s="13">
        <v>0</v>
      </c>
      <c r="BC35" s="13">
        <v>25.818000000000001</v>
      </c>
      <c r="BD35" s="13">
        <v>0</v>
      </c>
      <c r="BE35" s="13">
        <v>0</v>
      </c>
      <c r="BF35" s="13">
        <v>0</v>
      </c>
      <c r="BG35" s="13">
        <v>37838.241844370001</v>
      </c>
      <c r="BH35" s="13">
        <v>22249.438999999998</v>
      </c>
      <c r="BI35" s="13">
        <f t="shared" ref="BI35" si="112">+BJ35+BK35</f>
        <v>8552.9621636611682</v>
      </c>
      <c r="BJ35" s="13">
        <v>1324.4497919611683</v>
      </c>
      <c r="BK35" s="13">
        <v>7228.5123716999997</v>
      </c>
      <c r="BL35" s="13">
        <v>-65.426000000000002</v>
      </c>
      <c r="BM35" s="13">
        <f t="shared" ref="BM35" si="113">+BN35+BO35</f>
        <v>229.26400000000001</v>
      </c>
      <c r="BN35" s="13">
        <v>134.36799999999999</v>
      </c>
      <c r="BO35" s="13">
        <v>94.896000000000001</v>
      </c>
      <c r="BP35" s="13">
        <v>11064.040999999999</v>
      </c>
      <c r="BQ35" s="13">
        <v>36319.143999999993</v>
      </c>
      <c r="BR35" s="13">
        <v>25255.102999999996</v>
      </c>
      <c r="BS35" s="13">
        <f t="shared" ref="BS35" si="114">+BT35+BU35</f>
        <v>33024.299999999988</v>
      </c>
      <c r="BT35" s="13">
        <v>12681.447</v>
      </c>
      <c r="BU35" s="13">
        <v>20342.852999999988</v>
      </c>
      <c r="BV35" s="78">
        <f t="shared" si="99"/>
        <v>9278.811999999989</v>
      </c>
      <c r="BW35" s="13">
        <v>130658.99394732282</v>
      </c>
      <c r="BX35" s="13">
        <v>131562.45404771244</v>
      </c>
      <c r="BY35" s="13">
        <v>153811.89304771245</v>
      </c>
      <c r="BZ35" s="13">
        <v>8940.7810477124294</v>
      </c>
      <c r="CA35" s="13">
        <v>-1898.6909522875696</v>
      </c>
      <c r="CB35" s="13">
        <v>4072.3720477124293</v>
      </c>
    </row>
    <row r="36" spans="1:108" ht="15" customHeight="1">
      <c r="A36" s="91">
        <v>2018</v>
      </c>
      <c r="B36" s="13">
        <v>8873.5220000000008</v>
      </c>
      <c r="C36" s="13">
        <v>127737.352</v>
      </c>
      <c r="D36" s="13">
        <f t="shared" ref="D36" si="115">+E36+F36+G36</f>
        <v>7257.3040000000001</v>
      </c>
      <c r="E36" s="13">
        <v>7126.6189999999997</v>
      </c>
      <c r="F36" s="13">
        <v>55.877000000000002</v>
      </c>
      <c r="G36" s="13">
        <v>74.808000000000007</v>
      </c>
      <c r="H36" s="13">
        <f t="shared" ref="H36" si="116">+I36+J36</f>
        <v>2953.1579999999999</v>
      </c>
      <c r="I36" s="13">
        <v>2636.473</v>
      </c>
      <c r="J36" s="13">
        <v>316.685</v>
      </c>
      <c r="K36" s="13">
        <v>1020.951</v>
      </c>
      <c r="L36" s="13">
        <f t="shared" ref="L36" si="117">+M36+N36+O36+P36</f>
        <v>643.58199999999999</v>
      </c>
      <c r="M36" s="13">
        <v>595.75</v>
      </c>
      <c r="N36" s="13">
        <v>0</v>
      </c>
      <c r="O36" s="13">
        <v>0</v>
      </c>
      <c r="P36" s="13">
        <v>47.832000000000001</v>
      </c>
      <c r="Q36" s="13">
        <v>2592.2829999999999</v>
      </c>
      <c r="R36" s="13">
        <f t="shared" ref="R36" si="118">+S36+T36</f>
        <v>13600.579000000002</v>
      </c>
      <c r="S36" s="13">
        <v>13164.316000000001</v>
      </c>
      <c r="T36" s="13">
        <v>436.26299999999998</v>
      </c>
      <c r="U36" s="78">
        <f t="shared" ref="U36" si="119">+V36+AB36</f>
        <v>28298.040357851816</v>
      </c>
      <c r="V36" s="13">
        <f t="shared" ref="V36" si="120">+W36+X36+Y36+Z36-AA36</f>
        <v>28272.091357851816</v>
      </c>
      <c r="W36" s="13">
        <v>13763.011999999999</v>
      </c>
      <c r="X36" s="13">
        <v>6686.8339999999998</v>
      </c>
      <c r="Y36" s="13">
        <v>7795.8853578518192</v>
      </c>
      <c r="Z36" s="13">
        <v>535.32000000000005</v>
      </c>
      <c r="AA36" s="13">
        <v>508.96</v>
      </c>
      <c r="AB36" s="13">
        <v>25.949000000000002</v>
      </c>
      <c r="AC36" s="13">
        <f t="shared" ref="AC36" si="121">+AD36+AE36</f>
        <v>6051.3310000000001</v>
      </c>
      <c r="AD36" s="13">
        <v>1126.443</v>
      </c>
      <c r="AE36" s="13">
        <v>4924.8879999999999</v>
      </c>
      <c r="AF36" s="13">
        <v>0</v>
      </c>
      <c r="AG36" s="13">
        <f t="shared" ref="AG36" si="122">+AH36+AI36</f>
        <v>6.4370000000000003</v>
      </c>
      <c r="AH36" s="13">
        <v>0.23400000000000001</v>
      </c>
      <c r="AI36" s="13">
        <v>6.2030000000000003</v>
      </c>
      <c r="AJ36" s="13">
        <v>12085.175999999999</v>
      </c>
      <c r="AK36" s="13">
        <v>-1151.501</v>
      </c>
      <c r="AL36" s="13">
        <f t="shared" ref="AL36" si="123">+AM36+AN36</f>
        <v>46704.879000000001</v>
      </c>
      <c r="AM36" s="13">
        <v>31265.223000000002</v>
      </c>
      <c r="AN36" s="13">
        <v>15439.656000000001</v>
      </c>
      <c r="AO36" s="13">
        <v>91941.323999999993</v>
      </c>
      <c r="AP36" s="13">
        <v>71491.478000000003</v>
      </c>
      <c r="AQ36" s="13">
        <v>20449.845999999998</v>
      </c>
      <c r="AR36" s="13">
        <v>585.09400000000005</v>
      </c>
      <c r="AS36" s="13">
        <f t="shared" ref="AS36" si="124">+AT36+AU36+AV36+AW36+AX36</f>
        <v>11400.925999999999</v>
      </c>
      <c r="AT36" s="13">
        <v>2935.6680000000001</v>
      </c>
      <c r="AU36" s="13">
        <v>6903.85</v>
      </c>
      <c r="AV36" s="13">
        <v>0</v>
      </c>
      <c r="AW36" s="13">
        <v>1467.328</v>
      </c>
      <c r="AX36" s="13">
        <v>94.08</v>
      </c>
      <c r="AY36" s="13">
        <v>2576.8919999999998</v>
      </c>
      <c r="AZ36" s="13">
        <f t="shared" ref="AZ36" si="125">BA36+BG36+BH36</f>
        <v>62636.992999999995</v>
      </c>
      <c r="BA36" s="13">
        <f t="shared" ref="BA36" si="126">+BB36+BC36+BD36+BE36-BF36</f>
        <v>25.949000000000002</v>
      </c>
      <c r="BB36" s="13">
        <v>0</v>
      </c>
      <c r="BC36" s="13">
        <v>25.949000000000002</v>
      </c>
      <c r="BD36" s="13">
        <v>0</v>
      </c>
      <c r="BE36" s="13">
        <v>0</v>
      </c>
      <c r="BF36" s="13">
        <v>0</v>
      </c>
      <c r="BG36" s="13">
        <v>39294.824999999997</v>
      </c>
      <c r="BH36" s="13">
        <v>23316.218999999997</v>
      </c>
      <c r="BI36" s="13">
        <f t="shared" ref="BI36" si="127">+BJ36+BK36</f>
        <v>8753.853000000001</v>
      </c>
      <c r="BJ36" s="13">
        <v>1494.7940000000001</v>
      </c>
      <c r="BK36" s="13">
        <v>7259.0590000000002</v>
      </c>
      <c r="BL36" s="13">
        <v>72.965999999999994</v>
      </c>
      <c r="BM36" s="13">
        <f t="shared" ref="BM36" si="128">+BN36+BO36</f>
        <v>491.327</v>
      </c>
      <c r="BN36" s="13">
        <v>143.68100000000001</v>
      </c>
      <c r="BO36" s="13">
        <v>347.64600000000002</v>
      </c>
      <c r="BP36" s="13">
        <v>12085.175999999999</v>
      </c>
      <c r="BQ36" s="13">
        <v>37831.357000000004</v>
      </c>
      <c r="BR36" s="13">
        <v>25746.181000000004</v>
      </c>
      <c r="BS36" s="13">
        <f t="shared" ref="BS36" si="129">+BT36+BU36</f>
        <v>34442.341999999997</v>
      </c>
      <c r="BT36" s="13">
        <v>13041.656000000001</v>
      </c>
      <c r="BU36" s="13">
        <v>21400.685999999994</v>
      </c>
      <c r="BV36" s="78">
        <f t="shared" si="99"/>
        <v>9315.5099999999948</v>
      </c>
      <c r="BW36" s="13">
        <v>137141.01</v>
      </c>
      <c r="BX36" s="13">
        <v>137265.68664214818</v>
      </c>
      <c r="BY36" s="13">
        <v>160581.90564214817</v>
      </c>
      <c r="BZ36" s="13">
        <v>9601.3006421481696</v>
      </c>
      <c r="CA36" s="13">
        <v>-1998.9853578518298</v>
      </c>
      <c r="CB36" s="13">
        <v>3980.3876421481691</v>
      </c>
    </row>
    <row r="37" spans="1:108" ht="15" customHeight="1">
      <c r="A37" s="91">
        <v>2019</v>
      </c>
      <c r="B37" s="13">
        <v>9390.9500000000007</v>
      </c>
      <c r="C37" s="13">
        <v>133144.024</v>
      </c>
      <c r="D37" s="13">
        <f t="shared" ref="D37" si="130">+E37+F37+G37</f>
        <v>7817.7430000000004</v>
      </c>
      <c r="E37" s="13">
        <v>7713.9110000000001</v>
      </c>
      <c r="F37" s="13">
        <v>37.320999999999998</v>
      </c>
      <c r="G37" s="13">
        <v>66.510999999999996</v>
      </c>
      <c r="H37" s="13">
        <f t="shared" ref="H37" si="131">+I37+J37</f>
        <v>2841.105</v>
      </c>
      <c r="I37" s="13">
        <v>2534.779</v>
      </c>
      <c r="J37" s="13">
        <v>306.32599999999996</v>
      </c>
      <c r="K37" s="13">
        <v>1065.0550000000001</v>
      </c>
      <c r="L37" s="13">
        <f t="shared" ref="L37" si="132">+M37+N37+O37+P37</f>
        <v>299.20699999999999</v>
      </c>
      <c r="M37" s="13">
        <v>252.36</v>
      </c>
      <c r="N37" s="13">
        <v>0</v>
      </c>
      <c r="O37" s="13">
        <v>0</v>
      </c>
      <c r="P37" s="13">
        <v>46.847000000000001</v>
      </c>
      <c r="Q37" s="13">
        <v>2650.7669999999998</v>
      </c>
      <c r="R37" s="13">
        <f t="shared" ref="R37" si="133">+S37+T37</f>
        <v>13825.529999999999</v>
      </c>
      <c r="S37" s="13">
        <v>13346.684999999999</v>
      </c>
      <c r="T37" s="13">
        <v>478.84500000000003</v>
      </c>
      <c r="U37" s="78">
        <f t="shared" ref="U37" si="134">+V37+AB37</f>
        <v>30209.602000000003</v>
      </c>
      <c r="V37" s="13">
        <f t="shared" ref="V37" si="135">+W37+X37+Y37+Z37-AA37</f>
        <v>30185.455000000002</v>
      </c>
      <c r="W37" s="13">
        <v>15605.368</v>
      </c>
      <c r="X37" s="13">
        <v>6109.8389999999999</v>
      </c>
      <c r="Y37" s="13">
        <v>8324.8379999999997</v>
      </c>
      <c r="Z37" s="13">
        <v>499.952</v>
      </c>
      <c r="AA37" s="13">
        <v>354.54199999999997</v>
      </c>
      <c r="AB37" s="13">
        <v>24.146999999999998</v>
      </c>
      <c r="AC37" s="13">
        <f t="shared" ref="AC37" si="136">+AD37+AE37</f>
        <v>6134.9169999999995</v>
      </c>
      <c r="AD37" s="13">
        <v>1140.8530000000001</v>
      </c>
      <c r="AE37" s="13">
        <v>4994.0639999999994</v>
      </c>
      <c r="AF37" s="13">
        <v>0</v>
      </c>
      <c r="AG37" s="13">
        <f t="shared" ref="AG37" si="137">+AH37+AI37</f>
        <v>5.7969999999999997</v>
      </c>
      <c r="AH37" s="13">
        <v>0</v>
      </c>
      <c r="AI37" s="13">
        <v>5.7969999999999997</v>
      </c>
      <c r="AJ37" s="13">
        <v>12889.308999999999</v>
      </c>
      <c r="AK37" s="13">
        <v>-1034.261</v>
      </c>
      <c r="AL37" s="13">
        <f t="shared" ref="AL37" si="138">+AM37+AN37</f>
        <v>48446.460999999996</v>
      </c>
      <c r="AM37" s="13">
        <v>32314.044999999998</v>
      </c>
      <c r="AN37" s="13">
        <v>16132.415999999999</v>
      </c>
      <c r="AO37" s="13">
        <v>97504.920000000013</v>
      </c>
      <c r="AP37" s="13">
        <v>75789.713000000003</v>
      </c>
      <c r="AQ37" s="13">
        <v>21715.207000000002</v>
      </c>
      <c r="AR37" s="13">
        <v>577.93299999999999</v>
      </c>
      <c r="AS37" s="13">
        <f t="shared" ref="AS37" si="139">+AT37+AU37+AV37+AW37+AX37</f>
        <v>10711.617000000002</v>
      </c>
      <c r="AT37" s="13">
        <v>1991.4380000000001</v>
      </c>
      <c r="AU37" s="13">
        <v>7249.3879999999999</v>
      </c>
      <c r="AV37" s="13">
        <v>0</v>
      </c>
      <c r="AW37" s="13">
        <v>1367.671</v>
      </c>
      <c r="AX37" s="13">
        <v>103.12</v>
      </c>
      <c r="AY37" s="13">
        <v>1857.8130000000001</v>
      </c>
      <c r="AZ37" s="13">
        <f t="shared" ref="AZ37" si="140">BA37+BG37+BH37</f>
        <v>65695.796000000002</v>
      </c>
      <c r="BA37" s="13">
        <f t="shared" ref="BA37" si="141">+BB37+BC37+BD37+BE37-BF37</f>
        <v>24.146999999999998</v>
      </c>
      <c r="BB37" s="13">
        <v>0</v>
      </c>
      <c r="BC37" s="13">
        <v>24.146999999999998</v>
      </c>
      <c r="BD37" s="13">
        <v>0</v>
      </c>
      <c r="BE37" s="13">
        <v>0</v>
      </c>
      <c r="BF37" s="13">
        <v>0</v>
      </c>
      <c r="BG37" s="13">
        <v>41014.415000000001</v>
      </c>
      <c r="BH37" s="13">
        <v>24657.233999999997</v>
      </c>
      <c r="BI37" s="13">
        <f t="shared" ref="BI37" si="142">+BJ37+BK37</f>
        <v>8987.9869999999992</v>
      </c>
      <c r="BJ37" s="13">
        <v>1531.66</v>
      </c>
      <c r="BK37" s="13">
        <v>7456.3269999999993</v>
      </c>
      <c r="BL37" s="13">
        <v>62.177999999999997</v>
      </c>
      <c r="BM37" s="13">
        <f t="shared" ref="BM37" si="143">+BN37+BO37</f>
        <v>191.75199999999998</v>
      </c>
      <c r="BN37" s="13">
        <v>137.08099999999999</v>
      </c>
      <c r="BO37" s="13">
        <v>54.670999999999999</v>
      </c>
      <c r="BP37" s="13">
        <v>12889.308999999999</v>
      </c>
      <c r="BQ37" s="13">
        <v>39055.510999999999</v>
      </c>
      <c r="BR37" s="13">
        <v>26166.201999999997</v>
      </c>
      <c r="BS37" s="13">
        <f t="shared" ref="BS37" si="144">+BT37+BU37</f>
        <v>35727.283999999992</v>
      </c>
      <c r="BT37" s="13">
        <v>13453.999</v>
      </c>
      <c r="BU37" s="13">
        <v>22273.284999999993</v>
      </c>
      <c r="BV37" s="78">
        <f t="shared" si="99"/>
        <v>9383.9759999999933</v>
      </c>
      <c r="BW37" s="13">
        <v>143644.614</v>
      </c>
      <c r="BX37" s="13">
        <v>143501.11400000003</v>
      </c>
      <c r="BY37" s="13">
        <v>168158.34800000003</v>
      </c>
      <c r="BZ37" s="13">
        <v>10419.26800000004</v>
      </c>
      <c r="CA37" s="13">
        <v>-2284.0859999999593</v>
      </c>
      <c r="CB37" s="13">
        <v>3821.7410000000395</v>
      </c>
    </row>
    <row r="38" spans="1:108" ht="15" customHeight="1">
      <c r="A38" s="91">
        <v>2020</v>
      </c>
      <c r="B38" s="13">
        <v>8739.6219999999994</v>
      </c>
      <c r="C38" s="13">
        <v>124456.86</v>
      </c>
      <c r="D38" s="13">
        <f t="shared" ref="D38" si="145">+E38+F38+G38</f>
        <v>7590.3310000000001</v>
      </c>
      <c r="E38" s="13">
        <v>7575.8490000000002</v>
      </c>
      <c r="F38" s="13">
        <v>-23.573</v>
      </c>
      <c r="G38" s="13">
        <v>38.055</v>
      </c>
      <c r="H38" s="13">
        <f t="shared" ref="H38" si="146">+I38+J38</f>
        <v>2539.8019999999997</v>
      </c>
      <c r="I38" s="13">
        <v>2280.2269999999999</v>
      </c>
      <c r="J38" s="13">
        <v>259.57499999999999</v>
      </c>
      <c r="K38" s="13">
        <v>1028.1310000000001</v>
      </c>
      <c r="L38" s="13">
        <f t="shared" ref="L38" si="147">+M38+N38+O38+P38</f>
        <v>53.546999999999997</v>
      </c>
      <c r="M38" s="13">
        <v>17.202000000000002</v>
      </c>
      <c r="N38" s="13">
        <v>0</v>
      </c>
      <c r="O38" s="13">
        <v>0</v>
      </c>
      <c r="P38" s="13">
        <v>36.344999999999999</v>
      </c>
      <c r="Q38" s="13">
        <v>2626.4430000000002</v>
      </c>
      <c r="R38" s="13">
        <f t="shared" ref="R38" si="148">+S38+T38</f>
        <v>14357.273999999999</v>
      </c>
      <c r="S38" s="13">
        <v>13915.258</v>
      </c>
      <c r="T38" s="13">
        <v>442.01600000000002</v>
      </c>
      <c r="U38" s="78">
        <f t="shared" ref="U38" si="149">+V38+AB38</f>
        <v>29907.197</v>
      </c>
      <c r="V38" s="13">
        <f t="shared" ref="V38" si="150">+W38+X38+Y38+Z38-AA38</f>
        <v>29885.512999999999</v>
      </c>
      <c r="W38" s="13">
        <v>15415.14</v>
      </c>
      <c r="X38" s="13">
        <v>6308.3360000000002</v>
      </c>
      <c r="Y38" s="13">
        <v>8451.4030000000002</v>
      </c>
      <c r="Z38" s="13">
        <v>377.798</v>
      </c>
      <c r="AA38" s="13">
        <v>667.16399999999999</v>
      </c>
      <c r="AB38" s="13">
        <v>21.684000000000001</v>
      </c>
      <c r="AC38" s="13">
        <f t="shared" ref="AC38" si="151">+AD38+AE38</f>
        <v>5962.7524143299997</v>
      </c>
      <c r="AD38" s="13">
        <v>1208.5329999999999</v>
      </c>
      <c r="AE38" s="13">
        <v>4754.2194143300003</v>
      </c>
      <c r="AF38" s="13">
        <v>0</v>
      </c>
      <c r="AG38" s="13">
        <f t="shared" ref="AG38" si="152">+AH38+AI38</f>
        <v>3.4889999999999999</v>
      </c>
      <c r="AH38" s="13">
        <v>7.6999999999999999E-2</v>
      </c>
      <c r="AI38" s="13">
        <v>3.4119999999999999</v>
      </c>
      <c r="AJ38" s="13">
        <v>13887.700999999999</v>
      </c>
      <c r="AK38" s="13">
        <v>-819.62400000000002</v>
      </c>
      <c r="AL38" s="13">
        <f t="shared" ref="AL38" si="153">+AM38+AN38</f>
        <v>45420.615000000005</v>
      </c>
      <c r="AM38" s="13">
        <v>28674.482</v>
      </c>
      <c r="AN38" s="13">
        <v>16746.133000000002</v>
      </c>
      <c r="AO38" s="13">
        <v>97587.021999999997</v>
      </c>
      <c r="AP38" s="13">
        <v>75863.546000000002</v>
      </c>
      <c r="AQ38" s="13">
        <v>21723.475999999999</v>
      </c>
      <c r="AR38" s="13">
        <v>904.77099999999996</v>
      </c>
      <c r="AS38" s="13">
        <f t="shared" ref="AS38" si="154">+AT38+AU38+AV38+AW38+AX38</f>
        <v>8923.7910000000011</v>
      </c>
      <c r="AT38" s="13">
        <v>1312.672</v>
      </c>
      <c r="AU38" s="13">
        <v>6476.183</v>
      </c>
      <c r="AV38" s="13">
        <v>0</v>
      </c>
      <c r="AW38" s="13">
        <v>1031.816</v>
      </c>
      <c r="AX38" s="13">
        <v>103.12</v>
      </c>
      <c r="AY38" s="13">
        <v>1378.2619999999999</v>
      </c>
      <c r="AZ38" s="13">
        <f t="shared" ref="AZ38" si="155">BA38+BG38+BH38</f>
        <v>68086.8</v>
      </c>
      <c r="BA38" s="13">
        <f t="shared" ref="BA38" si="156">+BB38+BC38+BD38+BE38-BF38</f>
        <v>21.684000000000001</v>
      </c>
      <c r="BB38" s="13">
        <v>0</v>
      </c>
      <c r="BC38" s="13">
        <v>21.684000000000001</v>
      </c>
      <c r="BD38" s="13">
        <v>0</v>
      </c>
      <c r="BE38" s="13">
        <v>0</v>
      </c>
      <c r="BF38" s="13">
        <v>0</v>
      </c>
      <c r="BG38" s="13">
        <v>42714.333000000006</v>
      </c>
      <c r="BH38" s="13">
        <v>25350.782999999999</v>
      </c>
      <c r="BI38" s="13">
        <f t="shared" ref="BI38" si="157">+BJ38+BK38</f>
        <v>8606.1194143299999</v>
      </c>
      <c r="BJ38" s="13">
        <v>1562.2149999999999</v>
      </c>
      <c r="BK38" s="13">
        <v>7043.9044143299998</v>
      </c>
      <c r="BL38" s="13">
        <v>-422.541</v>
      </c>
      <c r="BM38" s="13">
        <f t="shared" ref="BM38" si="158">+BN38+BO38</f>
        <v>140.666</v>
      </c>
      <c r="BN38" s="13">
        <v>90.42</v>
      </c>
      <c r="BO38" s="13">
        <v>50.246000000000002</v>
      </c>
      <c r="BP38" s="13">
        <v>13887.700999999999</v>
      </c>
      <c r="BQ38" s="13">
        <v>36680.993000000002</v>
      </c>
      <c r="BR38" s="13">
        <v>22793.292000000001</v>
      </c>
      <c r="BS38" s="13">
        <f t="shared" ref="BS38" si="159">+BT38+BU38</f>
        <v>34017.831000000006</v>
      </c>
      <c r="BT38" s="13">
        <v>13940.725</v>
      </c>
      <c r="BU38" s="13">
        <v>20077.106000000007</v>
      </c>
      <c r="BV38" s="78">
        <f t="shared" si="99"/>
        <v>6189.4050000000079</v>
      </c>
      <c r="BW38" s="13">
        <v>140475.09700000001</v>
      </c>
      <c r="BX38" s="13">
        <v>141590.01</v>
      </c>
      <c r="BY38" s="13">
        <v>166940.79300000001</v>
      </c>
      <c r="BZ38" s="13">
        <v>16710.609000000011</v>
      </c>
      <c r="CA38" s="13">
        <v>2960.0850000000123</v>
      </c>
      <c r="CB38" s="13">
        <v>10077.079000000011</v>
      </c>
    </row>
    <row r="39" spans="1:108" ht="15" customHeight="1">
      <c r="A39" s="22">
        <v>2021</v>
      </c>
      <c r="B39" s="13">
        <v>9648.4689999999991</v>
      </c>
      <c r="C39" s="13">
        <v>132998.79699999999</v>
      </c>
      <c r="D39" s="13">
        <f t="shared" ref="D39" si="160">+E39+F39+G39</f>
        <v>8923.152</v>
      </c>
      <c r="E39" s="13">
        <v>8808.5959999999995</v>
      </c>
      <c r="F39" s="13">
        <v>59.384</v>
      </c>
      <c r="G39" s="13">
        <v>55.171999999999997</v>
      </c>
      <c r="H39" s="13">
        <f t="shared" ref="H39" si="161">+I39+J39</f>
        <v>2457.4899999999998</v>
      </c>
      <c r="I39" s="13">
        <v>2141.1559999999999</v>
      </c>
      <c r="J39" s="13">
        <v>316.334</v>
      </c>
      <c r="K39" s="13">
        <v>1026.8989999999999</v>
      </c>
      <c r="L39" s="13">
        <f t="shared" ref="L39" si="162">+M39+N39+O39+P39</f>
        <v>415.03300000000002</v>
      </c>
      <c r="M39" s="13">
        <v>377.58699999999999</v>
      </c>
      <c r="N39" s="13">
        <v>0</v>
      </c>
      <c r="O39" s="13">
        <v>0</v>
      </c>
      <c r="P39" s="13">
        <v>37.445999999999998</v>
      </c>
      <c r="Q39" s="13">
        <v>2791.6970000000001</v>
      </c>
      <c r="R39" s="13">
        <f t="shared" ref="R39" si="163">+S39+T39</f>
        <v>15476.232</v>
      </c>
      <c r="S39" s="13">
        <v>15006.994000000001</v>
      </c>
      <c r="T39" s="13">
        <v>469.238</v>
      </c>
      <c r="U39" s="78">
        <f t="shared" ref="U39" si="164">+V39+AB39</f>
        <v>32500.922999999999</v>
      </c>
      <c r="V39" s="13">
        <f t="shared" ref="V39" si="165">+W39+X39+Y39+Z39-AA39</f>
        <v>32482.115999999998</v>
      </c>
      <c r="W39" s="13">
        <v>16524.701000000001</v>
      </c>
      <c r="X39" s="13">
        <v>7476.723</v>
      </c>
      <c r="Y39" s="13">
        <v>9183.7440000000006</v>
      </c>
      <c r="Z39" s="13">
        <v>368.05700000000002</v>
      </c>
      <c r="AA39" s="13">
        <v>1071.1089999999999</v>
      </c>
      <c r="AB39" s="13">
        <v>18.806999999999999</v>
      </c>
      <c r="AC39" s="13">
        <f t="shared" ref="AC39" si="166">+AD39+AE39</f>
        <v>6109.0747899999997</v>
      </c>
      <c r="AD39" s="13">
        <v>1200.2719999999999</v>
      </c>
      <c r="AE39" s="13">
        <v>4908.8027899999997</v>
      </c>
      <c r="AF39" s="13">
        <v>0</v>
      </c>
      <c r="AG39" s="13">
        <f t="shared" ref="AG39" si="167">+AH39+AI39</f>
        <v>10.673999999999999</v>
      </c>
      <c r="AH39" s="13">
        <v>4.0000000000000001E-3</v>
      </c>
      <c r="AI39" s="13">
        <v>10.67</v>
      </c>
      <c r="AJ39" s="13">
        <v>15028.722</v>
      </c>
      <c r="AK39" s="13">
        <v>-1058.2440000000001</v>
      </c>
      <c r="AL39" s="13">
        <f t="shared" ref="AL39" si="168">+AM39+AN39</f>
        <v>48693.245999999999</v>
      </c>
      <c r="AM39" s="13">
        <v>31510.641</v>
      </c>
      <c r="AN39" s="13">
        <v>17182.605</v>
      </c>
      <c r="AO39" s="13">
        <v>104815.853</v>
      </c>
      <c r="AP39" s="13">
        <v>80814.429000000004</v>
      </c>
      <c r="AQ39" s="13">
        <v>24001.423999999999</v>
      </c>
      <c r="AR39" s="13">
        <v>1046.1189999999999</v>
      </c>
      <c r="AS39" s="13">
        <f t="shared" ref="AS39" si="169">+AT39+AU39+AV39+AW39+AX39</f>
        <v>8098.9269999999997</v>
      </c>
      <c r="AT39" s="13">
        <v>1128.4770000000001</v>
      </c>
      <c r="AU39" s="13">
        <v>5848.6990000000005</v>
      </c>
      <c r="AV39" s="13">
        <v>0</v>
      </c>
      <c r="AW39" s="13">
        <v>1005.681</v>
      </c>
      <c r="AX39" s="13">
        <v>116.07</v>
      </c>
      <c r="AY39" s="13">
        <v>1202.4480000000001</v>
      </c>
      <c r="AZ39" s="13">
        <f t="shared" ref="AZ39" si="170">BA39+BG39+BH39</f>
        <v>72601.82699999999</v>
      </c>
      <c r="BA39" s="13">
        <f t="shared" ref="BA39" si="171">+BB39+BC39+BD39+BE39-BF39</f>
        <v>18.806999999999999</v>
      </c>
      <c r="BB39" s="13">
        <v>0</v>
      </c>
      <c r="BC39" s="13">
        <v>18.806999999999999</v>
      </c>
      <c r="BD39" s="13">
        <v>0</v>
      </c>
      <c r="BE39" s="13">
        <v>0</v>
      </c>
      <c r="BF39" s="13">
        <v>0</v>
      </c>
      <c r="BG39" s="13">
        <v>45114.898999999998</v>
      </c>
      <c r="BH39" s="13">
        <v>27468.120999999999</v>
      </c>
      <c r="BI39" s="13">
        <f t="shared" ref="BI39" si="172">+BJ39+BK39</f>
        <v>8759.7597900000001</v>
      </c>
      <c r="BJ39" s="13">
        <v>1462.009</v>
      </c>
      <c r="BK39" s="13">
        <v>7297.7507900000001</v>
      </c>
      <c r="BL39" s="13">
        <v>-322.39400000000001</v>
      </c>
      <c r="BM39" s="13">
        <f t="shared" ref="BM39" si="173">+BN39+BO39</f>
        <v>190.02799999999999</v>
      </c>
      <c r="BN39" s="13">
        <v>140.161</v>
      </c>
      <c r="BO39" s="13">
        <v>49.866999999999997</v>
      </c>
      <c r="BP39" s="13">
        <v>15028.722</v>
      </c>
      <c r="BQ39" s="13">
        <v>39044.777000000002</v>
      </c>
      <c r="BR39" s="13">
        <v>24016.055</v>
      </c>
      <c r="BS39" s="13">
        <f t="shared" ref="BS39" si="174">+BT39+BU39</f>
        <v>36606.507000000005</v>
      </c>
      <c r="BT39" s="13">
        <v>14442.527</v>
      </c>
      <c r="BU39" s="13">
        <v>22163.980000000003</v>
      </c>
      <c r="BV39" s="78">
        <f t="shared" si="99"/>
        <v>7135.2580000000034</v>
      </c>
      <c r="BW39" s="13">
        <v>149106.25400000002</v>
      </c>
      <c r="BX39" s="13">
        <v>148913.49000000002</v>
      </c>
      <c r="BY39" s="13">
        <v>176381.61100000003</v>
      </c>
      <c r="BZ39" s="13">
        <v>15592.299000000028</v>
      </c>
      <c r="CA39" s="13">
        <v>742.93100000002846</v>
      </c>
      <c r="CB39" s="13">
        <v>7906.7450000000281</v>
      </c>
    </row>
    <row r="40" spans="1:108" ht="15" customHeight="1">
      <c r="A40" s="22" t="s">
        <v>403</v>
      </c>
      <c r="B40" s="13">
        <v>13102.705</v>
      </c>
      <c r="C40" s="13">
        <v>150989.75200000001</v>
      </c>
      <c r="D40" s="13">
        <f t="shared" ref="D40" si="175">+E40+F40+G40</f>
        <v>9516.8189999999995</v>
      </c>
      <c r="E40" s="13">
        <v>9374.9969999999994</v>
      </c>
      <c r="F40" s="13">
        <v>67.33</v>
      </c>
      <c r="G40" s="13">
        <v>74.49199999999999</v>
      </c>
      <c r="H40" s="13">
        <f t="shared" ref="H40" si="176">+I40+J40</f>
        <v>2659.3989999999999</v>
      </c>
      <c r="I40" s="13">
        <v>2310.6559999999999</v>
      </c>
      <c r="J40" s="13">
        <v>348.74299999999999</v>
      </c>
      <c r="K40" s="13">
        <v>1047.556</v>
      </c>
      <c r="L40" s="13">
        <f t="shared" ref="L40" si="177">+M40+N40+O40+P40</f>
        <v>1042.489</v>
      </c>
      <c r="M40" s="13">
        <v>1006.5920000000001</v>
      </c>
      <c r="N40" s="13">
        <v>0</v>
      </c>
      <c r="O40" s="13">
        <v>0</v>
      </c>
      <c r="P40" s="13">
        <v>35.896999999999998</v>
      </c>
      <c r="Q40" s="13">
        <v>3725.8429999999998</v>
      </c>
      <c r="R40" s="13">
        <f t="shared" ref="R40" si="178">+S40+T40</f>
        <v>17435.257000000001</v>
      </c>
      <c r="S40" s="13">
        <v>16965.34</v>
      </c>
      <c r="T40" s="13">
        <v>469.91699999999997</v>
      </c>
      <c r="U40" s="78">
        <f t="shared" ref="U40" si="179">+V40+AB40</f>
        <v>34955.9</v>
      </c>
      <c r="V40" s="13">
        <f t="shared" ref="V40" si="180">+W40+X40+Y40+Z40-AA40</f>
        <v>34933.146000000001</v>
      </c>
      <c r="W40" s="13">
        <v>17920.437999999998</v>
      </c>
      <c r="X40" s="13">
        <v>7798.9049999999997</v>
      </c>
      <c r="Y40" s="13">
        <v>9896.7939999999999</v>
      </c>
      <c r="Z40" s="13">
        <v>282.82100000000003</v>
      </c>
      <c r="AA40" s="13">
        <v>965.81200000000001</v>
      </c>
      <c r="AB40" s="13">
        <v>22.754000000000019</v>
      </c>
      <c r="AC40" s="13">
        <f t="shared" ref="AC40" si="181">+AD40+AE40</f>
        <v>6371.2090000000007</v>
      </c>
      <c r="AD40" s="13">
        <v>1273.5390000000002</v>
      </c>
      <c r="AE40" s="13">
        <v>5097.67</v>
      </c>
      <c r="AF40" s="13">
        <v>0</v>
      </c>
      <c r="AG40" s="13">
        <f t="shared" ref="AG40" si="182">+AH40+AI40</f>
        <v>4.6210000000000004</v>
      </c>
      <c r="AH40" s="13">
        <v>8.8000000000000009E-2</v>
      </c>
      <c r="AI40" s="13">
        <v>4.5330000000000004</v>
      </c>
      <c r="AJ40" s="13">
        <v>16954.248</v>
      </c>
      <c r="AK40" s="13">
        <v>-673.09500000000003</v>
      </c>
      <c r="AL40" s="13">
        <f t="shared" ref="AL40" si="183">+AM40+AN40</f>
        <v>54932.599000000002</v>
      </c>
      <c r="AM40" s="13">
        <v>37233.593000000001</v>
      </c>
      <c r="AN40" s="13">
        <v>17699.006000000001</v>
      </c>
      <c r="AO40" s="13">
        <v>113564.53700000001</v>
      </c>
      <c r="AP40" s="13">
        <v>87845.194000000003</v>
      </c>
      <c r="AQ40" s="13">
        <v>25719.343000000001</v>
      </c>
      <c r="AR40" s="13">
        <v>876.23</v>
      </c>
      <c r="AS40" s="13">
        <f t="shared" ref="AS40" si="184">+AT40+AU40+AV40+AW40+AX40</f>
        <v>10012.751999999999</v>
      </c>
      <c r="AT40" s="13">
        <v>1739.5330000000001</v>
      </c>
      <c r="AU40" s="13">
        <v>6761.9269999999997</v>
      </c>
      <c r="AV40" s="13">
        <v>0</v>
      </c>
      <c r="AW40" s="13">
        <v>1398.08</v>
      </c>
      <c r="AX40" s="13">
        <v>113.212</v>
      </c>
      <c r="AY40" s="13">
        <v>1457.99</v>
      </c>
      <c r="AZ40" s="13">
        <f t="shared" ref="AZ40" si="185">BA40+BG40+BH40</f>
        <v>77219.025999999998</v>
      </c>
      <c r="BA40" s="13">
        <f t="shared" ref="BA40" si="186">+BB40+BC40+BD40+BE40-BF40</f>
        <v>22.754000000000019</v>
      </c>
      <c r="BB40" s="13">
        <v>0</v>
      </c>
      <c r="BC40" s="13">
        <v>22.754000000000019</v>
      </c>
      <c r="BD40" s="13">
        <v>0</v>
      </c>
      <c r="BE40" s="13">
        <v>0</v>
      </c>
      <c r="BF40" s="13">
        <v>0</v>
      </c>
      <c r="BG40" s="13">
        <v>48201.743000000002</v>
      </c>
      <c r="BH40" s="13">
        <v>28994.528999999999</v>
      </c>
      <c r="BI40" s="13">
        <f t="shared" ref="BI40" si="187">+BJ40+BK40</f>
        <v>9731.018</v>
      </c>
      <c r="BJ40" s="13">
        <v>1654.0119999999999</v>
      </c>
      <c r="BK40" s="13">
        <v>8077.0059999999994</v>
      </c>
      <c r="BL40" s="13">
        <v>-54.887</v>
      </c>
      <c r="BM40" s="13">
        <f t="shared" ref="BM40" si="188">+BN40+BO40</f>
        <v>181.31399999999996</v>
      </c>
      <c r="BN40" s="13">
        <v>167.14599999999996</v>
      </c>
      <c r="BO40" s="13">
        <v>14.167999999999999</v>
      </c>
      <c r="BP40" s="13">
        <v>16954.248</v>
      </c>
      <c r="BQ40" s="13">
        <v>41829.894</v>
      </c>
      <c r="BR40" s="13">
        <v>24875.646000000001</v>
      </c>
      <c r="BS40" s="13">
        <f t="shared" ref="BS40" si="189">+BT40+BU40</f>
        <v>38999.168999999987</v>
      </c>
      <c r="BT40" s="13">
        <v>15054.663999999988</v>
      </c>
      <c r="BU40" s="13">
        <v>23944.504999999997</v>
      </c>
      <c r="BV40" s="78">
        <f t="shared" ref="BV40" si="190">BU40-BP40</f>
        <v>6990.2569999999978</v>
      </c>
      <c r="BW40" s="13">
        <v>161533.96900000001</v>
      </c>
      <c r="BX40" s="13">
        <v>160727.11800000002</v>
      </c>
      <c r="BY40" s="13">
        <v>189721.64700000003</v>
      </c>
      <c r="BZ40" s="13">
        <v>9682.4790000000212</v>
      </c>
      <c r="CA40" s="13">
        <v>-7095.0759999999782</v>
      </c>
      <c r="CB40" s="13">
        <v>1015.448000000021</v>
      </c>
    </row>
    <row r="41" spans="1:108" ht="15" customHeight="1">
      <c r="A41" s="22" t="s">
        <v>407</v>
      </c>
      <c r="B41" s="104" t="s">
        <v>408</v>
      </c>
      <c r="C41" s="13">
        <v>150989.75200000001</v>
      </c>
      <c r="D41" s="104" t="s">
        <v>408</v>
      </c>
      <c r="E41" s="104" t="s">
        <v>408</v>
      </c>
      <c r="F41" s="104" t="s">
        <v>408</v>
      </c>
      <c r="G41" s="104" t="s">
        <v>408</v>
      </c>
      <c r="H41" s="104" t="s">
        <v>408</v>
      </c>
      <c r="I41" s="104" t="s">
        <v>408</v>
      </c>
      <c r="J41" s="104" t="s">
        <v>408</v>
      </c>
      <c r="K41" s="104" t="s">
        <v>408</v>
      </c>
      <c r="L41" s="104" t="s">
        <v>408</v>
      </c>
      <c r="M41" s="104" t="s">
        <v>408</v>
      </c>
      <c r="N41" s="13">
        <v>0</v>
      </c>
      <c r="O41" s="13">
        <v>0</v>
      </c>
      <c r="P41" s="104" t="s">
        <v>408</v>
      </c>
      <c r="Q41" s="104" t="s">
        <v>408</v>
      </c>
      <c r="R41" s="104" t="s">
        <v>408</v>
      </c>
      <c r="S41" s="104" t="s">
        <v>408</v>
      </c>
      <c r="T41" s="104" t="s">
        <v>408</v>
      </c>
      <c r="U41" s="105" t="s">
        <v>408</v>
      </c>
      <c r="V41" s="104" t="s">
        <v>408</v>
      </c>
      <c r="W41" s="104" t="s">
        <v>408</v>
      </c>
      <c r="X41" s="104" t="s">
        <v>408</v>
      </c>
      <c r="Y41" s="104" t="s">
        <v>408</v>
      </c>
      <c r="Z41" s="104" t="s">
        <v>408</v>
      </c>
      <c r="AA41" s="104" t="s">
        <v>408</v>
      </c>
      <c r="AB41" s="104" t="s">
        <v>408</v>
      </c>
      <c r="AC41" s="104" t="s">
        <v>408</v>
      </c>
      <c r="AD41" s="104" t="s">
        <v>408</v>
      </c>
      <c r="AE41" s="104" t="s">
        <v>408</v>
      </c>
      <c r="AF41" s="104" t="s">
        <v>408</v>
      </c>
      <c r="AG41" s="104" t="s">
        <v>408</v>
      </c>
      <c r="AH41" s="104" t="s">
        <v>408</v>
      </c>
      <c r="AI41" s="104" t="s">
        <v>408</v>
      </c>
      <c r="AJ41" s="13">
        <v>18232.695</v>
      </c>
      <c r="AK41" s="104" t="s">
        <v>408</v>
      </c>
      <c r="AL41" s="104" t="s">
        <v>408</v>
      </c>
      <c r="AM41" s="104" t="s">
        <v>408</v>
      </c>
      <c r="AN41" s="104" t="s">
        <v>408</v>
      </c>
      <c r="AO41" s="13">
        <v>125687.92200000001</v>
      </c>
      <c r="AP41" s="13">
        <v>96748.572999999989</v>
      </c>
      <c r="AQ41" s="13">
        <v>28939.348999999998</v>
      </c>
      <c r="AR41" s="104" t="s">
        <v>408</v>
      </c>
      <c r="AS41" s="104" t="s">
        <v>408</v>
      </c>
      <c r="AT41" s="104" t="s">
        <v>408</v>
      </c>
      <c r="AU41" s="104" t="s">
        <v>408</v>
      </c>
      <c r="AV41" s="13">
        <v>0.254</v>
      </c>
      <c r="AW41" s="104" t="s">
        <v>408</v>
      </c>
      <c r="AX41" s="104" t="s">
        <v>408</v>
      </c>
      <c r="AY41" s="104" t="s">
        <v>408</v>
      </c>
      <c r="AZ41" s="104" t="s">
        <v>408</v>
      </c>
      <c r="BA41" s="104" t="s">
        <v>408</v>
      </c>
      <c r="BB41" s="104" t="s">
        <v>408</v>
      </c>
      <c r="BC41" s="104" t="s">
        <v>408</v>
      </c>
      <c r="BD41" s="104" t="s">
        <v>408</v>
      </c>
      <c r="BE41" s="104" t="s">
        <v>408</v>
      </c>
      <c r="BF41" s="104" t="s">
        <v>408</v>
      </c>
      <c r="BG41" s="13">
        <v>50708.955000000002</v>
      </c>
      <c r="BH41" s="13">
        <v>30343.154000000002</v>
      </c>
      <c r="BI41" s="104" t="s">
        <v>408</v>
      </c>
      <c r="BJ41" s="104" t="s">
        <v>408</v>
      </c>
      <c r="BK41" s="104" t="s">
        <v>408</v>
      </c>
      <c r="BL41" s="104" t="s">
        <v>408</v>
      </c>
      <c r="BM41" s="104" t="s">
        <v>408</v>
      </c>
      <c r="BN41" s="104" t="s">
        <v>408</v>
      </c>
      <c r="BO41" s="104" t="s">
        <v>408</v>
      </c>
      <c r="BP41" s="13">
        <v>18232.695</v>
      </c>
      <c r="BQ41" s="104" t="s">
        <v>408</v>
      </c>
      <c r="BR41" s="104" t="s">
        <v>408</v>
      </c>
      <c r="BS41" s="104" t="s">
        <v>408</v>
      </c>
      <c r="BT41" s="104" t="s">
        <v>408</v>
      </c>
      <c r="BU41" s="104" t="s">
        <v>408</v>
      </c>
      <c r="BV41" s="105" t="s">
        <v>408</v>
      </c>
      <c r="BW41" s="104" t="s">
        <v>408</v>
      </c>
      <c r="BX41" s="104" t="s">
        <v>408</v>
      </c>
      <c r="BY41" s="104" t="s">
        <v>408</v>
      </c>
      <c r="BZ41" s="104" t="s">
        <v>408</v>
      </c>
      <c r="CA41" s="104" t="s">
        <v>408</v>
      </c>
      <c r="CB41" s="104" t="s">
        <v>408</v>
      </c>
    </row>
    <row r="42" spans="1:108" ht="15" customHeight="1">
      <c r="A42" s="91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9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</row>
    <row r="43" spans="1:108" s="7" customFormat="1" ht="15" customHeight="1">
      <c r="A43" s="99" t="s">
        <v>404</v>
      </c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</row>
    <row r="44" spans="1:108" s="7" customFormat="1" ht="15" customHeight="1">
      <c r="A44" s="101" t="s">
        <v>405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</row>
    <row r="45" spans="1:108" s="7" customFormat="1" ht="15" customHeight="1">
      <c r="A45" s="99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</row>
    <row r="46" spans="1:108" ht="15" customHeight="1">
      <c r="A46" s="101"/>
      <c r="B46" s="15"/>
      <c r="C46" s="15"/>
      <c r="D46" s="15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9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</row>
    <row r="47" spans="1:108" ht="15" customHeight="1"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9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</row>
    <row r="48" spans="1:108" ht="15" customHeight="1"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9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</row>
    <row r="49" spans="2:80" ht="15" customHeight="1"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9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</row>
    <row r="50" spans="2:80" ht="15" customHeight="1"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9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</row>
    <row r="51" spans="2:80" ht="15" customHeight="1"/>
    <row r="52" spans="2:80" ht="15" customHeight="1"/>
    <row r="53" spans="2:80" ht="15" customHeight="1"/>
    <row r="54" spans="2:80" ht="15" customHeight="1"/>
    <row r="55" spans="2:80" ht="15" customHeight="1"/>
    <row r="56" spans="2:80" ht="15" customHeight="1"/>
    <row r="57" spans="2:80" ht="15" customHeight="1"/>
    <row r="58" spans="2:80" ht="15" customHeight="1"/>
    <row r="59" spans="2:80" ht="15" customHeight="1"/>
    <row r="60" spans="2:80" ht="15" customHeight="1"/>
    <row r="61" spans="2:80" ht="15" customHeight="1"/>
    <row r="62" spans="2:80" ht="15" customHeight="1"/>
    <row r="63" spans="2:80" ht="15" customHeight="1"/>
    <row r="64" spans="2:80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</sheetData>
  <mergeCells count="93">
    <mergeCell ref="A7:A10"/>
    <mergeCell ref="AS7:BH7"/>
    <mergeCell ref="AS9:AS10"/>
    <mergeCell ref="BG9:BG10"/>
    <mergeCell ref="BH9:BH10"/>
    <mergeCell ref="AZ9:AZ10"/>
    <mergeCell ref="AS8:AX8"/>
    <mergeCell ref="AY8:AY10"/>
    <mergeCell ref="L7:T7"/>
    <mergeCell ref="AE9:AE10"/>
    <mergeCell ref="D9:D10"/>
    <mergeCell ref="B8:B10"/>
    <mergeCell ref="D8:G8"/>
    <mergeCell ref="E9:E10"/>
    <mergeCell ref="F9:F10"/>
    <mergeCell ref="G9:G10"/>
    <mergeCell ref="BQ7:CB7"/>
    <mergeCell ref="CA8:CA10"/>
    <mergeCell ref="CB8:CB10"/>
    <mergeCell ref="BN9:BN10"/>
    <mergeCell ref="BO9:BO10"/>
    <mergeCell ref="BP8:BP10"/>
    <mergeCell ref="BM8:BO8"/>
    <mergeCell ref="BI7:BP7"/>
    <mergeCell ref="BL8:BL10"/>
    <mergeCell ref="BS8:BU8"/>
    <mergeCell ref="BS9:BS10"/>
    <mergeCell ref="BV8:BV10"/>
    <mergeCell ref="BX8:BX10"/>
    <mergeCell ref="BZ8:BZ10"/>
    <mergeCell ref="BY8:BY10"/>
    <mergeCell ref="BW8:BW10"/>
    <mergeCell ref="AO9:AO10"/>
    <mergeCell ref="AP9:AP10"/>
    <mergeCell ref="BK9:BK10"/>
    <mergeCell ref="AO8:AQ8"/>
    <mergeCell ref="BI9:BI10"/>
    <mergeCell ref="BI8:BK8"/>
    <mergeCell ref="AQ9:AQ10"/>
    <mergeCell ref="AU9:AU10"/>
    <mergeCell ref="AW9:AW10"/>
    <mergeCell ref="AX9:AX10"/>
    <mergeCell ref="AZ8:BH8"/>
    <mergeCell ref="AR8:AR10"/>
    <mergeCell ref="AT9:AT10"/>
    <mergeCell ref="B7:K7"/>
    <mergeCell ref="R8:T8"/>
    <mergeCell ref="U8:AB8"/>
    <mergeCell ref="AC8:AE8"/>
    <mergeCell ref="H8:J8"/>
    <mergeCell ref="C8:C10"/>
    <mergeCell ref="K8:K10"/>
    <mergeCell ref="U7:AF7"/>
    <mergeCell ref="AN9:AN10"/>
    <mergeCell ref="H9:H10"/>
    <mergeCell ref="M9:M10"/>
    <mergeCell ref="AI9:AI10"/>
    <mergeCell ref="AL9:AL10"/>
    <mergeCell ref="AH9:AH10"/>
    <mergeCell ref="N9:N10"/>
    <mergeCell ref="O9:O10"/>
    <mergeCell ref="AF8:AF10"/>
    <mergeCell ref="AG9:AG10"/>
    <mergeCell ref="R9:R10"/>
    <mergeCell ref="S9:S10"/>
    <mergeCell ref="T9:T10"/>
    <mergeCell ref="U9:U10"/>
    <mergeCell ref="V9:AA9"/>
    <mergeCell ref="AC9:AC10"/>
    <mergeCell ref="A11:A12"/>
    <mergeCell ref="AG7:AK7"/>
    <mergeCell ref="AL7:AR7"/>
    <mergeCell ref="L8:P8"/>
    <mergeCell ref="AD9:AD10"/>
    <mergeCell ref="I9:I10"/>
    <mergeCell ref="J9:J10"/>
    <mergeCell ref="AM9:AM10"/>
    <mergeCell ref="AJ8:AJ10"/>
    <mergeCell ref="AK8:AK10"/>
    <mergeCell ref="AG8:AI8"/>
    <mergeCell ref="AL8:AN8"/>
    <mergeCell ref="AB9:AB10"/>
    <mergeCell ref="Q8:Q10"/>
    <mergeCell ref="L9:L10"/>
    <mergeCell ref="P9:P10"/>
    <mergeCell ref="BT9:BT10"/>
    <mergeCell ref="BU9:BU10"/>
    <mergeCell ref="BQ8:BQ10"/>
    <mergeCell ref="BR8:BR10"/>
    <mergeCell ref="AV9:AV10"/>
    <mergeCell ref="BJ9:BJ10"/>
    <mergeCell ref="BM9:BM10"/>
    <mergeCell ref="BA9:BF9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53"/>
  </sheetPr>
  <dimension ref="A1:DD300"/>
  <sheetViews>
    <sheetView showGridLines="0" topLeftCell="A10" zoomScale="80" zoomScaleNormal="80" workbookViewId="0">
      <pane xSplit="1" ySplit="3" topLeftCell="AX39" activePane="bottomRight" state="frozen"/>
      <selection activeCell="A10" sqref="A10"/>
      <selection pane="topRight" activeCell="B10" sqref="B10"/>
      <selection pane="bottomLeft" activeCell="A13" sqref="A13"/>
      <selection pane="bottomRight" activeCell="BR43" sqref="BR43"/>
    </sheetView>
  </sheetViews>
  <sheetFormatPr defaultColWidth="9.33203125" defaultRowHeight="11.25"/>
  <cols>
    <col min="1" max="1" width="19.83203125" style="19" customWidth="1"/>
    <col min="2" max="17" width="14.33203125" style="19" customWidth="1"/>
    <col min="18" max="20" width="15.83203125" style="19" customWidth="1"/>
    <col min="21" max="45" width="14.33203125" style="19" customWidth="1"/>
    <col min="46" max="46" width="17.83203125" style="19" customWidth="1"/>
    <col min="47" max="60" width="14.33203125" style="19" customWidth="1"/>
    <col min="61" max="61" width="15.83203125" style="19" customWidth="1"/>
    <col min="62" max="68" width="14.33203125" style="19" customWidth="1"/>
    <col min="69" max="16384" width="9.33203125" style="19"/>
  </cols>
  <sheetData>
    <row r="1" spans="1:6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</row>
    <row r="2" spans="1:68">
      <c r="A2" s="47" t="s">
        <v>298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</row>
    <row r="3" spans="1:68">
      <c r="A3" s="48" t="s">
        <v>299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</row>
    <row r="5" spans="1:68" s="18" customFormat="1" ht="12.6" customHeight="1">
      <c r="A5" s="8" t="s">
        <v>146</v>
      </c>
      <c r="B5" s="24"/>
      <c r="C5" s="24"/>
      <c r="D5" s="24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T5" s="25"/>
      <c r="U5" s="26"/>
      <c r="W5" s="25"/>
      <c r="X5" s="26"/>
      <c r="Z5" s="25"/>
      <c r="AA5" s="25"/>
      <c r="AB5" s="25"/>
      <c r="AC5" s="25"/>
      <c r="AD5" s="26"/>
      <c r="AF5" s="25"/>
      <c r="AG5" s="26"/>
      <c r="AI5" s="25"/>
      <c r="AJ5" s="26"/>
      <c r="AL5" s="25"/>
      <c r="AM5" s="26"/>
      <c r="AP5" s="25"/>
      <c r="AQ5" s="26"/>
      <c r="AR5" s="26"/>
      <c r="AS5" s="26"/>
      <c r="AT5" s="26"/>
      <c r="AU5" s="26"/>
      <c r="AV5" s="26"/>
      <c r="AW5" s="26"/>
      <c r="AX5" s="26"/>
      <c r="AZ5" s="25"/>
      <c r="BA5" s="26"/>
      <c r="BC5" s="25"/>
      <c r="BD5" s="26"/>
      <c r="BF5" s="25"/>
      <c r="BG5" s="26"/>
      <c r="BH5" s="26"/>
      <c r="BJ5" s="25"/>
      <c r="BK5" s="26"/>
      <c r="BM5" s="25"/>
      <c r="BN5" s="26"/>
      <c r="BP5" s="25"/>
    </row>
    <row r="6" spans="1:68" ht="6" customHeight="1" thickBot="1"/>
    <row r="7" spans="1:68" s="22" customFormat="1" ht="13.5" customHeight="1" thickBot="1">
      <c r="A7" s="119" t="s">
        <v>385</v>
      </c>
      <c r="B7" s="125" t="s">
        <v>185</v>
      </c>
      <c r="C7" s="125"/>
      <c r="D7" s="125"/>
      <c r="E7" s="125"/>
      <c r="F7" s="125"/>
      <c r="G7" s="125"/>
      <c r="H7" s="125"/>
      <c r="I7" s="125"/>
      <c r="J7" s="125"/>
      <c r="K7" s="125"/>
      <c r="L7" s="112" t="s">
        <v>186</v>
      </c>
      <c r="M7" s="112"/>
      <c r="N7" s="112"/>
      <c r="O7" s="112"/>
      <c r="P7" s="112"/>
      <c r="Q7" s="112"/>
      <c r="R7" s="112"/>
      <c r="S7" s="112"/>
      <c r="T7" s="112"/>
      <c r="U7" s="125" t="s">
        <v>187</v>
      </c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 t="s">
        <v>188</v>
      </c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 t="s">
        <v>189</v>
      </c>
      <c r="BA7" s="112"/>
      <c r="BB7" s="112"/>
      <c r="BC7" s="112"/>
      <c r="BD7" s="112"/>
      <c r="BE7" s="112"/>
      <c r="BF7" s="112"/>
      <c r="BG7" s="125" t="s">
        <v>176</v>
      </c>
      <c r="BH7" s="125"/>
      <c r="BI7" s="112"/>
      <c r="BJ7" s="112"/>
      <c r="BK7" s="112"/>
      <c r="BL7" s="112"/>
      <c r="BM7" s="112"/>
      <c r="BN7" s="112"/>
      <c r="BO7" s="112"/>
      <c r="BP7" s="112"/>
    </row>
    <row r="8" spans="1:68" s="22" customFormat="1" ht="30.75" customHeight="1" thickBot="1">
      <c r="A8" s="120"/>
      <c r="B8" s="112" t="s">
        <v>80</v>
      </c>
      <c r="C8" s="112" t="s">
        <v>105</v>
      </c>
      <c r="D8" s="126" t="s">
        <v>241</v>
      </c>
      <c r="E8" s="126"/>
      <c r="F8" s="126"/>
      <c r="G8" s="126"/>
      <c r="H8" s="126" t="s">
        <v>82</v>
      </c>
      <c r="I8" s="126"/>
      <c r="J8" s="126"/>
      <c r="K8" s="126" t="s">
        <v>111</v>
      </c>
      <c r="L8" s="126" t="s">
        <v>85</v>
      </c>
      <c r="M8" s="126"/>
      <c r="N8" s="126"/>
      <c r="O8" s="126"/>
      <c r="P8" s="126"/>
      <c r="Q8" s="126" t="s">
        <v>302</v>
      </c>
      <c r="R8" s="126" t="s">
        <v>86</v>
      </c>
      <c r="S8" s="126"/>
      <c r="T8" s="126"/>
      <c r="U8" s="126" t="s">
        <v>87</v>
      </c>
      <c r="V8" s="126"/>
      <c r="W8" s="126"/>
      <c r="X8" s="126" t="s">
        <v>88</v>
      </c>
      <c r="Y8" s="112"/>
      <c r="Z8" s="112"/>
      <c r="AA8" s="126" t="s">
        <v>242</v>
      </c>
      <c r="AB8" s="126" t="s">
        <v>90</v>
      </c>
      <c r="AC8" s="112"/>
      <c r="AD8" s="112"/>
      <c r="AE8" s="126" t="s">
        <v>91</v>
      </c>
      <c r="AF8" s="126" t="s">
        <v>261</v>
      </c>
      <c r="AG8" s="126" t="s">
        <v>3</v>
      </c>
      <c r="AH8" s="126"/>
      <c r="AI8" s="126"/>
      <c r="AJ8" s="126"/>
      <c r="AK8" s="126" t="s">
        <v>134</v>
      </c>
      <c r="AL8" s="126" t="s">
        <v>85</v>
      </c>
      <c r="AM8" s="126"/>
      <c r="AN8" s="126"/>
      <c r="AO8" s="126"/>
      <c r="AP8" s="126"/>
      <c r="AQ8" s="126"/>
      <c r="AR8" s="126" t="s">
        <v>302</v>
      </c>
      <c r="AS8" s="153" t="s">
        <v>96</v>
      </c>
      <c r="AT8" s="154"/>
      <c r="AU8" s="154"/>
      <c r="AV8" s="154"/>
      <c r="AW8" s="154"/>
      <c r="AX8" s="154"/>
      <c r="AY8" s="155"/>
      <c r="AZ8" s="126" t="s">
        <v>88</v>
      </c>
      <c r="BA8" s="112"/>
      <c r="BB8" s="112"/>
      <c r="BC8" s="126" t="s">
        <v>90</v>
      </c>
      <c r="BD8" s="112"/>
      <c r="BE8" s="112"/>
      <c r="BF8" s="126" t="s">
        <v>91</v>
      </c>
      <c r="BG8" s="125" t="s">
        <v>97</v>
      </c>
      <c r="BH8" s="125" t="s">
        <v>206</v>
      </c>
      <c r="BI8" s="125" t="s">
        <v>139</v>
      </c>
      <c r="BJ8" s="125" t="s">
        <v>190</v>
      </c>
      <c r="BK8" s="125" t="s">
        <v>191</v>
      </c>
      <c r="BL8" s="125" t="s">
        <v>192</v>
      </c>
      <c r="BM8" s="125" t="s">
        <v>193</v>
      </c>
      <c r="BN8" s="125" t="s">
        <v>194</v>
      </c>
      <c r="BO8" s="125" t="s">
        <v>103</v>
      </c>
      <c r="BP8" s="125" t="s">
        <v>175</v>
      </c>
    </row>
    <row r="9" spans="1:68" s="22" customFormat="1" ht="23.25" customHeight="1" thickBot="1">
      <c r="A9" s="120"/>
      <c r="B9" s="112"/>
      <c r="C9" s="112"/>
      <c r="D9" s="112" t="s">
        <v>104</v>
      </c>
      <c r="E9" s="126" t="s">
        <v>106</v>
      </c>
      <c r="F9" s="126" t="s">
        <v>107</v>
      </c>
      <c r="G9" s="126" t="s">
        <v>263</v>
      </c>
      <c r="H9" s="112" t="s">
        <v>104</v>
      </c>
      <c r="I9" s="112" t="s">
        <v>108</v>
      </c>
      <c r="J9" s="112" t="s">
        <v>109</v>
      </c>
      <c r="K9" s="126"/>
      <c r="L9" s="112" t="s">
        <v>104</v>
      </c>
      <c r="M9" s="126" t="s">
        <v>114</v>
      </c>
      <c r="N9" s="126" t="s">
        <v>264</v>
      </c>
      <c r="O9" s="113" t="s">
        <v>328</v>
      </c>
      <c r="P9" s="126" t="s">
        <v>117</v>
      </c>
      <c r="Q9" s="126"/>
      <c r="R9" s="112" t="s">
        <v>104</v>
      </c>
      <c r="S9" s="126" t="s">
        <v>118</v>
      </c>
      <c r="T9" s="126" t="s">
        <v>119</v>
      </c>
      <c r="U9" s="125" t="s">
        <v>155</v>
      </c>
      <c r="V9" s="126" t="s">
        <v>265</v>
      </c>
      <c r="W9" s="125" t="s">
        <v>120</v>
      </c>
      <c r="X9" s="112" t="s">
        <v>104</v>
      </c>
      <c r="Y9" s="126" t="s">
        <v>121</v>
      </c>
      <c r="Z9" s="125" t="s">
        <v>124</v>
      </c>
      <c r="AA9" s="126"/>
      <c r="AB9" s="125" t="s">
        <v>155</v>
      </c>
      <c r="AC9" s="125" t="s">
        <v>381</v>
      </c>
      <c r="AD9" s="125" t="s">
        <v>127</v>
      </c>
      <c r="AE9" s="126"/>
      <c r="AF9" s="126"/>
      <c r="AG9" s="112" t="s">
        <v>104</v>
      </c>
      <c r="AH9" s="126" t="s">
        <v>128</v>
      </c>
      <c r="AI9" s="126" t="s">
        <v>129</v>
      </c>
      <c r="AJ9" s="126" t="s">
        <v>130</v>
      </c>
      <c r="AK9" s="126"/>
      <c r="AL9" s="112" t="s">
        <v>104</v>
      </c>
      <c r="AM9" s="126" t="s">
        <v>114</v>
      </c>
      <c r="AN9" s="126" t="s">
        <v>115</v>
      </c>
      <c r="AO9" s="126" t="s">
        <v>264</v>
      </c>
      <c r="AP9" s="113" t="s">
        <v>328</v>
      </c>
      <c r="AQ9" s="126" t="s">
        <v>136</v>
      </c>
      <c r="AR9" s="126"/>
      <c r="AS9" s="138" t="s">
        <v>155</v>
      </c>
      <c r="AT9" s="117" t="s">
        <v>322</v>
      </c>
      <c r="AU9" s="118"/>
      <c r="AV9" s="118"/>
      <c r="AW9" s="118"/>
      <c r="AX9" s="118"/>
      <c r="AY9" s="148"/>
      <c r="AZ9" s="112" t="s">
        <v>104</v>
      </c>
      <c r="BA9" s="126" t="s">
        <v>122</v>
      </c>
      <c r="BB9" s="125" t="s">
        <v>124</v>
      </c>
      <c r="BC9" s="112" t="s">
        <v>104</v>
      </c>
      <c r="BD9" s="125" t="s">
        <v>126</v>
      </c>
      <c r="BE9" s="125" t="s">
        <v>127</v>
      </c>
      <c r="BF9" s="126"/>
      <c r="BG9" s="125"/>
      <c r="BH9" s="125"/>
      <c r="BI9" s="125"/>
      <c r="BJ9" s="125"/>
      <c r="BK9" s="125"/>
      <c r="BL9" s="125"/>
      <c r="BM9" s="125"/>
      <c r="BN9" s="125"/>
      <c r="BO9" s="125"/>
      <c r="BP9" s="125"/>
    </row>
    <row r="10" spans="1:68" s="22" customFormat="1" ht="106.5" customHeight="1" thickBot="1">
      <c r="A10" s="121"/>
      <c r="B10" s="112"/>
      <c r="C10" s="112"/>
      <c r="D10" s="112"/>
      <c r="E10" s="126"/>
      <c r="F10" s="126"/>
      <c r="G10" s="126"/>
      <c r="H10" s="112"/>
      <c r="I10" s="112"/>
      <c r="J10" s="112"/>
      <c r="K10" s="126"/>
      <c r="L10" s="112"/>
      <c r="M10" s="126"/>
      <c r="N10" s="126"/>
      <c r="O10" s="113"/>
      <c r="P10" s="126"/>
      <c r="Q10" s="126"/>
      <c r="R10" s="112"/>
      <c r="S10" s="126"/>
      <c r="T10" s="126"/>
      <c r="U10" s="125"/>
      <c r="V10" s="126"/>
      <c r="W10" s="125"/>
      <c r="X10" s="112"/>
      <c r="Y10" s="126"/>
      <c r="Z10" s="125"/>
      <c r="AA10" s="126"/>
      <c r="AB10" s="125"/>
      <c r="AC10" s="125"/>
      <c r="AD10" s="125"/>
      <c r="AE10" s="126"/>
      <c r="AF10" s="126"/>
      <c r="AG10" s="112"/>
      <c r="AH10" s="126"/>
      <c r="AI10" s="126"/>
      <c r="AJ10" s="126"/>
      <c r="AK10" s="126"/>
      <c r="AL10" s="112"/>
      <c r="AM10" s="126"/>
      <c r="AN10" s="126"/>
      <c r="AO10" s="126"/>
      <c r="AP10" s="113"/>
      <c r="AQ10" s="126"/>
      <c r="AR10" s="126"/>
      <c r="AS10" s="139"/>
      <c r="AT10" s="41" t="s">
        <v>104</v>
      </c>
      <c r="AU10" s="42" t="s">
        <v>317</v>
      </c>
      <c r="AV10" s="42" t="s">
        <v>318</v>
      </c>
      <c r="AW10" s="42" t="s">
        <v>319</v>
      </c>
      <c r="AX10" s="42" t="s">
        <v>320</v>
      </c>
      <c r="AY10" s="42" t="s">
        <v>321</v>
      </c>
      <c r="AZ10" s="112"/>
      <c r="BA10" s="126"/>
      <c r="BB10" s="125"/>
      <c r="BC10" s="112"/>
      <c r="BD10" s="125"/>
      <c r="BE10" s="125"/>
      <c r="BF10" s="126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</row>
    <row r="11" spans="1:68" s="22" customFormat="1" ht="12" customHeight="1" thickBot="1">
      <c r="A11" s="141" t="s">
        <v>143</v>
      </c>
      <c r="B11" s="43" t="s">
        <v>6</v>
      </c>
      <c r="C11" s="43" t="s">
        <v>8</v>
      </c>
      <c r="D11" s="43" t="s">
        <v>10</v>
      </c>
      <c r="E11" s="40" t="s">
        <v>311</v>
      </c>
      <c r="F11" s="40" t="s">
        <v>11</v>
      </c>
      <c r="G11" s="40" t="s">
        <v>12</v>
      </c>
      <c r="H11" s="43" t="s">
        <v>13</v>
      </c>
      <c r="I11" s="43" t="s">
        <v>14</v>
      </c>
      <c r="J11" s="43" t="s">
        <v>15</v>
      </c>
      <c r="K11" s="43" t="s">
        <v>18</v>
      </c>
      <c r="L11" s="43" t="s">
        <v>22</v>
      </c>
      <c r="M11" s="43" t="s">
        <v>23</v>
      </c>
      <c r="N11" s="73" t="s">
        <v>25</v>
      </c>
      <c r="O11" s="73" t="s">
        <v>26</v>
      </c>
      <c r="P11" s="42" t="s">
        <v>27</v>
      </c>
      <c r="Q11" s="40" t="s">
        <v>28</v>
      </c>
      <c r="R11" s="43" t="s">
        <v>29</v>
      </c>
      <c r="S11" s="43" t="s">
        <v>30</v>
      </c>
      <c r="T11" s="43" t="s">
        <v>31</v>
      </c>
      <c r="U11" s="43" t="s">
        <v>32</v>
      </c>
      <c r="V11" s="43" t="s">
        <v>36</v>
      </c>
      <c r="W11" s="43" t="s">
        <v>37</v>
      </c>
      <c r="X11" s="43" t="s">
        <v>38</v>
      </c>
      <c r="Y11" s="43" t="s">
        <v>39</v>
      </c>
      <c r="Z11" s="40" t="s">
        <v>42</v>
      </c>
      <c r="AA11" s="70" t="s">
        <v>43</v>
      </c>
      <c r="AB11" s="43" t="s">
        <v>44</v>
      </c>
      <c r="AC11" s="40" t="s">
        <v>45</v>
      </c>
      <c r="AD11" s="40" t="s">
        <v>47</v>
      </c>
      <c r="AE11" s="73" t="s">
        <v>312</v>
      </c>
      <c r="AF11" s="73" t="s">
        <v>313</v>
      </c>
      <c r="AG11" s="43" t="s">
        <v>48</v>
      </c>
      <c r="AH11" s="43" t="s">
        <v>49</v>
      </c>
      <c r="AI11" s="43" t="s">
        <v>50</v>
      </c>
      <c r="AJ11" s="43" t="s">
        <v>51</v>
      </c>
      <c r="AK11" s="43" t="s">
        <v>21</v>
      </c>
      <c r="AL11" s="43" t="s">
        <v>22</v>
      </c>
      <c r="AM11" s="43" t="s">
        <v>23</v>
      </c>
      <c r="AN11" s="43" t="s">
        <v>24</v>
      </c>
      <c r="AO11" s="73" t="s">
        <v>25</v>
      </c>
      <c r="AP11" s="43" t="s">
        <v>26</v>
      </c>
      <c r="AQ11" s="40" t="s">
        <v>27</v>
      </c>
      <c r="AR11" s="40" t="s">
        <v>28</v>
      </c>
      <c r="AS11" s="43" t="s">
        <v>32</v>
      </c>
      <c r="AT11" s="41" t="s">
        <v>33</v>
      </c>
      <c r="AU11" s="73" t="s">
        <v>34</v>
      </c>
      <c r="AV11" s="73" t="s">
        <v>35</v>
      </c>
      <c r="AW11" s="73" t="s">
        <v>314</v>
      </c>
      <c r="AX11" s="73" t="s">
        <v>315</v>
      </c>
      <c r="AY11" s="73" t="s">
        <v>316</v>
      </c>
      <c r="AZ11" s="43" t="s">
        <v>38</v>
      </c>
      <c r="BA11" s="43" t="s">
        <v>40</v>
      </c>
      <c r="BB11" s="40" t="s">
        <v>42</v>
      </c>
      <c r="BC11" s="43" t="s">
        <v>44</v>
      </c>
      <c r="BD11" s="40" t="s">
        <v>46</v>
      </c>
      <c r="BE11" s="40" t="s">
        <v>47</v>
      </c>
      <c r="BF11" s="73" t="s">
        <v>312</v>
      </c>
      <c r="BG11" s="43" t="s">
        <v>56</v>
      </c>
      <c r="BH11" s="43" t="s">
        <v>57</v>
      </c>
      <c r="BI11" s="70" t="s">
        <v>285</v>
      </c>
      <c r="BJ11" s="43" t="s">
        <v>177</v>
      </c>
      <c r="BK11" s="43" t="s">
        <v>61</v>
      </c>
      <c r="BL11" s="43" t="s">
        <v>62</v>
      </c>
      <c r="BM11" s="43" t="s">
        <v>178</v>
      </c>
      <c r="BN11" s="43" t="s">
        <v>63</v>
      </c>
      <c r="BO11" s="43" t="s">
        <v>64</v>
      </c>
      <c r="BP11" s="43" t="s">
        <v>65</v>
      </c>
    </row>
    <row r="12" spans="1:68" s="22" customFormat="1" ht="12" customHeight="1" thickBot="1">
      <c r="A12" s="142"/>
      <c r="B12" s="45">
        <v>1</v>
      </c>
      <c r="C12" s="45">
        <v>2</v>
      </c>
      <c r="D12" s="45" t="s">
        <v>179</v>
      </c>
      <c r="E12" s="45">
        <v>4</v>
      </c>
      <c r="F12" s="45">
        <v>5</v>
      </c>
      <c r="G12" s="45">
        <v>6</v>
      </c>
      <c r="H12" s="45" t="s">
        <v>160</v>
      </c>
      <c r="I12" s="45">
        <v>8</v>
      </c>
      <c r="J12" s="45">
        <v>9</v>
      </c>
      <c r="K12" s="45">
        <v>10</v>
      </c>
      <c r="L12" s="45" t="s">
        <v>360</v>
      </c>
      <c r="M12" s="45">
        <v>12</v>
      </c>
      <c r="N12" s="45">
        <v>13</v>
      </c>
      <c r="O12" s="45">
        <v>14</v>
      </c>
      <c r="P12" s="45">
        <v>15</v>
      </c>
      <c r="Q12" s="45">
        <v>16</v>
      </c>
      <c r="R12" s="45" t="s">
        <v>181</v>
      </c>
      <c r="S12" s="45">
        <v>18</v>
      </c>
      <c r="T12" s="45">
        <v>19</v>
      </c>
      <c r="U12" s="45" t="s">
        <v>182</v>
      </c>
      <c r="V12" s="45">
        <v>21</v>
      </c>
      <c r="W12" s="45">
        <v>22</v>
      </c>
      <c r="X12" s="45" t="s">
        <v>198</v>
      </c>
      <c r="Y12" s="45">
        <v>24</v>
      </c>
      <c r="Z12" s="45">
        <v>25</v>
      </c>
      <c r="AA12" s="45">
        <v>26</v>
      </c>
      <c r="AB12" s="45" t="s">
        <v>382</v>
      </c>
      <c r="AC12" s="45">
        <v>28</v>
      </c>
      <c r="AD12" s="45">
        <v>29</v>
      </c>
      <c r="AE12" s="45">
        <v>30</v>
      </c>
      <c r="AF12" s="45">
        <v>31</v>
      </c>
      <c r="AG12" s="45" t="s">
        <v>292</v>
      </c>
      <c r="AH12" s="45">
        <v>33</v>
      </c>
      <c r="AI12" s="45">
        <v>34</v>
      </c>
      <c r="AJ12" s="45">
        <v>35</v>
      </c>
      <c r="AK12" s="45">
        <v>36</v>
      </c>
      <c r="AL12" s="45" t="s">
        <v>390</v>
      </c>
      <c r="AM12" s="45">
        <v>38</v>
      </c>
      <c r="AN12" s="45">
        <v>39</v>
      </c>
      <c r="AO12" s="45">
        <v>40</v>
      </c>
      <c r="AP12" s="45">
        <v>41</v>
      </c>
      <c r="AQ12" s="45">
        <v>42</v>
      </c>
      <c r="AR12" s="45">
        <v>43</v>
      </c>
      <c r="AS12" s="45" t="s">
        <v>386</v>
      </c>
      <c r="AT12" s="45" t="s">
        <v>387</v>
      </c>
      <c r="AU12" s="45">
        <v>46</v>
      </c>
      <c r="AV12" s="45">
        <v>47</v>
      </c>
      <c r="AW12" s="45">
        <v>48</v>
      </c>
      <c r="AX12" s="45">
        <v>49</v>
      </c>
      <c r="AY12" s="45">
        <v>50</v>
      </c>
      <c r="AZ12" s="45" t="s">
        <v>388</v>
      </c>
      <c r="BA12" s="45">
        <v>52</v>
      </c>
      <c r="BB12" s="45">
        <v>53</v>
      </c>
      <c r="BC12" s="45" t="s">
        <v>293</v>
      </c>
      <c r="BD12" s="45">
        <v>55</v>
      </c>
      <c r="BE12" s="45">
        <v>56</v>
      </c>
      <c r="BF12" s="45">
        <v>57</v>
      </c>
      <c r="BG12" s="45">
        <v>58</v>
      </c>
      <c r="BH12" s="45">
        <v>59</v>
      </c>
      <c r="BI12" s="45">
        <v>60</v>
      </c>
      <c r="BJ12" s="45" t="s">
        <v>389</v>
      </c>
      <c r="BK12" s="45">
        <v>62</v>
      </c>
      <c r="BL12" s="45">
        <v>63</v>
      </c>
      <c r="BM12" s="45">
        <v>64</v>
      </c>
      <c r="BN12" s="45">
        <v>65</v>
      </c>
      <c r="BO12" s="45">
        <v>66</v>
      </c>
      <c r="BP12" s="45">
        <v>67</v>
      </c>
    </row>
    <row r="13" spans="1:68" s="23" customFormat="1" ht="15" customHeight="1">
      <c r="A13" s="81">
        <v>1995</v>
      </c>
      <c r="B13" s="13">
        <v>1212.8530000000001</v>
      </c>
      <c r="C13" s="13">
        <v>1423.779</v>
      </c>
      <c r="D13" s="13">
        <f>+E13+F13+G13</f>
        <v>416.97200000000004</v>
      </c>
      <c r="E13" s="13">
        <v>419.79700000000003</v>
      </c>
      <c r="F13" s="13">
        <v>-3.7210000000000001</v>
      </c>
      <c r="G13" s="13">
        <v>0.89600000000000002</v>
      </c>
      <c r="H13" s="13">
        <f>+I13+J13</f>
        <v>1276.509</v>
      </c>
      <c r="I13" s="13">
        <v>952.39800000000002</v>
      </c>
      <c r="J13" s="13">
        <v>324.11099999999999</v>
      </c>
      <c r="K13" s="13">
        <v>1.2989999999999999</v>
      </c>
      <c r="L13" s="13">
        <f>+M13+N13+O13+P13</f>
        <v>170.59899999999999</v>
      </c>
      <c r="M13" s="13">
        <v>168.7</v>
      </c>
      <c r="N13" s="13">
        <v>0</v>
      </c>
      <c r="O13" s="13">
        <v>0</v>
      </c>
      <c r="P13" s="13">
        <v>1.899</v>
      </c>
      <c r="Q13" s="13">
        <v>181.72399999999999</v>
      </c>
      <c r="R13" s="13">
        <f>+S13+T13</f>
        <v>6.4119999999999999</v>
      </c>
      <c r="S13" s="13">
        <v>3.5089999999999999</v>
      </c>
      <c r="T13" s="13">
        <v>2.903</v>
      </c>
      <c r="U13" s="13">
        <f>+V13+W13</f>
        <v>1620.703</v>
      </c>
      <c r="V13" s="13">
        <v>196.92400000000001</v>
      </c>
      <c r="W13" s="13">
        <v>1423.779</v>
      </c>
      <c r="X13" s="13">
        <f>+Y13+Z13</f>
        <v>14.07</v>
      </c>
      <c r="Y13" s="13">
        <v>12.547000000000001</v>
      </c>
      <c r="Z13" s="13">
        <v>1.5229999999999999</v>
      </c>
      <c r="AA13" s="13">
        <v>0</v>
      </c>
      <c r="AB13" s="13">
        <f>+AC13+AD13</f>
        <v>3.9060000000000001</v>
      </c>
      <c r="AC13" s="13">
        <v>0</v>
      </c>
      <c r="AD13" s="13">
        <v>3.9060000000000001</v>
      </c>
      <c r="AE13" s="13">
        <v>228.876</v>
      </c>
      <c r="AF13" s="13">
        <v>1.5309999999999999</v>
      </c>
      <c r="AG13" s="13">
        <f>+AH13+AI13+AJ13</f>
        <v>2597.7960000000003</v>
      </c>
      <c r="AH13" s="13">
        <v>144.15600000000001</v>
      </c>
      <c r="AI13" s="13">
        <v>34.762</v>
      </c>
      <c r="AJ13" s="13">
        <v>2418.8780000000002</v>
      </c>
      <c r="AK13" s="13">
        <v>121.75</v>
      </c>
      <c r="AL13" s="13">
        <f>+AM13+AN13+AO13+AP13+AQ13</f>
        <v>114.24799999999999</v>
      </c>
      <c r="AM13" s="13">
        <v>91.376999999999995</v>
      </c>
      <c r="AN13" s="13">
        <v>9.44</v>
      </c>
      <c r="AO13" s="13">
        <v>0</v>
      </c>
      <c r="AP13" s="13">
        <v>9.8189999999999991</v>
      </c>
      <c r="AQ13" s="13">
        <v>3.6120000000000001</v>
      </c>
      <c r="AR13" s="13">
        <v>88.497</v>
      </c>
      <c r="AS13" s="13">
        <f>+AT13</f>
        <v>195.67200000000003</v>
      </c>
      <c r="AT13" s="13">
        <f>+AU13+AV13+AW13+AX13-AY13</f>
        <v>195.67200000000003</v>
      </c>
      <c r="AU13" s="13">
        <v>103.20099999999999</v>
      </c>
      <c r="AV13" s="13">
        <v>73.575000000000003</v>
      </c>
      <c r="AW13" s="13">
        <v>18.896000000000001</v>
      </c>
      <c r="AX13" s="13">
        <v>0</v>
      </c>
      <c r="AY13" s="13">
        <v>0</v>
      </c>
      <c r="AZ13" s="13">
        <f>+BA13+BB13</f>
        <v>1189.135</v>
      </c>
      <c r="BA13" s="13">
        <v>8.7639999999999993</v>
      </c>
      <c r="BB13" s="13">
        <v>1180.3710000000001</v>
      </c>
      <c r="BC13" s="13">
        <f>+BD13+BE13</f>
        <v>113.313</v>
      </c>
      <c r="BD13" s="13">
        <v>113.208</v>
      </c>
      <c r="BE13" s="13">
        <v>0.105</v>
      </c>
      <c r="BF13" s="13">
        <v>228.876</v>
      </c>
      <c r="BG13" s="13">
        <v>1384.9430000000002</v>
      </c>
      <c r="BH13" s="13">
        <v>1156.0670000000002</v>
      </c>
      <c r="BI13" s="78">
        <v>228.88500000000019</v>
      </c>
      <c r="BJ13" s="78">
        <f>BI13-BF13</f>
        <v>9.0000000001850822E-3</v>
      </c>
      <c r="BK13" s="13">
        <v>172.53400000000016</v>
      </c>
      <c r="BL13" s="13">
        <v>1339.9350000000002</v>
      </c>
      <c r="BM13" s="13">
        <v>-83.843999999999824</v>
      </c>
      <c r="BN13" s="13">
        <v>-83.843999999999824</v>
      </c>
      <c r="BO13" s="13">
        <v>-203.31299999999982</v>
      </c>
      <c r="BP13" s="13">
        <v>-392.93999999999988</v>
      </c>
    </row>
    <row r="14" spans="1:68" s="23" customFormat="1" ht="15" customHeight="1">
      <c r="A14" s="81">
        <v>1996</v>
      </c>
      <c r="B14" s="13">
        <v>1310.2860000000001</v>
      </c>
      <c r="C14" s="13">
        <v>1562.413</v>
      </c>
      <c r="D14" s="13">
        <f t="shared" ref="D14:D25" si="0">+E14+F14+G14</f>
        <v>487.541</v>
      </c>
      <c r="E14" s="13">
        <v>482.38</v>
      </c>
      <c r="F14" s="13">
        <v>3.8620000000000001</v>
      </c>
      <c r="G14" s="13">
        <v>1.2989999999999999</v>
      </c>
      <c r="H14" s="13">
        <f t="shared" ref="H14:H25" si="1">+I14+J14</f>
        <v>1358.2240000000002</v>
      </c>
      <c r="I14" s="13">
        <v>1012.96</v>
      </c>
      <c r="J14" s="13">
        <v>345.26400000000001</v>
      </c>
      <c r="K14" s="13">
        <v>1.3440000000000001</v>
      </c>
      <c r="L14" s="13">
        <f t="shared" ref="L14:L25" si="2">+M14+N14+O14+P14</f>
        <v>169.601</v>
      </c>
      <c r="M14" s="13">
        <v>167.58600000000001</v>
      </c>
      <c r="N14" s="13">
        <v>0</v>
      </c>
      <c r="O14" s="13">
        <v>0</v>
      </c>
      <c r="P14" s="13">
        <v>2.0150000000000001</v>
      </c>
      <c r="Q14" s="13">
        <v>183.66800000000001</v>
      </c>
      <c r="R14" s="13">
        <f t="shared" ref="R14:R25" si="3">+S14+T14</f>
        <v>6.9290000000000003</v>
      </c>
      <c r="S14" s="13">
        <v>3.8820000000000001</v>
      </c>
      <c r="T14" s="13">
        <v>3.0470000000000002</v>
      </c>
      <c r="U14" s="13">
        <f t="shared" ref="U14:U25" si="4">+V14+W14</f>
        <v>1775.2860000000001</v>
      </c>
      <c r="V14" s="13">
        <v>212.87299999999999</v>
      </c>
      <c r="W14" s="13">
        <v>1562.413</v>
      </c>
      <c r="X14" s="13">
        <f t="shared" ref="X14:X25" si="5">+Y14+Z14</f>
        <v>15.926</v>
      </c>
      <c r="Y14" s="13">
        <v>14.023</v>
      </c>
      <c r="Z14" s="13">
        <v>1.903</v>
      </c>
      <c r="AA14" s="13">
        <v>0</v>
      </c>
      <c r="AB14" s="13">
        <f t="shared" ref="AB14:AB25" si="6">+AC14+AD14</f>
        <v>5.1529999999999996</v>
      </c>
      <c r="AC14" s="13">
        <v>0</v>
      </c>
      <c r="AD14" s="13">
        <v>5.1529999999999996</v>
      </c>
      <c r="AE14" s="13">
        <v>247.91800000000001</v>
      </c>
      <c r="AF14" s="13">
        <v>5.726</v>
      </c>
      <c r="AG14" s="13">
        <f t="shared" ref="AG14:AG25" si="7">+AH14+AI14+AJ14</f>
        <v>2810.8909999999996</v>
      </c>
      <c r="AH14" s="13">
        <v>399.524</v>
      </c>
      <c r="AI14" s="13">
        <v>37.185000000000002</v>
      </c>
      <c r="AJ14" s="13">
        <v>2374.1819999999998</v>
      </c>
      <c r="AK14" s="13">
        <v>106.878</v>
      </c>
      <c r="AL14" s="13">
        <f t="shared" ref="AL14:AL29" si="8">+AM14+AN14+AO14+AP14+AQ14</f>
        <v>75.99499999999999</v>
      </c>
      <c r="AM14" s="13">
        <v>86.593999999999994</v>
      </c>
      <c r="AN14" s="13">
        <v>11.113</v>
      </c>
      <c r="AO14" s="13">
        <v>-36.652000000000001</v>
      </c>
      <c r="AP14" s="13">
        <v>11.108999999999998</v>
      </c>
      <c r="AQ14" s="13">
        <v>3.831</v>
      </c>
      <c r="AR14" s="13">
        <v>84.518000000000001</v>
      </c>
      <c r="AS14" s="13">
        <f t="shared" ref="AS14:AS29" si="9">+AT14</f>
        <v>211.50800000000001</v>
      </c>
      <c r="AT14" s="13">
        <f t="shared" ref="AT14:AT25" si="10">+AU14+AV14+AW14+AX14-AY14</f>
        <v>211.50800000000001</v>
      </c>
      <c r="AU14" s="13">
        <v>112.526</v>
      </c>
      <c r="AV14" s="13">
        <v>78.379000000000005</v>
      </c>
      <c r="AW14" s="13">
        <v>20.603000000000002</v>
      </c>
      <c r="AX14" s="13">
        <v>0</v>
      </c>
      <c r="AY14" s="13">
        <v>0</v>
      </c>
      <c r="AZ14" s="13">
        <f t="shared" ref="AZ14:AZ25" si="11">+BA14+BB14</f>
        <v>1338.3870000000002</v>
      </c>
      <c r="BA14" s="13">
        <v>9.4280000000000008</v>
      </c>
      <c r="BB14" s="13">
        <v>1328.9590000000001</v>
      </c>
      <c r="BC14" s="13">
        <f t="shared" ref="BC14:BC25" si="12">+BD14+BE14</f>
        <v>108.07600000000001</v>
      </c>
      <c r="BD14" s="13">
        <v>107.926</v>
      </c>
      <c r="BE14" s="13">
        <v>0.15</v>
      </c>
      <c r="BF14" s="13">
        <v>247.91800000000001</v>
      </c>
      <c r="BG14" s="13">
        <v>1500.6049999999996</v>
      </c>
      <c r="BH14" s="13">
        <v>1252.6869999999994</v>
      </c>
      <c r="BI14" s="78">
        <v>247.9149999999994</v>
      </c>
      <c r="BJ14" s="78">
        <f t="shared" ref="BJ14:BJ25" si="13">BI14-BF14</f>
        <v>-3.0000000006111804E-3</v>
      </c>
      <c r="BK14" s="13">
        <v>154.3089999999994</v>
      </c>
      <c r="BL14" s="13">
        <v>1468.4759999999997</v>
      </c>
      <c r="BM14" s="13">
        <v>-93.937000000000353</v>
      </c>
      <c r="BN14" s="13">
        <v>-93.937000000000353</v>
      </c>
      <c r="BO14" s="13">
        <v>-238.93200000000033</v>
      </c>
      <c r="BP14" s="13">
        <v>-484.28100000000029</v>
      </c>
    </row>
    <row r="15" spans="1:68" s="23" customFormat="1" ht="15" customHeight="1">
      <c r="A15" s="81">
        <v>1997</v>
      </c>
      <c r="B15" s="13">
        <v>1325.212</v>
      </c>
      <c r="C15" s="13">
        <v>1615.4580000000001</v>
      </c>
      <c r="D15" s="13">
        <f t="shared" si="0"/>
        <v>656.35900000000004</v>
      </c>
      <c r="E15" s="13">
        <v>657.53700000000003</v>
      </c>
      <c r="F15" s="13">
        <v>-2.5960000000000001</v>
      </c>
      <c r="G15" s="13">
        <v>1.4179999999999999</v>
      </c>
      <c r="H15" s="13">
        <f t="shared" si="1"/>
        <v>1363.4860000000001</v>
      </c>
      <c r="I15" s="13">
        <v>1016.772</v>
      </c>
      <c r="J15" s="13">
        <v>346.714</v>
      </c>
      <c r="K15" s="13">
        <v>2.0579999999999998</v>
      </c>
      <c r="L15" s="13">
        <f t="shared" si="2"/>
        <v>170.773</v>
      </c>
      <c r="M15" s="13">
        <v>168.58699999999999</v>
      </c>
      <c r="N15" s="13">
        <v>0</v>
      </c>
      <c r="O15" s="13">
        <v>0</v>
      </c>
      <c r="P15" s="13">
        <v>2.1859999999999999</v>
      </c>
      <c r="Q15" s="13">
        <v>187.79</v>
      </c>
      <c r="R15" s="13">
        <f t="shared" si="3"/>
        <v>7.0590000000000002</v>
      </c>
      <c r="S15" s="13">
        <v>3.9750000000000001</v>
      </c>
      <c r="T15" s="13">
        <v>3.0840000000000001</v>
      </c>
      <c r="U15" s="13">
        <f t="shared" si="4"/>
        <v>1837.819</v>
      </c>
      <c r="V15" s="13">
        <v>222.36099999999999</v>
      </c>
      <c r="W15" s="13">
        <v>1615.4580000000001</v>
      </c>
      <c r="X15" s="13">
        <f t="shared" si="5"/>
        <v>19.323</v>
      </c>
      <c r="Y15" s="13">
        <v>16.588000000000001</v>
      </c>
      <c r="Z15" s="13">
        <v>2.7349999999999999</v>
      </c>
      <c r="AA15" s="13">
        <v>0</v>
      </c>
      <c r="AB15" s="13">
        <f t="shared" si="6"/>
        <v>5.9089999999999998</v>
      </c>
      <c r="AC15" s="13">
        <v>0</v>
      </c>
      <c r="AD15" s="13">
        <v>5.9089999999999998</v>
      </c>
      <c r="AE15" s="13">
        <v>272.34500000000003</v>
      </c>
      <c r="AF15" s="13">
        <v>2.9140000000000001</v>
      </c>
      <c r="AG15" s="13">
        <f t="shared" si="7"/>
        <v>2840.0450000000001</v>
      </c>
      <c r="AH15" s="13">
        <v>323.36399999999998</v>
      </c>
      <c r="AI15" s="13">
        <v>38.953000000000003</v>
      </c>
      <c r="AJ15" s="13">
        <v>2477.7280000000001</v>
      </c>
      <c r="AK15" s="13">
        <v>123.041</v>
      </c>
      <c r="AL15" s="13">
        <f t="shared" si="8"/>
        <v>123.73200000000001</v>
      </c>
      <c r="AM15" s="13">
        <v>83.76</v>
      </c>
      <c r="AN15" s="13">
        <v>12.396000000000001</v>
      </c>
      <c r="AO15" s="13">
        <v>8.7949999999999999</v>
      </c>
      <c r="AP15" s="13">
        <v>14.625</v>
      </c>
      <c r="AQ15" s="13">
        <v>4.1559999999999997</v>
      </c>
      <c r="AR15" s="13">
        <v>81.504999999999995</v>
      </c>
      <c r="AS15" s="13">
        <f t="shared" si="9"/>
        <v>220.90299999999999</v>
      </c>
      <c r="AT15" s="13">
        <f t="shared" si="10"/>
        <v>220.90299999999999</v>
      </c>
      <c r="AU15" s="13">
        <v>120.18600000000001</v>
      </c>
      <c r="AV15" s="13">
        <v>78.710999999999999</v>
      </c>
      <c r="AW15" s="13">
        <v>22.006</v>
      </c>
      <c r="AX15" s="13">
        <v>0</v>
      </c>
      <c r="AY15" s="13">
        <v>0</v>
      </c>
      <c r="AZ15" s="13">
        <f t="shared" si="11"/>
        <v>1456.789</v>
      </c>
      <c r="BA15" s="13">
        <v>10.321999999999999</v>
      </c>
      <c r="BB15" s="13">
        <v>1446.4670000000001</v>
      </c>
      <c r="BC15" s="13">
        <f t="shared" si="12"/>
        <v>139.54500000000002</v>
      </c>
      <c r="BD15" s="13">
        <v>139.316</v>
      </c>
      <c r="BE15" s="13">
        <v>0.22900000000000001</v>
      </c>
      <c r="BF15" s="13">
        <v>272.34500000000003</v>
      </c>
      <c r="BG15" s="13">
        <v>1514.8330000000001</v>
      </c>
      <c r="BH15" s="13">
        <v>1242.4880000000001</v>
      </c>
      <c r="BI15" s="78">
        <v>272.33</v>
      </c>
      <c r="BJ15" s="78">
        <f t="shared" si="13"/>
        <v>-1.5000000000043201E-2</v>
      </c>
      <c r="BK15" s="13">
        <v>225.28900000000002</v>
      </c>
      <c r="BL15" s="13">
        <v>1654.2380000000001</v>
      </c>
      <c r="BM15" s="13">
        <v>38.779999999999973</v>
      </c>
      <c r="BN15" s="13">
        <v>38.779999999999973</v>
      </c>
      <c r="BO15" s="13">
        <v>-99.929000000000045</v>
      </c>
      <c r="BP15" s="13">
        <v>-486.85700000000008</v>
      </c>
    </row>
    <row r="16" spans="1:68" s="23" customFormat="1" ht="15" customHeight="1">
      <c r="A16" s="81">
        <v>1998</v>
      </c>
      <c r="B16" s="13">
        <v>1339.72</v>
      </c>
      <c r="C16" s="13">
        <v>1704.6010000000001</v>
      </c>
      <c r="D16" s="13">
        <f t="shared" si="0"/>
        <v>696.86699999999996</v>
      </c>
      <c r="E16" s="13">
        <v>698.01199999999994</v>
      </c>
      <c r="F16" s="13">
        <v>-2.6680000000000001</v>
      </c>
      <c r="G16" s="13">
        <v>1.5229999999999999</v>
      </c>
      <c r="H16" s="13">
        <f t="shared" si="1"/>
        <v>1452.883</v>
      </c>
      <c r="I16" s="13">
        <v>1084.241</v>
      </c>
      <c r="J16" s="13">
        <v>368.642</v>
      </c>
      <c r="K16" s="13">
        <v>2.278</v>
      </c>
      <c r="L16" s="13">
        <f t="shared" si="2"/>
        <v>165.56699999999998</v>
      </c>
      <c r="M16" s="13">
        <v>163.18299999999999</v>
      </c>
      <c r="N16" s="13">
        <v>0</v>
      </c>
      <c r="O16" s="13">
        <v>0</v>
      </c>
      <c r="P16" s="13">
        <v>2.3839999999999999</v>
      </c>
      <c r="Q16" s="13">
        <v>184.78</v>
      </c>
      <c r="R16" s="13">
        <f t="shared" si="3"/>
        <v>7.0109999999999992</v>
      </c>
      <c r="S16" s="13">
        <v>4.18</v>
      </c>
      <c r="T16" s="13">
        <v>2.831</v>
      </c>
      <c r="U16" s="13">
        <f t="shared" si="4"/>
        <v>1937.8510000000001</v>
      </c>
      <c r="V16" s="13">
        <v>233.25</v>
      </c>
      <c r="W16" s="13">
        <v>1704.6010000000001</v>
      </c>
      <c r="X16" s="13">
        <f t="shared" si="5"/>
        <v>20.349999999999998</v>
      </c>
      <c r="Y16" s="13">
        <v>16.79</v>
      </c>
      <c r="Z16" s="13">
        <v>3.56</v>
      </c>
      <c r="AA16" s="13">
        <v>0</v>
      </c>
      <c r="AB16" s="13">
        <f t="shared" si="6"/>
        <v>5.2270000000000003</v>
      </c>
      <c r="AC16" s="13">
        <v>0</v>
      </c>
      <c r="AD16" s="13">
        <v>5.2270000000000003</v>
      </c>
      <c r="AE16" s="13">
        <v>297.21800000000002</v>
      </c>
      <c r="AF16" s="13">
        <v>39.606000000000002</v>
      </c>
      <c r="AG16" s="13">
        <f t="shared" si="7"/>
        <v>2893.1320000000001</v>
      </c>
      <c r="AH16" s="13">
        <v>360.82299999999998</v>
      </c>
      <c r="AI16" s="13">
        <v>42.353999999999999</v>
      </c>
      <c r="AJ16" s="13">
        <v>2489.9549999999999</v>
      </c>
      <c r="AK16" s="13">
        <v>198.97200000000001</v>
      </c>
      <c r="AL16" s="13">
        <f t="shared" si="8"/>
        <v>127.97200000000001</v>
      </c>
      <c r="AM16" s="13">
        <v>83.067999999999998</v>
      </c>
      <c r="AN16" s="13">
        <v>15.632999999999999</v>
      </c>
      <c r="AO16" s="13">
        <v>7.8879999999999999</v>
      </c>
      <c r="AP16" s="13">
        <v>16.852</v>
      </c>
      <c r="AQ16" s="13">
        <v>4.5309999999999997</v>
      </c>
      <c r="AR16" s="13">
        <v>77.363</v>
      </c>
      <c r="AS16" s="13">
        <f t="shared" si="9"/>
        <v>231.74299999999999</v>
      </c>
      <c r="AT16" s="13">
        <f t="shared" si="10"/>
        <v>231.74299999999999</v>
      </c>
      <c r="AU16" s="13">
        <v>124.247</v>
      </c>
      <c r="AV16" s="13">
        <v>84.745999999999995</v>
      </c>
      <c r="AW16" s="13">
        <v>22.75</v>
      </c>
      <c r="AX16" s="13">
        <v>0</v>
      </c>
      <c r="AY16" s="13">
        <v>0</v>
      </c>
      <c r="AZ16" s="13">
        <f t="shared" si="11"/>
        <v>1492.9490000000001</v>
      </c>
      <c r="BA16" s="13">
        <v>10.295999999999999</v>
      </c>
      <c r="BB16" s="13">
        <v>1482.653</v>
      </c>
      <c r="BC16" s="13">
        <f t="shared" si="12"/>
        <v>134.108</v>
      </c>
      <c r="BD16" s="13">
        <v>134.08799999999999</v>
      </c>
      <c r="BE16" s="13">
        <v>0.02</v>
      </c>
      <c r="BF16" s="13">
        <v>297.21800000000002</v>
      </c>
      <c r="BG16" s="13">
        <v>1553.412</v>
      </c>
      <c r="BH16" s="13">
        <v>1256.194</v>
      </c>
      <c r="BI16" s="78">
        <v>297.22300000000001</v>
      </c>
      <c r="BJ16" s="78">
        <f t="shared" si="13"/>
        <v>4.9999999999954525E-3</v>
      </c>
      <c r="BK16" s="13">
        <v>259.62800000000004</v>
      </c>
      <c r="BL16" s="13">
        <v>1723.7090000000003</v>
      </c>
      <c r="BM16" s="13">
        <v>19.108000000000175</v>
      </c>
      <c r="BN16" s="13">
        <v>19.108000000000175</v>
      </c>
      <c r="BO16" s="13">
        <v>-149.22899999999984</v>
      </c>
      <c r="BP16" s="13">
        <v>-588.4839999999997</v>
      </c>
    </row>
    <row r="17" spans="1:68" ht="15" customHeight="1">
      <c r="A17" s="81">
        <v>1999</v>
      </c>
      <c r="B17" s="13">
        <v>1404.8889999999999</v>
      </c>
      <c r="C17" s="13">
        <v>1784.816</v>
      </c>
      <c r="D17" s="13">
        <f t="shared" si="0"/>
        <v>720.66800000000001</v>
      </c>
      <c r="E17" s="13">
        <v>718.16399999999999</v>
      </c>
      <c r="F17" s="13">
        <v>1.0860000000000001</v>
      </c>
      <c r="G17" s="13">
        <v>1.4179999999999999</v>
      </c>
      <c r="H17" s="13">
        <f t="shared" si="1"/>
        <v>1514.8609999999999</v>
      </c>
      <c r="I17" s="13">
        <v>1130.4929999999999</v>
      </c>
      <c r="J17" s="13">
        <v>384.36799999999999</v>
      </c>
      <c r="K17" s="13">
        <v>2.1429999999999998</v>
      </c>
      <c r="L17" s="13">
        <f t="shared" si="2"/>
        <v>146.15199999999999</v>
      </c>
      <c r="M17" s="13">
        <v>143.589</v>
      </c>
      <c r="N17" s="13">
        <v>0</v>
      </c>
      <c r="O17" s="13">
        <v>0</v>
      </c>
      <c r="P17" s="13">
        <v>2.5630000000000002</v>
      </c>
      <c r="Q17" s="13">
        <v>165.334</v>
      </c>
      <c r="R17" s="13">
        <f t="shared" si="3"/>
        <v>7.4979999999999993</v>
      </c>
      <c r="S17" s="13">
        <v>4.4829999999999997</v>
      </c>
      <c r="T17" s="13">
        <v>3.0150000000000001</v>
      </c>
      <c r="U17" s="13">
        <f t="shared" si="4"/>
        <v>2028.4780000000001</v>
      </c>
      <c r="V17" s="13">
        <v>243.66200000000001</v>
      </c>
      <c r="W17" s="13">
        <v>1784.816</v>
      </c>
      <c r="X17" s="13">
        <f t="shared" si="5"/>
        <v>20.85</v>
      </c>
      <c r="Y17" s="13">
        <v>16.5</v>
      </c>
      <c r="Z17" s="13">
        <v>4.3499999999999996</v>
      </c>
      <c r="AA17" s="13">
        <v>0</v>
      </c>
      <c r="AB17" s="13">
        <f t="shared" si="6"/>
        <v>3.9950000000000001</v>
      </c>
      <c r="AC17" s="13">
        <v>0</v>
      </c>
      <c r="AD17" s="13">
        <v>3.9950000000000001</v>
      </c>
      <c r="AE17" s="13">
        <v>316.25900000000001</v>
      </c>
      <c r="AF17" s="13">
        <v>-21.530999999999999</v>
      </c>
      <c r="AG17" s="13">
        <f t="shared" si="7"/>
        <v>3022.7649999999999</v>
      </c>
      <c r="AH17" s="13">
        <v>444.53399999999999</v>
      </c>
      <c r="AI17" s="13">
        <v>44.8</v>
      </c>
      <c r="AJ17" s="13">
        <v>2533.431</v>
      </c>
      <c r="AK17" s="13">
        <v>215.655</v>
      </c>
      <c r="AL17" s="13">
        <f t="shared" si="8"/>
        <v>177.91800000000001</v>
      </c>
      <c r="AM17" s="13">
        <v>76.572000000000003</v>
      </c>
      <c r="AN17" s="13">
        <v>17.056999999999999</v>
      </c>
      <c r="AO17" s="13">
        <v>62.118000000000002</v>
      </c>
      <c r="AP17" s="13">
        <v>17.298999999999999</v>
      </c>
      <c r="AQ17" s="13">
        <v>4.8719999999999999</v>
      </c>
      <c r="AR17" s="13">
        <v>66.751999999999995</v>
      </c>
      <c r="AS17" s="13">
        <f t="shared" si="9"/>
        <v>242.08299999999997</v>
      </c>
      <c r="AT17" s="13">
        <f t="shared" si="10"/>
        <v>242.08299999999997</v>
      </c>
      <c r="AU17" s="13">
        <v>130.21899999999999</v>
      </c>
      <c r="AV17" s="13">
        <v>88.02</v>
      </c>
      <c r="AW17" s="13">
        <v>23.844000000000001</v>
      </c>
      <c r="AX17" s="13">
        <v>0</v>
      </c>
      <c r="AY17" s="13">
        <v>0</v>
      </c>
      <c r="AZ17" s="13">
        <f t="shared" si="11"/>
        <v>2117.2820000000002</v>
      </c>
      <c r="BA17" s="13">
        <v>10.192</v>
      </c>
      <c r="BB17" s="13">
        <v>2107.09</v>
      </c>
      <c r="BC17" s="13">
        <f t="shared" si="12"/>
        <v>148.608</v>
      </c>
      <c r="BD17" s="13">
        <v>148.59399999999999</v>
      </c>
      <c r="BE17" s="13">
        <v>1.4E-2</v>
      </c>
      <c r="BF17" s="13">
        <v>316.25900000000001</v>
      </c>
      <c r="BG17" s="13">
        <v>1617.876</v>
      </c>
      <c r="BH17" s="13">
        <v>1301.617</v>
      </c>
      <c r="BI17" s="78">
        <v>316.5270000000001</v>
      </c>
      <c r="BJ17" s="78">
        <f t="shared" si="13"/>
        <v>0.26800000000008595</v>
      </c>
      <c r="BK17" s="13">
        <v>348.29300000000012</v>
      </c>
      <c r="BL17" s="13">
        <v>2435.6480000000006</v>
      </c>
      <c r="BM17" s="13">
        <v>650.83200000000056</v>
      </c>
      <c r="BN17" s="13">
        <v>650.83200000000056</v>
      </c>
      <c r="BO17" s="13">
        <v>479.18600000000055</v>
      </c>
      <c r="BP17" s="13">
        <v>96.308000000000561</v>
      </c>
    </row>
    <row r="18" spans="1:68" ht="15" customHeight="1">
      <c r="A18" s="81">
        <v>2000</v>
      </c>
      <c r="B18" s="13">
        <v>1559.1890000000001</v>
      </c>
      <c r="C18" s="13">
        <v>2038.23</v>
      </c>
      <c r="D18" s="13">
        <f t="shared" si="0"/>
        <v>698.62399999999991</v>
      </c>
      <c r="E18" s="13">
        <v>691.66</v>
      </c>
      <c r="F18" s="13">
        <v>4.9349999999999996</v>
      </c>
      <c r="G18" s="13">
        <v>2.0289999999999999</v>
      </c>
      <c r="H18" s="13">
        <f t="shared" si="1"/>
        <v>1589.47</v>
      </c>
      <c r="I18" s="13">
        <v>1186.172</v>
      </c>
      <c r="J18" s="13">
        <v>403.298</v>
      </c>
      <c r="K18" s="13">
        <v>2.3679999999999999</v>
      </c>
      <c r="L18" s="13">
        <f t="shared" si="2"/>
        <v>187.22</v>
      </c>
      <c r="M18" s="13">
        <v>184.47</v>
      </c>
      <c r="N18" s="13">
        <v>0</v>
      </c>
      <c r="O18" s="13">
        <v>0</v>
      </c>
      <c r="P18" s="13">
        <v>2.75</v>
      </c>
      <c r="Q18" s="13">
        <v>204.965</v>
      </c>
      <c r="R18" s="13">
        <f t="shared" si="3"/>
        <v>8.2459999999999987</v>
      </c>
      <c r="S18" s="13">
        <v>5.0149999999999997</v>
      </c>
      <c r="T18" s="13">
        <v>3.2309999999999999</v>
      </c>
      <c r="U18" s="13">
        <f t="shared" si="4"/>
        <v>2288.7489999999998</v>
      </c>
      <c r="V18" s="13">
        <v>250.51900000000001</v>
      </c>
      <c r="W18" s="13">
        <v>2038.23</v>
      </c>
      <c r="X18" s="13">
        <f t="shared" si="5"/>
        <v>30.329000000000001</v>
      </c>
      <c r="Y18" s="13">
        <v>21.120999999999999</v>
      </c>
      <c r="Z18" s="13">
        <v>9.2080000000000002</v>
      </c>
      <c r="AA18" s="13">
        <v>0</v>
      </c>
      <c r="AB18" s="13">
        <f t="shared" si="6"/>
        <v>2.544</v>
      </c>
      <c r="AC18" s="13">
        <v>0</v>
      </c>
      <c r="AD18" s="13">
        <v>2.544</v>
      </c>
      <c r="AE18" s="13">
        <v>339.31599999999997</v>
      </c>
      <c r="AF18" s="13">
        <v>7.3609999999999998</v>
      </c>
      <c r="AG18" s="13">
        <f t="shared" si="7"/>
        <v>3286.3710000000001</v>
      </c>
      <c r="AH18" s="13">
        <v>151.87200000000001</v>
      </c>
      <c r="AI18" s="13">
        <v>51.110999999999997</v>
      </c>
      <c r="AJ18" s="13">
        <v>3083.3879999999999</v>
      </c>
      <c r="AK18" s="13">
        <v>196.078</v>
      </c>
      <c r="AL18" s="13">
        <f t="shared" si="8"/>
        <v>149.18600000000001</v>
      </c>
      <c r="AM18" s="13">
        <v>107.807</v>
      </c>
      <c r="AN18" s="13">
        <v>16.858000000000001</v>
      </c>
      <c r="AO18" s="13">
        <v>0.182</v>
      </c>
      <c r="AP18" s="13">
        <v>19.112000000000002</v>
      </c>
      <c r="AQ18" s="13">
        <v>5.2270000000000003</v>
      </c>
      <c r="AR18" s="13">
        <v>90.47</v>
      </c>
      <c r="AS18" s="13">
        <f t="shared" si="9"/>
        <v>248.89499999999998</v>
      </c>
      <c r="AT18" s="13">
        <f t="shared" si="10"/>
        <v>248.89499999999998</v>
      </c>
      <c r="AU18" s="13">
        <v>133.86099999999999</v>
      </c>
      <c r="AV18" s="13">
        <v>90.522999999999996</v>
      </c>
      <c r="AW18" s="13">
        <v>24.510999999999999</v>
      </c>
      <c r="AX18" s="13">
        <v>0</v>
      </c>
      <c r="AY18" s="13">
        <v>0</v>
      </c>
      <c r="AZ18" s="13">
        <f t="shared" si="11"/>
        <v>2422.3510000000001</v>
      </c>
      <c r="BA18" s="13">
        <v>13.817</v>
      </c>
      <c r="BB18" s="13">
        <v>2408.5340000000001</v>
      </c>
      <c r="BC18" s="13">
        <f t="shared" si="12"/>
        <v>105.705</v>
      </c>
      <c r="BD18" s="13">
        <v>105.277</v>
      </c>
      <c r="BE18" s="13">
        <v>0.42799999999999999</v>
      </c>
      <c r="BF18" s="13">
        <v>339.31599999999997</v>
      </c>
      <c r="BG18" s="13">
        <v>1727.182</v>
      </c>
      <c r="BH18" s="13">
        <v>1387.866</v>
      </c>
      <c r="BI18" s="78">
        <v>331.42200000000003</v>
      </c>
      <c r="BJ18" s="78">
        <f>BI18-BF18</f>
        <v>-7.8939999999999486</v>
      </c>
      <c r="BK18" s="13">
        <v>293.38800000000003</v>
      </c>
      <c r="BL18" s="13">
        <v>2675.5399999999995</v>
      </c>
      <c r="BM18" s="13">
        <v>637.30999999999949</v>
      </c>
      <c r="BN18" s="13">
        <v>637.30999999999949</v>
      </c>
      <c r="BO18" s="13">
        <v>401.15499999999952</v>
      </c>
      <c r="BP18" s="13">
        <v>34.485999999999585</v>
      </c>
    </row>
    <row r="19" spans="1:68" ht="15" customHeight="1">
      <c r="A19" s="81">
        <v>2001</v>
      </c>
      <c r="B19" s="13">
        <v>1656.0809999999999</v>
      </c>
      <c r="C19" s="13">
        <v>2263.7190000000001</v>
      </c>
      <c r="D19" s="13">
        <f t="shared" si="0"/>
        <v>788.53399999999999</v>
      </c>
      <c r="E19" s="13">
        <v>786.404</v>
      </c>
      <c r="F19" s="13">
        <v>-9.2999999999999999E-2</v>
      </c>
      <c r="G19" s="13">
        <v>2.2229999999999999</v>
      </c>
      <c r="H19" s="13">
        <f t="shared" si="1"/>
        <v>1719.473</v>
      </c>
      <c r="I19" s="13">
        <v>1283.1890000000001</v>
      </c>
      <c r="J19" s="13">
        <v>436.28399999999999</v>
      </c>
      <c r="K19" s="13">
        <v>2.0670000000000002</v>
      </c>
      <c r="L19" s="13">
        <f t="shared" si="2"/>
        <v>213.04</v>
      </c>
      <c r="M19" s="13">
        <v>210.13499999999999</v>
      </c>
      <c r="N19" s="13">
        <v>0</v>
      </c>
      <c r="O19" s="13">
        <v>0</v>
      </c>
      <c r="P19" s="13">
        <v>2.9049999999999998</v>
      </c>
      <c r="Q19" s="13">
        <v>234.09899999999999</v>
      </c>
      <c r="R19" s="13">
        <f t="shared" si="3"/>
        <v>9.0169999999999995</v>
      </c>
      <c r="S19" s="13">
        <v>5.3159999999999998</v>
      </c>
      <c r="T19" s="13">
        <v>3.7010000000000001</v>
      </c>
      <c r="U19" s="13">
        <f t="shared" si="4"/>
        <v>2524.2600000000002</v>
      </c>
      <c r="V19" s="13">
        <v>260.541</v>
      </c>
      <c r="W19" s="13">
        <v>2263.7190000000001</v>
      </c>
      <c r="X19" s="13">
        <f t="shared" si="5"/>
        <v>26.058</v>
      </c>
      <c r="Y19" s="13">
        <v>22.398</v>
      </c>
      <c r="Z19" s="13">
        <v>3.66</v>
      </c>
      <c r="AA19" s="13">
        <v>0</v>
      </c>
      <c r="AB19" s="13">
        <f t="shared" si="6"/>
        <v>6.8529999999999998</v>
      </c>
      <c r="AC19" s="13">
        <v>0</v>
      </c>
      <c r="AD19" s="13">
        <v>6.8529999999999998</v>
      </c>
      <c r="AE19" s="13">
        <v>355.74900000000002</v>
      </c>
      <c r="AF19" s="13">
        <v>-0.14399999999999999</v>
      </c>
      <c r="AG19" s="13">
        <f t="shared" si="7"/>
        <v>3491.3029999999999</v>
      </c>
      <c r="AH19" s="13">
        <v>127.43899999999999</v>
      </c>
      <c r="AI19" s="13">
        <v>56.725000000000001</v>
      </c>
      <c r="AJ19" s="13">
        <v>3307.1390000000001</v>
      </c>
      <c r="AK19" s="13">
        <v>242.358</v>
      </c>
      <c r="AL19" s="13">
        <f t="shared" si="8"/>
        <v>165.01000000000002</v>
      </c>
      <c r="AM19" s="13">
        <v>118.209</v>
      </c>
      <c r="AN19" s="13">
        <v>19.725000000000001</v>
      </c>
      <c r="AO19" s="13">
        <v>1.6559999999999999</v>
      </c>
      <c r="AP19" s="13">
        <v>19.899999999999999</v>
      </c>
      <c r="AQ19" s="13">
        <v>5.52</v>
      </c>
      <c r="AR19" s="13">
        <v>104.179</v>
      </c>
      <c r="AS19" s="13">
        <f t="shared" si="9"/>
        <v>258.87599999999998</v>
      </c>
      <c r="AT19" s="13">
        <f t="shared" si="10"/>
        <v>258.87599999999998</v>
      </c>
      <c r="AU19" s="13">
        <v>137.31899999999999</v>
      </c>
      <c r="AV19" s="13">
        <v>96.412999999999997</v>
      </c>
      <c r="AW19" s="13">
        <v>25.143999999999998</v>
      </c>
      <c r="AX19" s="13">
        <v>0</v>
      </c>
      <c r="AY19" s="13">
        <v>0</v>
      </c>
      <c r="AZ19" s="13">
        <f t="shared" si="11"/>
        <v>2721.076</v>
      </c>
      <c r="BA19" s="13">
        <v>13.648</v>
      </c>
      <c r="BB19" s="13">
        <v>2707.4279999999999</v>
      </c>
      <c r="BC19" s="13">
        <f t="shared" si="12"/>
        <v>179.678</v>
      </c>
      <c r="BD19" s="13">
        <v>120.506</v>
      </c>
      <c r="BE19" s="13">
        <v>59.171999999999997</v>
      </c>
      <c r="BF19" s="13">
        <v>355.74900000000002</v>
      </c>
      <c r="BG19" s="13">
        <v>1835.222</v>
      </c>
      <c r="BH19" s="13">
        <v>1479.473</v>
      </c>
      <c r="BI19" s="78">
        <v>356.04</v>
      </c>
      <c r="BJ19" s="78">
        <f t="shared" si="13"/>
        <v>0.29099999999999682</v>
      </c>
      <c r="BK19" s="13">
        <v>308.0100000000001</v>
      </c>
      <c r="BL19" s="13">
        <v>2992.346</v>
      </c>
      <c r="BM19" s="13">
        <v>728.62699999999995</v>
      </c>
      <c r="BN19" s="13">
        <v>728.62699999999995</v>
      </c>
      <c r="BO19" s="13">
        <v>545.70299999999997</v>
      </c>
      <c r="BP19" s="13">
        <v>113.06200000000001</v>
      </c>
    </row>
    <row r="20" spans="1:68" ht="15" customHeight="1">
      <c r="A20" s="81">
        <v>2002</v>
      </c>
      <c r="B20" s="13">
        <v>1726.626</v>
      </c>
      <c r="C20" s="13">
        <v>2409.7049999999999</v>
      </c>
      <c r="D20" s="13">
        <f t="shared" si="0"/>
        <v>767.80599999999993</v>
      </c>
      <c r="E20" s="13">
        <v>767.28499999999997</v>
      </c>
      <c r="F20" s="13">
        <v>-2.5219999999999998</v>
      </c>
      <c r="G20" s="13">
        <v>3.0430000000000001</v>
      </c>
      <c r="H20" s="13">
        <f t="shared" si="1"/>
        <v>1860.325</v>
      </c>
      <c r="I20" s="13">
        <v>1388.1410000000001</v>
      </c>
      <c r="J20" s="13">
        <v>472.18400000000003</v>
      </c>
      <c r="K20" s="13">
        <v>2.6080000000000001</v>
      </c>
      <c r="L20" s="13">
        <f t="shared" si="2"/>
        <v>190.92499999999998</v>
      </c>
      <c r="M20" s="13">
        <v>187.89</v>
      </c>
      <c r="N20" s="13">
        <v>0</v>
      </c>
      <c r="O20" s="13">
        <v>0</v>
      </c>
      <c r="P20" s="13">
        <v>3.0350000000000001</v>
      </c>
      <c r="Q20" s="13">
        <v>213.536</v>
      </c>
      <c r="R20" s="13">
        <f t="shared" si="3"/>
        <v>9.8879999999999999</v>
      </c>
      <c r="S20" s="13">
        <v>5.3769999999999998</v>
      </c>
      <c r="T20" s="13">
        <v>4.5110000000000001</v>
      </c>
      <c r="U20" s="13">
        <f t="shared" si="4"/>
        <v>2681.393</v>
      </c>
      <c r="V20" s="13">
        <v>271.68799999999999</v>
      </c>
      <c r="W20" s="13">
        <v>2409.7049999999999</v>
      </c>
      <c r="X20" s="13">
        <f t="shared" si="5"/>
        <v>27.558</v>
      </c>
      <c r="Y20" s="13">
        <v>23.332000000000001</v>
      </c>
      <c r="Z20" s="13">
        <v>4.226</v>
      </c>
      <c r="AA20" s="13">
        <v>0</v>
      </c>
      <c r="AB20" s="13">
        <f t="shared" si="6"/>
        <v>5.5069999999999997</v>
      </c>
      <c r="AC20" s="13">
        <v>0</v>
      </c>
      <c r="AD20" s="13">
        <v>5.5069999999999997</v>
      </c>
      <c r="AE20" s="13">
        <v>371.61700000000002</v>
      </c>
      <c r="AF20" s="13">
        <v>25.001000000000001</v>
      </c>
      <c r="AG20" s="13">
        <f t="shared" si="7"/>
        <v>3759.7089999999998</v>
      </c>
      <c r="AH20" s="13">
        <v>342.52199999999999</v>
      </c>
      <c r="AI20" s="13">
        <v>58.603000000000002</v>
      </c>
      <c r="AJ20" s="13">
        <v>3358.5839999999998</v>
      </c>
      <c r="AK20" s="13">
        <v>201.733</v>
      </c>
      <c r="AL20" s="13">
        <f t="shared" si="8"/>
        <v>158.51600000000002</v>
      </c>
      <c r="AM20" s="13">
        <v>105.63200000000001</v>
      </c>
      <c r="AN20" s="13">
        <v>25.181000000000001</v>
      </c>
      <c r="AO20" s="13">
        <v>2.323</v>
      </c>
      <c r="AP20" s="13">
        <v>19.613</v>
      </c>
      <c r="AQ20" s="13">
        <v>5.7670000000000003</v>
      </c>
      <c r="AR20" s="13">
        <v>91.525999999999996</v>
      </c>
      <c r="AS20" s="13">
        <f t="shared" si="9"/>
        <v>270.01899999999995</v>
      </c>
      <c r="AT20" s="13">
        <f t="shared" si="10"/>
        <v>270.01899999999995</v>
      </c>
      <c r="AU20" s="13">
        <v>137.57599999999999</v>
      </c>
      <c r="AV20" s="13">
        <v>107.252</v>
      </c>
      <c r="AW20" s="13">
        <v>25.190999999999999</v>
      </c>
      <c r="AX20" s="13">
        <v>0</v>
      </c>
      <c r="AY20" s="13">
        <v>0</v>
      </c>
      <c r="AZ20" s="13">
        <f t="shared" si="11"/>
        <v>2643.5480000000002</v>
      </c>
      <c r="BA20" s="13">
        <v>15.121</v>
      </c>
      <c r="BB20" s="13">
        <v>2628.4270000000001</v>
      </c>
      <c r="BC20" s="13">
        <f t="shared" si="12"/>
        <v>164.03200000000001</v>
      </c>
      <c r="BD20" s="13">
        <v>140.10300000000001</v>
      </c>
      <c r="BE20" s="13">
        <v>23.928999999999998</v>
      </c>
      <c r="BF20" s="13">
        <v>371.61700000000002</v>
      </c>
      <c r="BG20" s="13">
        <v>2033.0829999999999</v>
      </c>
      <c r="BH20" s="13">
        <v>1661.4659999999999</v>
      </c>
      <c r="BI20" s="78">
        <v>371.88299999999981</v>
      </c>
      <c r="BJ20" s="78">
        <f t="shared" si="13"/>
        <v>0.26599999999979218</v>
      </c>
      <c r="BK20" s="13">
        <v>339.47399999999993</v>
      </c>
      <c r="BL20" s="13">
        <v>2943.9070000000002</v>
      </c>
      <c r="BM20" s="13">
        <v>534.20200000000023</v>
      </c>
      <c r="BN20" s="13">
        <v>534.20200000000023</v>
      </c>
      <c r="BO20" s="13">
        <v>321.11000000000018</v>
      </c>
      <c r="BP20" s="13">
        <v>-100.07999999999973</v>
      </c>
    </row>
    <row r="21" spans="1:68" ht="15" customHeight="1">
      <c r="A21" s="81">
        <v>2003</v>
      </c>
      <c r="B21" s="13">
        <v>1805.7439999999999</v>
      </c>
      <c r="C21" s="13">
        <v>2480.7750000000001</v>
      </c>
      <c r="D21" s="13">
        <f t="shared" si="0"/>
        <v>709.928</v>
      </c>
      <c r="E21" s="13">
        <v>710.053</v>
      </c>
      <c r="F21" s="13">
        <v>-2.2130000000000001</v>
      </c>
      <c r="G21" s="13">
        <v>2.0880000000000001</v>
      </c>
      <c r="H21" s="13">
        <f t="shared" si="1"/>
        <v>1916.38</v>
      </c>
      <c r="I21" s="13">
        <v>1429.905</v>
      </c>
      <c r="J21" s="13">
        <v>486.47500000000002</v>
      </c>
      <c r="K21" s="13">
        <v>2.9790000000000001</v>
      </c>
      <c r="L21" s="13">
        <f t="shared" si="2"/>
        <v>132.57300000000001</v>
      </c>
      <c r="M21" s="13">
        <v>129.476</v>
      </c>
      <c r="N21" s="13">
        <v>0</v>
      </c>
      <c r="O21" s="13">
        <v>0</v>
      </c>
      <c r="P21" s="13">
        <v>3.097</v>
      </c>
      <c r="Q21" s="13">
        <v>189.19200000000001</v>
      </c>
      <c r="R21" s="13">
        <f t="shared" si="3"/>
        <v>8.8960000000000008</v>
      </c>
      <c r="S21" s="13">
        <v>5.5030000000000001</v>
      </c>
      <c r="T21" s="13">
        <v>3.3929999999999998</v>
      </c>
      <c r="U21" s="13">
        <f t="shared" si="4"/>
        <v>2764.5940000000001</v>
      </c>
      <c r="V21" s="13">
        <v>283.81900000000002</v>
      </c>
      <c r="W21" s="13">
        <v>2480.7750000000001</v>
      </c>
      <c r="X21" s="13">
        <f t="shared" si="5"/>
        <v>35.986000000000004</v>
      </c>
      <c r="Y21" s="13">
        <v>23.463000000000001</v>
      </c>
      <c r="Z21" s="13">
        <v>12.523</v>
      </c>
      <c r="AA21" s="13">
        <v>0</v>
      </c>
      <c r="AB21" s="13">
        <f t="shared" si="6"/>
        <v>25.236000000000001</v>
      </c>
      <c r="AC21" s="13">
        <v>0</v>
      </c>
      <c r="AD21" s="13">
        <v>25.236000000000001</v>
      </c>
      <c r="AE21" s="13">
        <v>380.77600000000001</v>
      </c>
      <c r="AF21" s="13">
        <v>-2.8570000000000002</v>
      </c>
      <c r="AG21" s="13">
        <f t="shared" si="7"/>
        <v>3850.8330000000001</v>
      </c>
      <c r="AH21" s="13">
        <v>206.65799999999999</v>
      </c>
      <c r="AI21" s="13">
        <v>59.094000000000001</v>
      </c>
      <c r="AJ21" s="13">
        <v>3585.0810000000001</v>
      </c>
      <c r="AK21" s="13">
        <v>255.19800000000001</v>
      </c>
      <c r="AL21" s="13">
        <f t="shared" si="8"/>
        <v>142.22599999999997</v>
      </c>
      <c r="AM21" s="13">
        <v>88.004999999999995</v>
      </c>
      <c r="AN21" s="13">
        <v>27.123999999999999</v>
      </c>
      <c r="AO21" s="13">
        <v>-1.077</v>
      </c>
      <c r="AP21" s="13">
        <v>22.288999999999998</v>
      </c>
      <c r="AQ21" s="13">
        <v>5.8849999999999998</v>
      </c>
      <c r="AR21" s="13">
        <v>76.816000000000003</v>
      </c>
      <c r="AS21" s="13">
        <f t="shared" si="9"/>
        <v>282.06200000000001</v>
      </c>
      <c r="AT21" s="13">
        <f t="shared" si="10"/>
        <v>282.06200000000001</v>
      </c>
      <c r="AU21" s="13">
        <v>144.874</v>
      </c>
      <c r="AV21" s="13">
        <v>110.661</v>
      </c>
      <c r="AW21" s="13">
        <v>26.527000000000001</v>
      </c>
      <c r="AX21" s="13">
        <v>0</v>
      </c>
      <c r="AY21" s="13">
        <v>0</v>
      </c>
      <c r="AZ21" s="13">
        <f t="shared" si="11"/>
        <v>2092.1220000000003</v>
      </c>
      <c r="BA21" s="13">
        <v>15.242000000000001</v>
      </c>
      <c r="BB21" s="13">
        <v>2076.88</v>
      </c>
      <c r="BC21" s="13">
        <f t="shared" si="12"/>
        <v>187.76</v>
      </c>
      <c r="BD21" s="13">
        <v>179.62799999999999</v>
      </c>
      <c r="BE21" s="13">
        <v>8.1319999999999997</v>
      </c>
      <c r="BF21" s="13">
        <v>380.77600000000001</v>
      </c>
      <c r="BG21" s="13">
        <v>2045.0890000000002</v>
      </c>
      <c r="BH21" s="13">
        <v>1664.3130000000001</v>
      </c>
      <c r="BI21" s="78">
        <v>380.92800000000005</v>
      </c>
      <c r="BJ21" s="78">
        <f t="shared" si="13"/>
        <v>0.15200000000004366</v>
      </c>
      <c r="BK21" s="13">
        <v>390.58100000000002</v>
      </c>
      <c r="BL21" s="13">
        <v>2436.0640000000003</v>
      </c>
      <c r="BM21" s="13">
        <v>-44.710999999999785</v>
      </c>
      <c r="BN21" s="13">
        <v>-44.710999999999785</v>
      </c>
      <c r="BO21" s="13">
        <v>-262.96299999999979</v>
      </c>
      <c r="BP21" s="13">
        <v>-589.25799999999981</v>
      </c>
    </row>
    <row r="22" spans="1:68" ht="15" customHeight="1">
      <c r="A22" s="81">
        <v>2004</v>
      </c>
      <c r="B22" s="13">
        <v>1955.1969999999999</v>
      </c>
      <c r="C22" s="13">
        <v>2599.6529999999998</v>
      </c>
      <c r="D22" s="13">
        <f t="shared" si="0"/>
        <v>608.88000000000011</v>
      </c>
      <c r="E22" s="13">
        <v>603.78200000000004</v>
      </c>
      <c r="F22" s="13">
        <v>2.6819999999999999</v>
      </c>
      <c r="G22" s="13">
        <v>2.4159999999999999</v>
      </c>
      <c r="H22" s="13">
        <f t="shared" si="1"/>
        <v>1979.6480000000001</v>
      </c>
      <c r="I22" s="13">
        <v>1476.779</v>
      </c>
      <c r="J22" s="13">
        <v>502.86900000000003</v>
      </c>
      <c r="K22" s="13">
        <v>2.871</v>
      </c>
      <c r="L22" s="13">
        <f t="shared" si="2"/>
        <v>129.852</v>
      </c>
      <c r="M22" s="13">
        <v>126.629</v>
      </c>
      <c r="N22" s="13">
        <v>0</v>
      </c>
      <c r="O22" s="13">
        <v>0</v>
      </c>
      <c r="P22" s="13">
        <v>3.2229999999999999</v>
      </c>
      <c r="Q22" s="13">
        <v>189.643</v>
      </c>
      <c r="R22" s="13">
        <f t="shared" si="3"/>
        <v>9.2420000000000009</v>
      </c>
      <c r="S22" s="13">
        <v>5.5209999999999999</v>
      </c>
      <c r="T22" s="13">
        <v>3.7210000000000001</v>
      </c>
      <c r="U22" s="13">
        <f t="shared" si="4"/>
        <v>2890.1659999999997</v>
      </c>
      <c r="V22" s="13">
        <v>290.51299999999998</v>
      </c>
      <c r="W22" s="13">
        <v>2599.6529999999998</v>
      </c>
      <c r="X22" s="13">
        <f t="shared" si="5"/>
        <v>43.650999999999996</v>
      </c>
      <c r="Y22" s="13">
        <v>23.927</v>
      </c>
      <c r="Z22" s="13">
        <v>19.724</v>
      </c>
      <c r="AA22" s="13">
        <v>0</v>
      </c>
      <c r="AB22" s="13">
        <f t="shared" si="6"/>
        <v>3.3519999999999999</v>
      </c>
      <c r="AC22" s="13">
        <v>0</v>
      </c>
      <c r="AD22" s="13">
        <v>3.3519999999999999</v>
      </c>
      <c r="AE22" s="13">
        <v>392.661</v>
      </c>
      <c r="AF22" s="13">
        <v>-8.4179999999999993</v>
      </c>
      <c r="AG22" s="13">
        <f t="shared" si="7"/>
        <v>4122.2190000000001</v>
      </c>
      <c r="AH22" s="13">
        <v>339.33600000000001</v>
      </c>
      <c r="AI22" s="13">
        <v>64.466999999999999</v>
      </c>
      <c r="AJ22" s="13">
        <v>3718.4160000000002</v>
      </c>
      <c r="AK22" s="13">
        <v>208.303</v>
      </c>
      <c r="AL22" s="13">
        <f t="shared" si="8"/>
        <v>155.804</v>
      </c>
      <c r="AM22" s="13">
        <v>89.341999999999999</v>
      </c>
      <c r="AN22" s="13">
        <v>39.128</v>
      </c>
      <c r="AO22" s="13">
        <v>-2.573</v>
      </c>
      <c r="AP22" s="13">
        <v>23.783000000000001</v>
      </c>
      <c r="AQ22" s="13">
        <v>6.1239999999999997</v>
      </c>
      <c r="AR22" s="13">
        <v>75.412000000000006</v>
      </c>
      <c r="AS22" s="13">
        <f t="shared" si="9"/>
        <v>288.72300000000001</v>
      </c>
      <c r="AT22" s="13">
        <f t="shared" si="10"/>
        <v>288.72300000000001</v>
      </c>
      <c r="AU22" s="13">
        <v>147.60599999999999</v>
      </c>
      <c r="AV22" s="13">
        <v>114.09</v>
      </c>
      <c r="AW22" s="13">
        <v>27.027000000000001</v>
      </c>
      <c r="AX22" s="13">
        <v>0</v>
      </c>
      <c r="AY22" s="13">
        <v>0</v>
      </c>
      <c r="AZ22" s="13">
        <f t="shared" si="11"/>
        <v>2518.1289999999999</v>
      </c>
      <c r="BA22" s="13">
        <v>16.602</v>
      </c>
      <c r="BB22" s="13">
        <v>2501.527</v>
      </c>
      <c r="BC22" s="13">
        <f t="shared" si="12"/>
        <v>157.184</v>
      </c>
      <c r="BD22" s="13">
        <v>142.68600000000001</v>
      </c>
      <c r="BE22" s="13">
        <v>14.497999999999999</v>
      </c>
      <c r="BF22" s="13">
        <v>392.661</v>
      </c>
      <c r="BG22" s="13">
        <v>2167.0219999999999</v>
      </c>
      <c r="BH22" s="13">
        <v>1774.3609999999999</v>
      </c>
      <c r="BI22" s="78">
        <v>392.80599999999981</v>
      </c>
      <c r="BJ22" s="78">
        <f t="shared" si="13"/>
        <v>0.14499999999981128</v>
      </c>
      <c r="BK22" s="13">
        <v>418.75799999999981</v>
      </c>
      <c r="BL22" s="13">
        <v>2882.2039999999997</v>
      </c>
      <c r="BM22" s="13">
        <v>282.55099999999993</v>
      </c>
      <c r="BN22" s="13">
        <v>282.55099999999993</v>
      </c>
      <c r="BO22" s="13">
        <v>43.72199999999993</v>
      </c>
      <c r="BP22" s="13">
        <v>-164.07900000000012</v>
      </c>
    </row>
    <row r="23" spans="1:68" ht="15" customHeight="1">
      <c r="A23" s="81">
        <v>2005</v>
      </c>
      <c r="B23" s="13">
        <v>2051.3330000000001</v>
      </c>
      <c r="C23" s="13">
        <v>2697.2469999999998</v>
      </c>
      <c r="D23" s="13">
        <f t="shared" si="0"/>
        <v>482.97999999999996</v>
      </c>
      <c r="E23" s="13">
        <v>482.35399999999998</v>
      </c>
      <c r="F23" s="13">
        <v>-2.016</v>
      </c>
      <c r="G23" s="13">
        <v>2.6419999999999999</v>
      </c>
      <c r="H23" s="13">
        <f t="shared" si="1"/>
        <v>2046.886</v>
      </c>
      <c r="I23" s="13">
        <v>1526.673</v>
      </c>
      <c r="J23" s="13">
        <v>520.21299999999997</v>
      </c>
      <c r="K23" s="13">
        <v>3.2189999999999999</v>
      </c>
      <c r="L23" s="13">
        <f t="shared" si="2"/>
        <v>136.74200000000002</v>
      </c>
      <c r="M23" s="13">
        <v>133.41300000000001</v>
      </c>
      <c r="N23" s="13">
        <v>0</v>
      </c>
      <c r="O23" s="13">
        <v>0</v>
      </c>
      <c r="P23" s="13">
        <v>3.3290000000000002</v>
      </c>
      <c r="Q23" s="13">
        <v>196.19900000000001</v>
      </c>
      <c r="R23" s="13">
        <f t="shared" si="3"/>
        <v>9.6840000000000011</v>
      </c>
      <c r="S23" s="13">
        <v>5.7990000000000004</v>
      </c>
      <c r="T23" s="13">
        <v>3.8849999999999998</v>
      </c>
      <c r="U23" s="13">
        <f t="shared" si="4"/>
        <v>3003.105</v>
      </c>
      <c r="V23" s="13">
        <v>305.858</v>
      </c>
      <c r="W23" s="13">
        <v>2697.2469999999998</v>
      </c>
      <c r="X23" s="13">
        <f t="shared" si="5"/>
        <v>45.283999999999999</v>
      </c>
      <c r="Y23" s="13">
        <v>23.815999999999999</v>
      </c>
      <c r="Z23" s="13">
        <v>21.468</v>
      </c>
      <c r="AA23" s="13">
        <v>0</v>
      </c>
      <c r="AB23" s="13">
        <f t="shared" si="6"/>
        <v>6.8280000000000003</v>
      </c>
      <c r="AC23" s="13">
        <v>0</v>
      </c>
      <c r="AD23" s="13">
        <v>6.8280000000000003</v>
      </c>
      <c r="AE23" s="13">
        <v>405.81200000000001</v>
      </c>
      <c r="AF23" s="13">
        <v>-5.8230000000000004</v>
      </c>
      <c r="AG23" s="13">
        <f t="shared" si="7"/>
        <v>4266.1809999999996</v>
      </c>
      <c r="AH23" s="13">
        <v>298.50299999999999</v>
      </c>
      <c r="AI23" s="13">
        <v>69.045000000000002</v>
      </c>
      <c r="AJ23" s="13">
        <v>3898.6329999999998</v>
      </c>
      <c r="AK23" s="13">
        <v>241.226</v>
      </c>
      <c r="AL23" s="13">
        <f t="shared" si="8"/>
        <v>191.96299999999999</v>
      </c>
      <c r="AM23" s="13">
        <v>101.431</v>
      </c>
      <c r="AN23" s="13">
        <v>48.29</v>
      </c>
      <c r="AO23" s="13">
        <v>10.512</v>
      </c>
      <c r="AP23" s="13">
        <v>25.404</v>
      </c>
      <c r="AQ23" s="13">
        <v>6.3259999999999996</v>
      </c>
      <c r="AR23" s="13">
        <v>82.105999999999995</v>
      </c>
      <c r="AS23" s="13">
        <f t="shared" si="9"/>
        <v>303.95500000000004</v>
      </c>
      <c r="AT23" s="13">
        <f t="shared" si="10"/>
        <v>303.95500000000004</v>
      </c>
      <c r="AU23" s="13">
        <v>156.99199999999999</v>
      </c>
      <c r="AV23" s="13">
        <v>118.334</v>
      </c>
      <c r="AW23" s="13">
        <v>28.629000000000001</v>
      </c>
      <c r="AX23" s="13">
        <v>0</v>
      </c>
      <c r="AY23" s="13">
        <v>0</v>
      </c>
      <c r="AZ23" s="13">
        <f t="shared" si="11"/>
        <v>2396.5349999999999</v>
      </c>
      <c r="BA23" s="13">
        <v>15.948</v>
      </c>
      <c r="BB23" s="13">
        <v>2380.587</v>
      </c>
      <c r="BC23" s="13">
        <f t="shared" si="12"/>
        <v>187.554</v>
      </c>
      <c r="BD23" s="13">
        <v>124.61499999999999</v>
      </c>
      <c r="BE23" s="13">
        <v>62.939</v>
      </c>
      <c r="BF23" s="13">
        <v>405.81200000000001</v>
      </c>
      <c r="BG23" s="13">
        <v>2214.8479999999995</v>
      </c>
      <c r="BH23" s="13">
        <v>1809.0359999999996</v>
      </c>
      <c r="BI23" s="78">
        <v>405.96899999999954</v>
      </c>
      <c r="BJ23" s="78">
        <f t="shared" si="13"/>
        <v>0.15699999999952752</v>
      </c>
      <c r="BK23" s="13">
        <v>461.18999999999954</v>
      </c>
      <c r="BL23" s="13">
        <v>2800.8539999999989</v>
      </c>
      <c r="BM23" s="13">
        <v>103.60699999999906</v>
      </c>
      <c r="BN23" s="13">
        <v>103.60699999999906</v>
      </c>
      <c r="BO23" s="13">
        <v>-121.47900000000095</v>
      </c>
      <c r="BP23" s="13">
        <v>-192.82400000000095</v>
      </c>
    </row>
    <row r="24" spans="1:68" ht="15" customHeight="1">
      <c r="A24" s="81">
        <v>2006</v>
      </c>
      <c r="B24" s="13">
        <v>2150.248</v>
      </c>
      <c r="C24" s="13">
        <v>2807.8829999999998</v>
      </c>
      <c r="D24" s="13">
        <f t="shared" si="0"/>
        <v>620.52200000000005</v>
      </c>
      <c r="E24" s="13">
        <v>620.06299999999999</v>
      </c>
      <c r="F24" s="13">
        <v>-2.262</v>
      </c>
      <c r="G24" s="13">
        <v>2.7210000000000001</v>
      </c>
      <c r="H24" s="13">
        <f t="shared" si="1"/>
        <v>2137.2170000000001</v>
      </c>
      <c r="I24" s="13">
        <v>1594.154</v>
      </c>
      <c r="J24" s="13">
        <v>543.06299999999999</v>
      </c>
      <c r="K24" s="13">
        <v>3.5489999999999999</v>
      </c>
      <c r="L24" s="13">
        <f t="shared" si="2"/>
        <v>206.762</v>
      </c>
      <c r="M24" s="13">
        <v>203.291</v>
      </c>
      <c r="N24" s="13">
        <v>0</v>
      </c>
      <c r="O24" s="13">
        <v>0</v>
      </c>
      <c r="P24" s="13">
        <v>3.4710000000000001</v>
      </c>
      <c r="Q24" s="13">
        <v>272.11799999999999</v>
      </c>
      <c r="R24" s="13">
        <f t="shared" si="3"/>
        <v>11.006</v>
      </c>
      <c r="S24" s="13">
        <v>6.1609999999999996</v>
      </c>
      <c r="T24" s="13">
        <v>4.8449999999999998</v>
      </c>
      <c r="U24" s="13">
        <f t="shared" si="4"/>
        <v>3126.9759999999997</v>
      </c>
      <c r="V24" s="13">
        <v>319.09300000000002</v>
      </c>
      <c r="W24" s="13">
        <v>2807.8829999999998</v>
      </c>
      <c r="X24" s="13">
        <f t="shared" si="5"/>
        <v>58.682000000000002</v>
      </c>
      <c r="Y24" s="13">
        <v>26.169</v>
      </c>
      <c r="Z24" s="13">
        <v>32.512999999999998</v>
      </c>
      <c r="AA24" s="13">
        <v>0</v>
      </c>
      <c r="AB24" s="13">
        <f t="shared" si="6"/>
        <v>2.2469999999999999</v>
      </c>
      <c r="AC24" s="13">
        <v>0</v>
      </c>
      <c r="AD24" s="13">
        <v>2.2469999999999999</v>
      </c>
      <c r="AE24" s="13">
        <v>423.41500000000002</v>
      </c>
      <c r="AF24" s="13">
        <v>-0.48099999999999998</v>
      </c>
      <c r="AG24" s="13">
        <f t="shared" si="7"/>
        <v>4486.7389999999996</v>
      </c>
      <c r="AH24" s="13">
        <v>342.45699999999999</v>
      </c>
      <c r="AI24" s="13">
        <v>82.484999999999999</v>
      </c>
      <c r="AJ24" s="13">
        <v>4061.797</v>
      </c>
      <c r="AK24" s="13">
        <v>227.864</v>
      </c>
      <c r="AL24" s="13">
        <f t="shared" si="8"/>
        <v>243.79700000000003</v>
      </c>
      <c r="AM24" s="13">
        <v>154.19800000000001</v>
      </c>
      <c r="AN24" s="13">
        <v>58.067999999999998</v>
      </c>
      <c r="AO24" s="13">
        <v>-1.853</v>
      </c>
      <c r="AP24" s="13">
        <v>26.788</v>
      </c>
      <c r="AQ24" s="13">
        <v>6.5960000000000001</v>
      </c>
      <c r="AR24" s="13">
        <v>119.411</v>
      </c>
      <c r="AS24" s="13">
        <f t="shared" si="9"/>
        <v>317.10899999999998</v>
      </c>
      <c r="AT24" s="13">
        <f t="shared" si="10"/>
        <v>317.10899999999998</v>
      </c>
      <c r="AU24" s="13">
        <v>163.816</v>
      </c>
      <c r="AV24" s="13">
        <v>123.53100000000001</v>
      </c>
      <c r="AW24" s="13">
        <v>29.762</v>
      </c>
      <c r="AX24" s="13">
        <v>0</v>
      </c>
      <c r="AY24" s="13">
        <v>0</v>
      </c>
      <c r="AZ24" s="13">
        <f t="shared" si="11"/>
        <v>2432.3690000000001</v>
      </c>
      <c r="BA24" s="13">
        <v>17.635999999999999</v>
      </c>
      <c r="BB24" s="13">
        <v>2414.7330000000002</v>
      </c>
      <c r="BC24" s="13">
        <f t="shared" si="12"/>
        <v>225.697</v>
      </c>
      <c r="BD24" s="13">
        <v>113.806</v>
      </c>
      <c r="BE24" s="13">
        <v>111.89100000000001</v>
      </c>
      <c r="BF24" s="13">
        <v>423.41500000000002</v>
      </c>
      <c r="BG24" s="13">
        <v>2336.4909999999995</v>
      </c>
      <c r="BH24" s="13">
        <v>1913.0759999999996</v>
      </c>
      <c r="BI24" s="78">
        <v>423.58899999999943</v>
      </c>
      <c r="BJ24" s="78">
        <f t="shared" si="13"/>
        <v>0.17399999999940974</v>
      </c>
      <c r="BK24" s="13">
        <v>460.62399999999951</v>
      </c>
      <c r="BL24" s="13">
        <v>2821.3210000000004</v>
      </c>
      <c r="BM24" s="13">
        <v>13.438000000000557</v>
      </c>
      <c r="BN24" s="13">
        <v>13.438000000000557</v>
      </c>
      <c r="BO24" s="13">
        <v>-186.52699999999948</v>
      </c>
      <c r="BP24" s="13">
        <v>-383.15299999999951</v>
      </c>
    </row>
    <row r="25" spans="1:68" ht="15" customHeight="1">
      <c r="A25" s="81">
        <v>2007</v>
      </c>
      <c r="B25" s="13">
        <v>2347.527</v>
      </c>
      <c r="C25" s="13">
        <v>3106.77</v>
      </c>
      <c r="D25" s="13">
        <f t="shared" si="0"/>
        <v>518.53099999999995</v>
      </c>
      <c r="E25" s="13">
        <v>505.60899999999998</v>
      </c>
      <c r="F25" s="13">
        <v>10.532</v>
      </c>
      <c r="G25" s="13">
        <v>2.39</v>
      </c>
      <c r="H25" s="13">
        <f t="shared" si="1"/>
        <v>2253.6770000000001</v>
      </c>
      <c r="I25" s="13">
        <v>1681.088</v>
      </c>
      <c r="J25" s="13">
        <v>572.58900000000006</v>
      </c>
      <c r="K25" s="13">
        <v>3.9049999999999998</v>
      </c>
      <c r="L25" s="13">
        <f t="shared" si="2"/>
        <v>232.91500000000002</v>
      </c>
      <c r="M25" s="13">
        <v>229.29900000000001</v>
      </c>
      <c r="N25" s="13">
        <v>0</v>
      </c>
      <c r="O25" s="13">
        <v>0</v>
      </c>
      <c r="P25" s="13">
        <v>3.6160000000000001</v>
      </c>
      <c r="Q25" s="13">
        <v>296.25599999999997</v>
      </c>
      <c r="R25" s="13">
        <f t="shared" si="3"/>
        <v>12.277000000000001</v>
      </c>
      <c r="S25" s="13">
        <v>6.758</v>
      </c>
      <c r="T25" s="13">
        <v>5.5190000000000001</v>
      </c>
      <c r="U25" s="13">
        <f t="shared" si="4"/>
        <v>3450.123</v>
      </c>
      <c r="V25" s="13">
        <v>343.35300000000001</v>
      </c>
      <c r="W25" s="13">
        <v>3106.77</v>
      </c>
      <c r="X25" s="13">
        <f t="shared" si="5"/>
        <v>64.989999999999995</v>
      </c>
      <c r="Y25" s="13">
        <v>26.454999999999998</v>
      </c>
      <c r="Z25" s="13">
        <v>38.534999999999997</v>
      </c>
      <c r="AA25" s="13">
        <v>0</v>
      </c>
      <c r="AB25" s="13">
        <f t="shared" si="6"/>
        <v>1.0980000000000001</v>
      </c>
      <c r="AC25" s="13">
        <v>0</v>
      </c>
      <c r="AD25" s="13">
        <v>1.0980000000000001</v>
      </c>
      <c r="AE25" s="13">
        <v>444.30799999999999</v>
      </c>
      <c r="AF25" s="13">
        <v>-3.8769999999999998</v>
      </c>
      <c r="AG25" s="13">
        <f t="shared" si="7"/>
        <v>4869.4009999999998</v>
      </c>
      <c r="AH25" s="13">
        <v>341.702</v>
      </c>
      <c r="AI25" s="13">
        <v>94.418999999999997</v>
      </c>
      <c r="AJ25" s="13">
        <v>4433.28</v>
      </c>
      <c r="AK25" s="13">
        <v>180.221</v>
      </c>
      <c r="AL25" s="13">
        <f t="shared" si="8"/>
        <v>351.99299999999999</v>
      </c>
      <c r="AM25" s="13">
        <v>230.94499999999999</v>
      </c>
      <c r="AN25" s="13">
        <v>69.811999999999998</v>
      </c>
      <c r="AO25" s="13">
        <v>19.719000000000001</v>
      </c>
      <c r="AP25" s="13">
        <v>24.753</v>
      </c>
      <c r="AQ25" s="13">
        <v>6.7640000000000002</v>
      </c>
      <c r="AR25" s="13">
        <v>166.57400000000001</v>
      </c>
      <c r="AS25" s="13">
        <f t="shared" si="9"/>
        <v>337.32400000000001</v>
      </c>
      <c r="AT25" s="13">
        <f t="shared" si="10"/>
        <v>337.32400000000001</v>
      </c>
      <c r="AU25" s="13">
        <v>175.3</v>
      </c>
      <c r="AV25" s="13">
        <v>130.24799999999999</v>
      </c>
      <c r="AW25" s="13">
        <v>31.776</v>
      </c>
      <c r="AX25" s="13">
        <v>0</v>
      </c>
      <c r="AY25" s="13">
        <v>0</v>
      </c>
      <c r="AZ25" s="13">
        <f t="shared" si="11"/>
        <v>2463.7179999999998</v>
      </c>
      <c r="BA25" s="13">
        <v>17.204999999999998</v>
      </c>
      <c r="BB25" s="13">
        <v>2446.5129999999999</v>
      </c>
      <c r="BC25" s="13">
        <f t="shared" si="12"/>
        <v>289.90499999999997</v>
      </c>
      <c r="BD25" s="13">
        <v>116.322</v>
      </c>
      <c r="BE25" s="13">
        <v>173.583</v>
      </c>
      <c r="BF25" s="13">
        <v>444.30799999999999</v>
      </c>
      <c r="BG25" s="13">
        <v>2521.8739999999998</v>
      </c>
      <c r="BH25" s="13">
        <v>2077.5659999999998</v>
      </c>
      <c r="BI25" s="78">
        <v>444.51299999999969</v>
      </c>
      <c r="BJ25" s="78">
        <f t="shared" si="13"/>
        <v>0.20499999999969987</v>
      </c>
      <c r="BK25" s="13">
        <v>563.59099999999967</v>
      </c>
      <c r="BL25" s="13">
        <v>2944.0129999999999</v>
      </c>
      <c r="BM25" s="13">
        <v>-162.75700000000006</v>
      </c>
      <c r="BN25" s="13">
        <v>-162.75700000000006</v>
      </c>
      <c r="BO25" s="13">
        <v>-318.2580000000001</v>
      </c>
      <c r="BP25" s="13">
        <v>-388.60399999999998</v>
      </c>
    </row>
    <row r="26" spans="1:68" ht="15" customHeight="1">
      <c r="A26" s="81">
        <v>2008</v>
      </c>
      <c r="B26" s="13">
        <v>2541.1869999999999</v>
      </c>
      <c r="C26" s="13">
        <v>3269.7159999999999</v>
      </c>
      <c r="D26" s="13">
        <f>+E26+F26+G26</f>
        <v>675.51700000000005</v>
      </c>
      <c r="E26" s="13">
        <v>514.78200000000004</v>
      </c>
      <c r="F26" s="13">
        <v>9.8710000000000004</v>
      </c>
      <c r="G26" s="13">
        <v>150.864</v>
      </c>
      <c r="H26" s="13">
        <f>+I26+J26</f>
        <v>2409.5339999999997</v>
      </c>
      <c r="I26" s="13">
        <v>1797.0419999999999</v>
      </c>
      <c r="J26" s="13">
        <v>612.49199999999996</v>
      </c>
      <c r="K26" s="13">
        <v>3.5939999999999999</v>
      </c>
      <c r="L26" s="13">
        <f>+M26+N26+O26+P26</f>
        <v>270.95500000000004</v>
      </c>
      <c r="M26" s="13">
        <v>269.06900000000002</v>
      </c>
      <c r="N26" s="13">
        <v>0</v>
      </c>
      <c r="O26" s="13">
        <v>0</v>
      </c>
      <c r="P26" s="13">
        <v>1.8859999999999999</v>
      </c>
      <c r="Q26" s="13">
        <v>351.64</v>
      </c>
      <c r="R26" s="13">
        <f>+S26+T26</f>
        <v>11.791</v>
      </c>
      <c r="S26" s="13">
        <v>6.9980000000000002</v>
      </c>
      <c r="T26" s="13">
        <v>4.7930000000000001</v>
      </c>
      <c r="U26" s="13">
        <f>+V26+W26</f>
        <v>3623.8209999999999</v>
      </c>
      <c r="V26" s="13">
        <v>354.10500000000002</v>
      </c>
      <c r="W26" s="13">
        <v>3269.7159999999999</v>
      </c>
      <c r="X26" s="13">
        <f>+Y26+Z26</f>
        <v>74.712999999999994</v>
      </c>
      <c r="Y26" s="13">
        <v>29.463000000000001</v>
      </c>
      <c r="Z26" s="13">
        <v>45.25</v>
      </c>
      <c r="AA26" s="13">
        <v>0</v>
      </c>
      <c r="AB26" s="13">
        <f>+AC26+AD26</f>
        <v>28.902000000000001</v>
      </c>
      <c r="AC26" s="13">
        <v>0</v>
      </c>
      <c r="AD26" s="13">
        <v>28.902000000000001</v>
      </c>
      <c r="AE26" s="13">
        <v>468.887</v>
      </c>
      <c r="AF26" s="13">
        <v>5.3689999999999998</v>
      </c>
      <c r="AG26" s="13">
        <f>+AH26+AI26+AJ26</f>
        <v>5257.5419999999995</v>
      </c>
      <c r="AH26" s="13">
        <v>385.09500000000003</v>
      </c>
      <c r="AI26" s="13">
        <v>104.479</v>
      </c>
      <c r="AJ26" s="13">
        <v>4767.9679999999998</v>
      </c>
      <c r="AK26" s="13">
        <v>165.846</v>
      </c>
      <c r="AL26" s="13">
        <f t="shared" si="8"/>
        <v>422.61700000000002</v>
      </c>
      <c r="AM26" s="13">
        <v>284.68799999999999</v>
      </c>
      <c r="AN26" s="13">
        <v>76.215000000000003</v>
      </c>
      <c r="AO26" s="13">
        <v>39.591999999999999</v>
      </c>
      <c r="AP26" s="13">
        <v>14.938000000000001</v>
      </c>
      <c r="AQ26" s="13">
        <v>7.1840000000000002</v>
      </c>
      <c r="AR26" s="13">
        <v>223.208</v>
      </c>
      <c r="AS26" s="13">
        <f>+AT26</f>
        <v>352.70399999999995</v>
      </c>
      <c r="AT26" s="13">
        <f>+AU26+AV26+AW26+AX26-AY26</f>
        <v>352.70399999999995</v>
      </c>
      <c r="AU26" s="13">
        <v>181.00399999999999</v>
      </c>
      <c r="AV26" s="13">
        <v>139.06899999999999</v>
      </c>
      <c r="AW26" s="13">
        <v>32.631</v>
      </c>
      <c r="AX26" s="13">
        <v>0</v>
      </c>
      <c r="AY26" s="13">
        <v>0</v>
      </c>
      <c r="AZ26" s="13">
        <f>+BA26+BB26</f>
        <v>2604.915</v>
      </c>
      <c r="BA26" s="13">
        <v>18.728000000000002</v>
      </c>
      <c r="BB26" s="13">
        <v>2586.1869999999999</v>
      </c>
      <c r="BC26" s="13">
        <f>+BD26+BE26</f>
        <v>304.26100000000002</v>
      </c>
      <c r="BD26" s="13">
        <v>196.721</v>
      </c>
      <c r="BE26" s="13">
        <v>107.54</v>
      </c>
      <c r="BF26" s="13">
        <v>468.887</v>
      </c>
      <c r="BG26" s="13">
        <v>2716.3549999999996</v>
      </c>
      <c r="BH26" s="13">
        <v>2247.4679999999994</v>
      </c>
      <c r="BI26" s="78">
        <v>469.07299999999992</v>
      </c>
      <c r="BJ26" s="78">
        <f>BI26-BF26</f>
        <v>0.18599999999992178</v>
      </c>
      <c r="BK26" s="13">
        <v>620.7349999999999</v>
      </c>
      <c r="BL26" s="13">
        <v>3137.7449999999994</v>
      </c>
      <c r="BM26" s="13">
        <v>-131.97100000000046</v>
      </c>
      <c r="BN26" s="13">
        <v>-131.97100000000046</v>
      </c>
      <c r="BO26" s="13">
        <v>-325.49900000000036</v>
      </c>
      <c r="BP26" s="13">
        <v>-537.49800000000039</v>
      </c>
    </row>
    <row r="27" spans="1:68" s="83" customFormat="1" ht="15" customHeight="1">
      <c r="A27" s="82">
        <v>2009</v>
      </c>
      <c r="B27" s="13">
        <v>2510.8560000000002</v>
      </c>
      <c r="C27" s="13">
        <v>3247.0650000000001</v>
      </c>
      <c r="D27" s="13">
        <f t="shared" ref="D27:D29" si="14">+E27+F27+G27</f>
        <v>744.01100000000008</v>
      </c>
      <c r="E27" s="13">
        <v>748.71500000000003</v>
      </c>
      <c r="F27" s="13">
        <v>-7.29</v>
      </c>
      <c r="G27" s="13">
        <v>2.5859999999999999</v>
      </c>
      <c r="H27" s="13">
        <f t="shared" ref="H27:H29" si="15">+I27+J27</f>
        <v>2566.1329999999998</v>
      </c>
      <c r="I27" s="13">
        <v>1916.123</v>
      </c>
      <c r="J27" s="13">
        <v>650.01</v>
      </c>
      <c r="K27" s="13">
        <v>3.1320000000000001</v>
      </c>
      <c r="L27" s="13">
        <f t="shared" ref="L27:L29" si="16">+M27+N27+O27+P27</f>
        <v>105.956</v>
      </c>
      <c r="M27" s="13">
        <v>103.751</v>
      </c>
      <c r="N27" s="13">
        <v>0</v>
      </c>
      <c r="O27" s="13">
        <v>0</v>
      </c>
      <c r="P27" s="13">
        <v>2.2050000000000001</v>
      </c>
      <c r="Q27" s="13">
        <v>214.809</v>
      </c>
      <c r="R27" s="13">
        <f t="shared" ref="R27:R29" si="17">+S27+T27</f>
        <v>12.509</v>
      </c>
      <c r="S27" s="13">
        <v>7.0129999999999999</v>
      </c>
      <c r="T27" s="13">
        <v>5.4960000000000004</v>
      </c>
      <c r="U27" s="13">
        <f t="shared" ref="U27:U29" si="18">+V27+W27</f>
        <v>3553.5550000000003</v>
      </c>
      <c r="V27" s="13">
        <v>306.49</v>
      </c>
      <c r="W27" s="13">
        <v>3247.0650000000001</v>
      </c>
      <c r="X27" s="13">
        <f t="shared" ref="X27:X29" si="19">+Y27+Z27</f>
        <v>90.31</v>
      </c>
      <c r="Y27" s="13">
        <v>28.774999999999999</v>
      </c>
      <c r="Z27" s="13">
        <v>61.534999999999997</v>
      </c>
      <c r="AA27" s="13">
        <v>0</v>
      </c>
      <c r="AB27" s="13">
        <f t="shared" ref="AB27:AB29" si="20">+AC27+AD27</f>
        <v>2.3260000000000001</v>
      </c>
      <c r="AC27" s="13">
        <v>0</v>
      </c>
      <c r="AD27" s="13">
        <v>2.3260000000000001</v>
      </c>
      <c r="AE27" s="13">
        <v>476.24400000000003</v>
      </c>
      <c r="AF27" s="13">
        <v>5.1999999999999998E-2</v>
      </c>
      <c r="AG27" s="13">
        <f t="shared" ref="AG27:AG29" si="21">+AH27+AI27+AJ27</f>
        <v>5258.9889999999996</v>
      </c>
      <c r="AH27" s="13">
        <v>358.55700000000002</v>
      </c>
      <c r="AI27" s="13">
        <v>121.282</v>
      </c>
      <c r="AJ27" s="13">
        <v>4779.1499999999996</v>
      </c>
      <c r="AK27" s="13">
        <v>297.59399999999999</v>
      </c>
      <c r="AL27" s="13">
        <f t="shared" si="8"/>
        <v>244.374</v>
      </c>
      <c r="AM27" s="13">
        <v>162.119</v>
      </c>
      <c r="AN27" s="13">
        <v>58.665999999999997</v>
      </c>
      <c r="AO27" s="13">
        <v>0.70099999999999996</v>
      </c>
      <c r="AP27" s="13">
        <v>16.213000000000001</v>
      </c>
      <c r="AQ27" s="13">
        <v>6.6749999999999998</v>
      </c>
      <c r="AR27" s="13">
        <v>151.35499999999999</v>
      </c>
      <c r="AS27" s="13">
        <f t="shared" si="9"/>
        <v>362.89499999999998</v>
      </c>
      <c r="AT27" s="13">
        <f t="shared" ref="AT27:AT29" si="22">+AU27+AV27+AW27+AX27-AY27</f>
        <v>362.89499999999998</v>
      </c>
      <c r="AU27" s="13">
        <v>182.58199999999999</v>
      </c>
      <c r="AV27" s="13">
        <v>147.47300000000001</v>
      </c>
      <c r="AW27" s="13">
        <v>32.840000000000003</v>
      </c>
      <c r="AX27" s="13">
        <v>0</v>
      </c>
      <c r="AY27" s="13">
        <v>0</v>
      </c>
      <c r="AZ27" s="13">
        <f t="shared" ref="AZ27:AZ29" si="23">+BA27+BB27</f>
        <v>2696.002</v>
      </c>
      <c r="BA27" s="13">
        <v>18.963999999999999</v>
      </c>
      <c r="BB27" s="13">
        <v>2677.038</v>
      </c>
      <c r="BC27" s="13">
        <f t="shared" ref="BC27:BC29" si="24">+BD27+BE27</f>
        <v>357.642</v>
      </c>
      <c r="BD27" s="13">
        <v>241.94900000000001</v>
      </c>
      <c r="BE27" s="13">
        <v>115.693</v>
      </c>
      <c r="BF27" s="13">
        <v>476.24400000000003</v>
      </c>
      <c r="BG27" s="13">
        <v>2748.1329999999994</v>
      </c>
      <c r="BH27" s="13">
        <v>2271.8889999999992</v>
      </c>
      <c r="BI27" s="78">
        <v>476.46199999999953</v>
      </c>
      <c r="BJ27" s="78">
        <f t="shared" ref="BJ27:BJ29" si="25">BI27-BF27</f>
        <v>0.21799999999950614</v>
      </c>
      <c r="BK27" s="13">
        <v>614.87999999999954</v>
      </c>
      <c r="BL27" s="13">
        <v>3264.4679999999994</v>
      </c>
      <c r="BM27" s="13">
        <v>17.402999999999338</v>
      </c>
      <c r="BN27" s="13">
        <v>17.402999999999338</v>
      </c>
      <c r="BO27" s="13">
        <v>-103.52500000000069</v>
      </c>
      <c r="BP27" s="13">
        <v>-371.34400000000073</v>
      </c>
    </row>
    <row r="28" spans="1:68" ht="15" customHeight="1">
      <c r="A28" s="22">
        <v>2010</v>
      </c>
      <c r="B28" s="13">
        <v>2452.2840000000001</v>
      </c>
      <c r="C28" s="13">
        <v>3261.136</v>
      </c>
      <c r="D28" s="13">
        <f t="shared" si="14"/>
        <v>789.89200000000005</v>
      </c>
      <c r="E28" s="13">
        <v>800.38099999999997</v>
      </c>
      <c r="F28" s="13">
        <v>-13.002000000000001</v>
      </c>
      <c r="G28" s="13">
        <v>2.5129999999999999</v>
      </c>
      <c r="H28" s="13">
        <f t="shared" si="15"/>
        <v>2705.2710000000002</v>
      </c>
      <c r="I28" s="13">
        <v>1993.2080000000001</v>
      </c>
      <c r="J28" s="13">
        <v>712.06299999999999</v>
      </c>
      <c r="K28" s="13">
        <v>3.4079999999999999</v>
      </c>
      <c r="L28" s="13">
        <f t="shared" si="16"/>
        <v>65.460999999999999</v>
      </c>
      <c r="M28" s="13">
        <v>63.356999999999999</v>
      </c>
      <c r="N28" s="13">
        <v>0</v>
      </c>
      <c r="O28" s="13">
        <v>0</v>
      </c>
      <c r="P28" s="13">
        <v>2.1040000000000001</v>
      </c>
      <c r="Q28" s="13">
        <v>177.10599999999999</v>
      </c>
      <c r="R28" s="13">
        <f t="shared" si="17"/>
        <v>11.054</v>
      </c>
      <c r="S28" s="13">
        <v>6.9690000000000003</v>
      </c>
      <c r="T28" s="13">
        <v>4.085</v>
      </c>
      <c r="U28" s="13">
        <f t="shared" si="18"/>
        <v>3588.1579999999999</v>
      </c>
      <c r="V28" s="13">
        <v>327.02199999999999</v>
      </c>
      <c r="W28" s="13">
        <v>3261.136</v>
      </c>
      <c r="X28" s="13">
        <f t="shared" si="19"/>
        <v>99.894000000000005</v>
      </c>
      <c r="Y28" s="13">
        <v>30.007000000000001</v>
      </c>
      <c r="Z28" s="13">
        <v>69.887</v>
      </c>
      <c r="AA28" s="13">
        <v>0</v>
      </c>
      <c r="AB28" s="13">
        <f t="shared" si="20"/>
        <v>0.19</v>
      </c>
      <c r="AC28" s="13">
        <v>0</v>
      </c>
      <c r="AD28" s="13">
        <v>0.19</v>
      </c>
      <c r="AE28" s="13">
        <v>499.26499999999999</v>
      </c>
      <c r="AF28" s="13">
        <v>-10.065</v>
      </c>
      <c r="AG28" s="13">
        <f t="shared" si="21"/>
        <v>5321.2649999999994</v>
      </c>
      <c r="AH28" s="13">
        <v>293.02</v>
      </c>
      <c r="AI28" s="13">
        <v>138.06700000000001</v>
      </c>
      <c r="AJ28" s="13">
        <v>4890.1779999999999</v>
      </c>
      <c r="AK28" s="13">
        <v>339.2</v>
      </c>
      <c r="AL28" s="13">
        <f t="shared" si="8"/>
        <v>250.898</v>
      </c>
      <c r="AM28" s="13">
        <v>140.62299999999999</v>
      </c>
      <c r="AN28" s="13">
        <v>74.192999999999998</v>
      </c>
      <c r="AO28" s="13">
        <v>13.584</v>
      </c>
      <c r="AP28" s="13">
        <v>15.728</v>
      </c>
      <c r="AQ28" s="13">
        <v>6.77</v>
      </c>
      <c r="AR28" s="13">
        <v>122.658</v>
      </c>
      <c r="AS28" s="13">
        <f t="shared" si="9"/>
        <v>386.90600000000001</v>
      </c>
      <c r="AT28" s="13">
        <f t="shared" si="22"/>
        <v>386.90600000000001</v>
      </c>
      <c r="AU28" s="13">
        <v>185.136</v>
      </c>
      <c r="AV28" s="13">
        <v>168.637</v>
      </c>
      <c r="AW28" s="13">
        <v>33.133000000000003</v>
      </c>
      <c r="AX28" s="13">
        <v>0</v>
      </c>
      <c r="AY28" s="13">
        <v>0</v>
      </c>
      <c r="AZ28" s="13">
        <f t="shared" si="23"/>
        <v>2518.922</v>
      </c>
      <c r="BA28" s="13">
        <v>21.774999999999999</v>
      </c>
      <c r="BB28" s="13">
        <v>2497.1469999999999</v>
      </c>
      <c r="BC28" s="13">
        <f t="shared" si="24"/>
        <v>368.39199999999994</v>
      </c>
      <c r="BD28" s="13">
        <v>282.01799999999997</v>
      </c>
      <c r="BE28" s="13">
        <v>86.373999999999995</v>
      </c>
      <c r="BF28" s="13">
        <v>499.26499999999999</v>
      </c>
      <c r="BG28" s="13">
        <v>2868.9809999999993</v>
      </c>
      <c r="BH28" s="13">
        <v>2369.7159999999994</v>
      </c>
      <c r="BI28" s="78">
        <v>499.50199999999916</v>
      </c>
      <c r="BJ28" s="78">
        <f t="shared" si="25"/>
        <v>0.23699999999917054</v>
      </c>
      <c r="BK28" s="13">
        <v>684.93899999999917</v>
      </c>
      <c r="BL28" s="13">
        <v>3152.7969999999987</v>
      </c>
      <c r="BM28" s="13">
        <v>-108.33900000000131</v>
      </c>
      <c r="BN28" s="13">
        <v>-108.33900000000131</v>
      </c>
      <c r="BO28" s="13">
        <v>-239.40200000000135</v>
      </c>
      <c r="BP28" s="13">
        <v>-519.96400000000142</v>
      </c>
    </row>
    <row r="29" spans="1:68" ht="15" customHeight="1">
      <c r="A29" s="91">
        <v>2011</v>
      </c>
      <c r="B29" s="13">
        <v>2434.6860000000001</v>
      </c>
      <c r="C29" s="13">
        <v>3345.8919999999998</v>
      </c>
      <c r="D29" s="13">
        <f t="shared" si="14"/>
        <v>811.24699999999996</v>
      </c>
      <c r="E29" s="13">
        <v>804.49199999999996</v>
      </c>
      <c r="F29" s="13">
        <v>-6.1630000000000003</v>
      </c>
      <c r="G29" s="13">
        <v>12.917999999999999</v>
      </c>
      <c r="H29" s="13">
        <f t="shared" si="15"/>
        <v>2756.6779999999999</v>
      </c>
      <c r="I29" s="13">
        <v>2034.4760000000001</v>
      </c>
      <c r="J29" s="13">
        <v>722.202</v>
      </c>
      <c r="K29" s="13">
        <v>3.3109999999999999</v>
      </c>
      <c r="L29" s="13">
        <f t="shared" si="16"/>
        <v>74.629000000000005</v>
      </c>
      <c r="M29" s="13">
        <v>72.007000000000005</v>
      </c>
      <c r="N29" s="13">
        <v>0</v>
      </c>
      <c r="O29" s="13">
        <v>0</v>
      </c>
      <c r="P29" s="13">
        <v>2.6219999999999999</v>
      </c>
      <c r="Q29" s="13">
        <v>201.232</v>
      </c>
      <c r="R29" s="13">
        <f t="shared" si="17"/>
        <v>8.5709999999999997</v>
      </c>
      <c r="S29" s="13">
        <v>4.2309999999999999</v>
      </c>
      <c r="T29" s="13">
        <v>4.34</v>
      </c>
      <c r="U29" s="13">
        <f t="shared" si="18"/>
        <v>3668.1989999999996</v>
      </c>
      <c r="V29" s="13">
        <v>322.30700000000002</v>
      </c>
      <c r="W29" s="13">
        <v>3345.8919999999998</v>
      </c>
      <c r="X29" s="13">
        <f t="shared" si="19"/>
        <v>89.322000000000003</v>
      </c>
      <c r="Y29" s="13">
        <v>27.725999999999999</v>
      </c>
      <c r="Z29" s="13">
        <v>61.595999999999997</v>
      </c>
      <c r="AA29" s="13">
        <v>0</v>
      </c>
      <c r="AB29" s="13">
        <f t="shared" si="20"/>
        <v>3.9750000000000001</v>
      </c>
      <c r="AC29" s="13">
        <v>0</v>
      </c>
      <c r="AD29" s="13">
        <v>3.9750000000000001</v>
      </c>
      <c r="AE29" s="13">
        <v>519.57299999999998</v>
      </c>
      <c r="AF29" s="13">
        <v>1.7999999999999999E-2</v>
      </c>
      <c r="AG29" s="13">
        <f t="shared" si="21"/>
        <v>5407.3130000000001</v>
      </c>
      <c r="AH29" s="13">
        <v>298.37900000000002</v>
      </c>
      <c r="AI29" s="13">
        <v>92.254000000000005</v>
      </c>
      <c r="AJ29" s="13">
        <v>5016.68</v>
      </c>
      <c r="AK29" s="13">
        <v>307.13900000000001</v>
      </c>
      <c r="AL29" s="13">
        <f t="shared" si="8"/>
        <v>271.18700000000001</v>
      </c>
      <c r="AM29" s="13">
        <v>175.578</v>
      </c>
      <c r="AN29" s="13">
        <v>53.597000000000001</v>
      </c>
      <c r="AO29" s="13">
        <v>23.795000000000002</v>
      </c>
      <c r="AP29" s="13">
        <v>10.936</v>
      </c>
      <c r="AQ29" s="13">
        <v>7.2809999999999997</v>
      </c>
      <c r="AR29" s="13">
        <v>177.209</v>
      </c>
      <c r="AS29" s="13">
        <f t="shared" si="9"/>
        <v>386.97900000000004</v>
      </c>
      <c r="AT29" s="13">
        <f t="shared" si="22"/>
        <v>386.97900000000004</v>
      </c>
      <c r="AU29" s="13">
        <v>185.14099999999999</v>
      </c>
      <c r="AV29" s="13">
        <v>168.69900000000001</v>
      </c>
      <c r="AW29" s="13">
        <v>33.139000000000003</v>
      </c>
      <c r="AX29" s="13">
        <v>0</v>
      </c>
      <c r="AY29" s="13">
        <v>0</v>
      </c>
      <c r="AZ29" s="13">
        <f t="shared" si="23"/>
        <v>2854.6960000000004</v>
      </c>
      <c r="BA29" s="13">
        <v>20.291</v>
      </c>
      <c r="BB29" s="13">
        <v>2834.4050000000002</v>
      </c>
      <c r="BC29" s="13">
        <f t="shared" si="24"/>
        <v>287.47500000000002</v>
      </c>
      <c r="BD29" s="13">
        <v>213.13800000000001</v>
      </c>
      <c r="BE29" s="13">
        <v>74.337000000000003</v>
      </c>
      <c r="BF29" s="13">
        <v>519.57299999999998</v>
      </c>
      <c r="BG29" s="13">
        <v>2972.627</v>
      </c>
      <c r="BH29" s="13">
        <v>2453.0540000000001</v>
      </c>
      <c r="BI29" s="78">
        <v>519.77700000000004</v>
      </c>
      <c r="BJ29" s="78">
        <f t="shared" si="25"/>
        <v>0.20400000000006457</v>
      </c>
      <c r="BK29" s="13">
        <v>716.33500000000004</v>
      </c>
      <c r="BL29" s="13">
        <v>3537.8100000000004</v>
      </c>
      <c r="BM29" s="13">
        <v>191.91800000000057</v>
      </c>
      <c r="BN29" s="13">
        <v>191.91800000000057</v>
      </c>
      <c r="BO29" s="13">
        <v>-44.154999999999383</v>
      </c>
      <c r="BP29" s="13">
        <v>-335.84699999999935</v>
      </c>
    </row>
    <row r="30" spans="1:68" ht="15" customHeight="1">
      <c r="A30" s="91">
        <v>2012</v>
      </c>
      <c r="B30" s="13">
        <v>2396.4360000000001</v>
      </c>
      <c r="C30" s="13">
        <v>3381.0279999999998</v>
      </c>
      <c r="D30" s="13">
        <f t="shared" ref="D30" si="26">+E30+F30+G30</f>
        <v>689.33500000000004</v>
      </c>
      <c r="E30" s="13">
        <v>694.76199999999994</v>
      </c>
      <c r="F30" s="13">
        <v>-6.1609999999999996</v>
      </c>
      <c r="G30" s="13">
        <v>0.73399999999999999</v>
      </c>
      <c r="H30" s="13">
        <f t="shared" ref="H30" si="27">+I30+J30</f>
        <v>2834.7</v>
      </c>
      <c r="I30" s="13">
        <v>2091.7950000000001</v>
      </c>
      <c r="J30" s="13">
        <v>742.90499999999997</v>
      </c>
      <c r="K30" s="13">
        <v>4.1959999999999997</v>
      </c>
      <c r="L30" s="13">
        <f t="shared" ref="L30" si="28">+M30+N30+O30+P30</f>
        <v>51.533999999999999</v>
      </c>
      <c r="M30" s="13">
        <v>49.814</v>
      </c>
      <c r="N30" s="13">
        <v>0</v>
      </c>
      <c r="O30" s="13">
        <v>0</v>
      </c>
      <c r="P30" s="13">
        <v>1.72</v>
      </c>
      <c r="Q30" s="13">
        <v>187.035</v>
      </c>
      <c r="R30" s="13">
        <f t="shared" ref="R30" si="29">+S30+T30</f>
        <v>9.6539999999999999</v>
      </c>
      <c r="S30" s="13">
        <v>5.3550000000000004</v>
      </c>
      <c r="T30" s="13">
        <v>4.2990000000000004</v>
      </c>
      <c r="U30" s="13">
        <f t="shared" ref="U30" si="30">+V30+W30</f>
        <v>3695.8179999999998</v>
      </c>
      <c r="V30" s="13">
        <v>314.79000000000002</v>
      </c>
      <c r="W30" s="13">
        <v>3381.0279999999998</v>
      </c>
      <c r="X30" s="13">
        <f t="shared" ref="X30" si="31">+Y30+Z30</f>
        <v>110.59599999999999</v>
      </c>
      <c r="Y30" s="13">
        <v>27.751999999999999</v>
      </c>
      <c r="Z30" s="13">
        <v>82.843999999999994</v>
      </c>
      <c r="AA30" s="13">
        <v>0</v>
      </c>
      <c r="AB30" s="13">
        <f t="shared" ref="AB30" si="32">+AC30+AD30</f>
        <v>0.63</v>
      </c>
      <c r="AC30" s="13">
        <v>0</v>
      </c>
      <c r="AD30" s="13">
        <v>0.63</v>
      </c>
      <c r="AE30" s="13">
        <v>536.69200000000001</v>
      </c>
      <c r="AF30" s="13">
        <v>3.5289999999999999</v>
      </c>
      <c r="AG30" s="13">
        <f t="shared" ref="AG30" si="33">+AH30+AI30+AJ30</f>
        <v>5383.4809999999998</v>
      </c>
      <c r="AH30" s="13">
        <v>261.80700000000002</v>
      </c>
      <c r="AI30" s="13">
        <v>103.242</v>
      </c>
      <c r="AJ30" s="13">
        <v>5018.4319999999998</v>
      </c>
      <c r="AK30" s="13">
        <v>387.83199999999999</v>
      </c>
      <c r="AL30" s="13">
        <f>+AM30+AN30+AO30+AP30+AQ30</f>
        <v>200.34200000000001</v>
      </c>
      <c r="AM30" s="13">
        <v>170.55099999999999</v>
      </c>
      <c r="AN30" s="13">
        <v>55.831000000000003</v>
      </c>
      <c r="AO30" s="13">
        <v>-38.636000000000003</v>
      </c>
      <c r="AP30" s="13">
        <v>5.7759999999999998</v>
      </c>
      <c r="AQ30" s="13">
        <v>6.82</v>
      </c>
      <c r="AR30" s="13">
        <v>178.61600000000001</v>
      </c>
      <c r="AS30" s="13">
        <f t="shared" ref="AS30" si="34">+AT30</f>
        <v>387.34699999999998</v>
      </c>
      <c r="AT30" s="13">
        <f t="shared" ref="AT30" si="35">+AU30+AV30+AW30+AX30-AY30</f>
        <v>387.34699999999998</v>
      </c>
      <c r="AU30" s="13">
        <v>177.483</v>
      </c>
      <c r="AV30" s="13">
        <v>173.721</v>
      </c>
      <c r="AW30" s="13">
        <v>36.143000000000001</v>
      </c>
      <c r="AX30" s="13">
        <v>0</v>
      </c>
      <c r="AY30" s="13">
        <v>0</v>
      </c>
      <c r="AZ30" s="13">
        <f t="shared" ref="AZ30" si="36">+BA30+BB30</f>
        <v>2556.1800000000003</v>
      </c>
      <c r="BA30" s="13">
        <v>15.943</v>
      </c>
      <c r="BB30" s="13">
        <v>2540.2370000000001</v>
      </c>
      <c r="BC30" s="13">
        <f t="shared" ref="BC30" si="37">+BD30+BE30</f>
        <v>259.51400000000001</v>
      </c>
      <c r="BD30" s="13">
        <v>204.53</v>
      </c>
      <c r="BE30" s="13">
        <v>54.984000000000002</v>
      </c>
      <c r="BF30" s="13">
        <v>536.69200000000001</v>
      </c>
      <c r="BG30" s="13">
        <v>2987.0449999999996</v>
      </c>
      <c r="BH30" s="13">
        <v>2450.3529999999996</v>
      </c>
      <c r="BI30" s="78">
        <v>535.98099999999977</v>
      </c>
      <c r="BJ30" s="78">
        <f t="shared" ref="BJ30" si="38">BI30-BF30</f>
        <v>-0.71100000000024011</v>
      </c>
      <c r="BK30" s="13">
        <v>684.78899999999976</v>
      </c>
      <c r="BL30" s="13">
        <v>3193.2759999999998</v>
      </c>
      <c r="BM30" s="13">
        <v>-187.75199999999995</v>
      </c>
      <c r="BN30" s="13">
        <v>-187.75199999999995</v>
      </c>
      <c r="BO30" s="13">
        <v>-465.55999999999995</v>
      </c>
      <c r="BP30" s="13">
        <v>-621.73199999999997</v>
      </c>
    </row>
    <row r="31" spans="1:68" ht="15" customHeight="1">
      <c r="A31" s="91">
        <v>2013</v>
      </c>
      <c r="B31" s="13">
        <v>2401.5610000000001</v>
      </c>
      <c r="C31" s="13">
        <v>3416.9560000000001</v>
      </c>
      <c r="D31" s="13">
        <f t="shared" ref="D31" si="39">+E31+F31+G31</f>
        <v>697.35199999999998</v>
      </c>
      <c r="E31" s="13">
        <v>684.72199999999998</v>
      </c>
      <c r="F31" s="13">
        <v>-1.63</v>
      </c>
      <c r="G31" s="13">
        <v>14.26</v>
      </c>
      <c r="H31" s="13">
        <f t="shared" ref="H31" si="40">+I31+J31</f>
        <v>2846.904</v>
      </c>
      <c r="I31" s="13">
        <v>2103.2640000000001</v>
      </c>
      <c r="J31" s="13">
        <v>743.64</v>
      </c>
      <c r="K31" s="13">
        <v>4.09</v>
      </c>
      <c r="L31" s="13">
        <f t="shared" ref="L31" si="41">+M31+N31+O31+P31</f>
        <v>47.900999999999996</v>
      </c>
      <c r="M31" s="13">
        <v>46.22</v>
      </c>
      <c r="N31" s="13">
        <v>0</v>
      </c>
      <c r="O31" s="13">
        <v>0</v>
      </c>
      <c r="P31" s="13">
        <v>1.681</v>
      </c>
      <c r="Q31" s="13">
        <v>183.029</v>
      </c>
      <c r="R31" s="13">
        <f t="shared" ref="R31" si="42">+S31+T31</f>
        <v>6.2270000000000003</v>
      </c>
      <c r="S31" s="13">
        <v>3.2690000000000001</v>
      </c>
      <c r="T31" s="13">
        <v>2.9580000000000002</v>
      </c>
      <c r="U31" s="13">
        <f t="shared" ref="U31" si="43">+V31+W31</f>
        <v>3730.5280000000002</v>
      </c>
      <c r="V31" s="13">
        <v>313.572</v>
      </c>
      <c r="W31" s="13">
        <v>3416.9560000000001</v>
      </c>
      <c r="X31" s="13">
        <f t="shared" ref="X31" si="44">+Y31+Z31</f>
        <v>96.917000000000002</v>
      </c>
      <c r="Y31" s="13">
        <v>27.164999999999999</v>
      </c>
      <c r="Z31" s="13">
        <v>69.751999999999995</v>
      </c>
      <c r="AA31" s="13">
        <v>0</v>
      </c>
      <c r="AB31" s="13">
        <f t="shared" ref="AB31" si="45">+AC31+AD31</f>
        <v>1.6679999999999999</v>
      </c>
      <c r="AC31" s="13">
        <v>0</v>
      </c>
      <c r="AD31" s="13">
        <v>1.6679999999999999</v>
      </c>
      <c r="AE31" s="13">
        <v>547.54200000000003</v>
      </c>
      <c r="AF31" s="13">
        <v>0.95399999999999996</v>
      </c>
      <c r="AG31" s="13">
        <f t="shared" ref="AG31" si="46">+AH31+AI31+AJ31</f>
        <v>5425.2120000000004</v>
      </c>
      <c r="AH31" s="13">
        <v>229.21700000000001</v>
      </c>
      <c r="AI31" s="13">
        <v>104.029</v>
      </c>
      <c r="AJ31" s="13">
        <v>5091.9660000000003</v>
      </c>
      <c r="AK31" s="13">
        <v>375.02199999999999</v>
      </c>
      <c r="AL31" s="13">
        <f>+AM31+AN31+AO31+AP31+AQ31</f>
        <v>233.00199999999995</v>
      </c>
      <c r="AM31" s="13">
        <v>166.75299999999999</v>
      </c>
      <c r="AN31" s="13">
        <v>47.04</v>
      </c>
      <c r="AO31" s="13">
        <v>6.9450000000000003</v>
      </c>
      <c r="AP31" s="13">
        <v>6.7130000000000001</v>
      </c>
      <c r="AQ31" s="13">
        <v>5.5510000000000002</v>
      </c>
      <c r="AR31" s="13">
        <v>170.828</v>
      </c>
      <c r="AS31" s="13">
        <f t="shared" ref="AS31" si="47">+AT31</f>
        <v>384.601</v>
      </c>
      <c r="AT31" s="13">
        <f t="shared" ref="AT31" si="48">+AU31+AV31+AW31+AX31-AY31</f>
        <v>384.601</v>
      </c>
      <c r="AU31" s="13">
        <v>176.97800000000001</v>
      </c>
      <c r="AV31" s="13">
        <v>171.92</v>
      </c>
      <c r="AW31" s="13">
        <v>35.703000000000003</v>
      </c>
      <c r="AX31" s="13">
        <v>0</v>
      </c>
      <c r="AY31" s="13">
        <v>0</v>
      </c>
      <c r="AZ31" s="13">
        <f t="shared" ref="AZ31" si="49">+BA31+BB31</f>
        <v>2618.7379999999998</v>
      </c>
      <c r="BA31" s="13">
        <v>15.87</v>
      </c>
      <c r="BB31" s="13">
        <v>2602.8679999999999</v>
      </c>
      <c r="BC31" s="13">
        <f t="shared" ref="BC31" si="50">+BD31+BE31</f>
        <v>322.42</v>
      </c>
      <c r="BD31" s="13">
        <v>276.82900000000001</v>
      </c>
      <c r="BE31" s="13">
        <v>45.591000000000001</v>
      </c>
      <c r="BF31" s="13">
        <v>547.54200000000003</v>
      </c>
      <c r="BG31" s="13">
        <v>3023.6510000000003</v>
      </c>
      <c r="BH31" s="13">
        <v>2476.1090000000004</v>
      </c>
      <c r="BI31" s="78">
        <v>547.67900000000031</v>
      </c>
      <c r="BJ31" s="78">
        <f t="shared" ref="BJ31" si="51">BI31-BF31</f>
        <v>0.13700000000028467</v>
      </c>
      <c r="BK31" s="13">
        <v>732.78000000000031</v>
      </c>
      <c r="BL31" s="13">
        <v>3319.4030000000002</v>
      </c>
      <c r="BM31" s="13">
        <v>-97.552999999999884</v>
      </c>
      <c r="BN31" s="13">
        <v>-97.552999999999884</v>
      </c>
      <c r="BO31" s="13">
        <v>-324.3429999999999</v>
      </c>
      <c r="BP31" s="13">
        <v>-475.10699999999991</v>
      </c>
    </row>
    <row r="32" spans="1:68" ht="15" customHeight="1">
      <c r="A32" s="91">
        <v>2014</v>
      </c>
      <c r="B32" s="13">
        <v>2373.346</v>
      </c>
      <c r="C32" s="13">
        <v>3502.0459999999998</v>
      </c>
      <c r="D32" s="13">
        <f t="shared" ref="D32" si="52">+E32+F32+G32</f>
        <v>611.00900000000013</v>
      </c>
      <c r="E32" s="13">
        <v>601.04600000000005</v>
      </c>
      <c r="F32" s="13">
        <v>7.3920000000000003</v>
      </c>
      <c r="G32" s="13">
        <v>2.5710000000000002</v>
      </c>
      <c r="H32" s="13">
        <f t="shared" ref="H32" si="53">+I32+J32</f>
        <v>2935.498</v>
      </c>
      <c r="I32" s="13">
        <v>2169.8589999999999</v>
      </c>
      <c r="J32" s="13">
        <v>765.63900000000001</v>
      </c>
      <c r="K32" s="13">
        <v>4.0529999999999999</v>
      </c>
      <c r="L32" s="13">
        <f t="shared" ref="L32" si="54">+M32+N32+O32+P32</f>
        <v>29.036999999999999</v>
      </c>
      <c r="M32" s="13">
        <v>25.395</v>
      </c>
      <c r="N32" s="13">
        <v>0</v>
      </c>
      <c r="O32" s="13">
        <v>0</v>
      </c>
      <c r="P32" s="13">
        <v>3.6419999999999999</v>
      </c>
      <c r="Q32" s="13">
        <v>169.566</v>
      </c>
      <c r="R32" s="13">
        <f t="shared" ref="R32" si="55">+S32+T32</f>
        <v>5.6519999999999992</v>
      </c>
      <c r="S32" s="13">
        <v>2.7429999999999999</v>
      </c>
      <c r="T32" s="13">
        <v>2.9089999999999998</v>
      </c>
      <c r="U32" s="13">
        <f t="shared" ref="U32" si="56">+V32+W32</f>
        <v>3826.299</v>
      </c>
      <c r="V32" s="13">
        <v>324.25299999999999</v>
      </c>
      <c r="W32" s="13">
        <v>3502.0459999999998</v>
      </c>
      <c r="X32" s="13">
        <f t="shared" ref="X32" si="57">+Y32+Z32</f>
        <v>124.148</v>
      </c>
      <c r="Y32" s="13">
        <v>26.794</v>
      </c>
      <c r="Z32" s="13">
        <v>97.353999999999999</v>
      </c>
      <c r="AA32" s="13">
        <v>0</v>
      </c>
      <c r="AB32" s="13">
        <f t="shared" ref="AB32" si="58">+AC32+AD32</f>
        <v>39.375999999999998</v>
      </c>
      <c r="AC32" s="13">
        <v>0</v>
      </c>
      <c r="AD32" s="13">
        <v>39.375999999999998</v>
      </c>
      <c r="AE32" s="13">
        <v>562.24599999999998</v>
      </c>
      <c r="AF32" s="13">
        <v>0.54600000000000004</v>
      </c>
      <c r="AG32" s="13">
        <f t="shared" ref="AG32" si="59">+AH32+AI32+AJ32</f>
        <v>5467.7539999999999</v>
      </c>
      <c r="AH32" s="13">
        <v>204.39699999999999</v>
      </c>
      <c r="AI32" s="13">
        <v>112.75</v>
      </c>
      <c r="AJ32" s="13">
        <v>5150.607</v>
      </c>
      <c r="AK32" s="13">
        <v>407.51</v>
      </c>
      <c r="AL32" s="13">
        <f>+AM32+AN32+AO32+AP32+AQ32</f>
        <v>209.77599999999998</v>
      </c>
      <c r="AM32" s="13">
        <v>165.791</v>
      </c>
      <c r="AN32" s="13">
        <v>27.75</v>
      </c>
      <c r="AO32" s="13">
        <v>3.0000000000000001E-3</v>
      </c>
      <c r="AP32" s="13">
        <v>7.4220000000000006</v>
      </c>
      <c r="AQ32" s="13">
        <v>8.81</v>
      </c>
      <c r="AR32" s="13">
        <v>172.917</v>
      </c>
      <c r="AS32" s="13">
        <f t="shared" ref="AS32" si="60">+AT32</f>
        <v>401.15800000000002</v>
      </c>
      <c r="AT32" s="13">
        <f t="shared" ref="AT32" si="61">+AU32+AV32+AW32+AX32-AY32</f>
        <v>401.15800000000002</v>
      </c>
      <c r="AU32" s="13">
        <v>187.19</v>
      </c>
      <c r="AV32" s="13">
        <v>175.39400000000001</v>
      </c>
      <c r="AW32" s="13">
        <v>38.573999999999998</v>
      </c>
      <c r="AX32" s="13">
        <v>0</v>
      </c>
      <c r="AY32" s="13">
        <v>0</v>
      </c>
      <c r="AZ32" s="13">
        <f t="shared" ref="AZ32" si="62">+BA32+BB32</f>
        <v>2892.835</v>
      </c>
      <c r="BA32" s="13">
        <v>13.994999999999999</v>
      </c>
      <c r="BB32" s="13">
        <v>2878.84</v>
      </c>
      <c r="BC32" s="13">
        <f t="shared" ref="BC32" si="63">+BD32+BE32</f>
        <v>339.56299999999999</v>
      </c>
      <c r="BD32" s="13">
        <v>259.15699999999998</v>
      </c>
      <c r="BE32" s="13">
        <v>80.406000000000006</v>
      </c>
      <c r="BF32" s="13">
        <v>562.24599999999998</v>
      </c>
      <c r="BG32" s="13">
        <v>3094.4079999999999</v>
      </c>
      <c r="BH32" s="13">
        <v>2532.1619999999998</v>
      </c>
      <c r="BI32" s="78">
        <v>562.36699999999985</v>
      </c>
      <c r="BJ32" s="78">
        <f t="shared" ref="BJ32" si="64">BI32-BF32</f>
        <v>0.12099999999986721</v>
      </c>
      <c r="BK32" s="13">
        <v>743.10599999999977</v>
      </c>
      <c r="BL32" s="13">
        <v>3583.0459999999994</v>
      </c>
      <c r="BM32" s="13">
        <v>80.999999999999545</v>
      </c>
      <c r="BN32" s="13">
        <v>80.999999999999545</v>
      </c>
      <c r="BO32" s="13">
        <v>-181.05900000000045</v>
      </c>
      <c r="BP32" s="13">
        <v>-230.36800000000056</v>
      </c>
    </row>
    <row r="33" spans="1:108" ht="15" customHeight="1">
      <c r="A33" s="91">
        <v>2015</v>
      </c>
      <c r="B33" s="13">
        <v>2381.0230000000001</v>
      </c>
      <c r="C33" s="13">
        <v>3656.5340000000001</v>
      </c>
      <c r="D33" s="13">
        <f t="shared" ref="D33:D34" si="65">+E33+F33+G33</f>
        <v>576.68599999999992</v>
      </c>
      <c r="E33" s="13">
        <v>574.34699999999998</v>
      </c>
      <c r="F33" s="13">
        <v>-0.186</v>
      </c>
      <c r="G33" s="13">
        <v>2.5249999999999999</v>
      </c>
      <c r="H33" s="13">
        <f t="shared" ref="H33:H34" si="66">+I33+J33</f>
        <v>2993.355</v>
      </c>
      <c r="I33" s="13">
        <v>2215.41</v>
      </c>
      <c r="J33" s="13">
        <v>777.94500000000005</v>
      </c>
      <c r="K33" s="13">
        <v>4.218</v>
      </c>
      <c r="L33" s="13">
        <f t="shared" ref="L33:L34" si="67">+M33+N33+O33+P33</f>
        <v>36.192</v>
      </c>
      <c r="M33" s="13">
        <v>35.164999999999999</v>
      </c>
      <c r="N33" s="13">
        <v>0</v>
      </c>
      <c r="O33" s="13">
        <v>0</v>
      </c>
      <c r="P33" s="13">
        <v>1.0269999999999999</v>
      </c>
      <c r="Q33" s="13">
        <v>180.96100000000001</v>
      </c>
      <c r="R33" s="13">
        <f t="shared" ref="R33:R34" si="68">+S33+T33</f>
        <v>8.1910000000000007</v>
      </c>
      <c r="S33" s="13">
        <v>5.2110000000000003</v>
      </c>
      <c r="T33" s="13">
        <v>2.98</v>
      </c>
      <c r="U33" s="13">
        <f t="shared" ref="U33:U34" si="69">+V33+W33</f>
        <v>3982.8220000000001</v>
      </c>
      <c r="V33" s="13">
        <v>326.28800000000001</v>
      </c>
      <c r="W33" s="13">
        <v>3656.5340000000001</v>
      </c>
      <c r="X33" s="13">
        <f t="shared" ref="X33:X34" si="70">+Y33+Z33</f>
        <v>118.723</v>
      </c>
      <c r="Y33" s="13">
        <v>26.494</v>
      </c>
      <c r="Z33" s="13">
        <v>92.228999999999999</v>
      </c>
      <c r="AA33" s="13">
        <v>0</v>
      </c>
      <c r="AB33" s="13">
        <f t="shared" ref="AB33:AB34" si="71">+AC33+AD33</f>
        <v>23.465</v>
      </c>
      <c r="AC33" s="13">
        <v>0</v>
      </c>
      <c r="AD33" s="13">
        <v>23.465</v>
      </c>
      <c r="AE33" s="13">
        <v>584.399</v>
      </c>
      <c r="AF33" s="13">
        <v>12.042999999999999</v>
      </c>
      <c r="AG33" s="13">
        <f t="shared" ref="AG33:AG34" si="72">+AH33+AI33+AJ33</f>
        <v>5708.0360000000001</v>
      </c>
      <c r="AH33" s="13">
        <v>234.58699999999999</v>
      </c>
      <c r="AI33" s="13">
        <v>123.67400000000001</v>
      </c>
      <c r="AJ33" s="13">
        <v>5349.7749999999996</v>
      </c>
      <c r="AK33" s="13">
        <v>255.05600000000001</v>
      </c>
      <c r="AL33" s="13">
        <f t="shared" ref="AL33:AL34" si="73">+AM33+AN33+AO33+AP33+AQ33</f>
        <v>140.79999999999998</v>
      </c>
      <c r="AM33" s="13">
        <v>175.36099999999999</v>
      </c>
      <c r="AN33" s="13">
        <v>27.731000000000002</v>
      </c>
      <c r="AO33" s="13">
        <v>-71.411000000000001</v>
      </c>
      <c r="AP33" s="13">
        <v>2.8679999999999999</v>
      </c>
      <c r="AQ33" s="13">
        <v>6.2510000000000003</v>
      </c>
      <c r="AR33" s="13">
        <v>177.70699999999999</v>
      </c>
      <c r="AS33" s="13">
        <f t="shared" ref="AS33:AS34" si="74">+AT33</f>
        <v>389.79599999999999</v>
      </c>
      <c r="AT33" s="13">
        <f t="shared" ref="AT33:AT34" si="75">+AU33+AV33+AW33+AX33-AY33</f>
        <v>389.79599999999999</v>
      </c>
      <c r="AU33" s="13">
        <v>182.98099999999999</v>
      </c>
      <c r="AV33" s="13">
        <v>177.429</v>
      </c>
      <c r="AW33" s="13">
        <v>29.385999999999999</v>
      </c>
      <c r="AX33" s="13">
        <v>0</v>
      </c>
      <c r="AY33" s="13">
        <v>0</v>
      </c>
      <c r="AZ33" s="13">
        <f t="shared" ref="AZ33:AZ34" si="76">+BA33+BB33</f>
        <v>3093.4900000000002</v>
      </c>
      <c r="BA33" s="13">
        <v>14.202</v>
      </c>
      <c r="BB33" s="13">
        <v>3079.288</v>
      </c>
      <c r="BC33" s="13">
        <f t="shared" ref="BC33:BC34" si="77">+BD33+BE33</f>
        <v>274.91800000000001</v>
      </c>
      <c r="BD33" s="13">
        <v>236.04900000000001</v>
      </c>
      <c r="BE33" s="13">
        <v>38.869</v>
      </c>
      <c r="BF33" s="13">
        <v>584.399</v>
      </c>
      <c r="BG33" s="13">
        <v>3327.0129999999999</v>
      </c>
      <c r="BH33" s="13">
        <v>2742.614</v>
      </c>
      <c r="BI33" s="78">
        <v>584.49599999999987</v>
      </c>
      <c r="BJ33" s="78">
        <f t="shared" ref="BJ33:BJ37" si="78">BI33-BF33</f>
        <v>9.6999999999866304E-2</v>
      </c>
      <c r="BK33" s="13">
        <v>689.10399999999981</v>
      </c>
      <c r="BL33" s="13">
        <v>3719.1880000000006</v>
      </c>
      <c r="BM33" s="13">
        <v>62.654000000000451</v>
      </c>
      <c r="BN33" s="13">
        <v>62.654000000000451</v>
      </c>
      <c r="BO33" s="13">
        <v>-270.29199999999952</v>
      </c>
      <c r="BP33" s="13">
        <v>-274.62199999999939</v>
      </c>
    </row>
    <row r="34" spans="1:108" ht="15" customHeight="1">
      <c r="A34" s="91">
        <v>2016</v>
      </c>
      <c r="B34" s="13">
        <v>2393.4940000000001</v>
      </c>
      <c r="C34" s="13">
        <v>3750.848</v>
      </c>
      <c r="D34" s="13">
        <f t="shared" si="65"/>
        <v>576.71299999999997</v>
      </c>
      <c r="E34" s="13">
        <v>569.08399999999995</v>
      </c>
      <c r="F34" s="13">
        <v>6.3220000000000001</v>
      </c>
      <c r="G34" s="13">
        <v>1.3069999999999999</v>
      </c>
      <c r="H34" s="13">
        <f t="shared" si="66"/>
        <v>3132.9799999999996</v>
      </c>
      <c r="I34" s="13">
        <v>2321.3649999999998</v>
      </c>
      <c r="J34" s="13">
        <v>811.61500000000001</v>
      </c>
      <c r="K34" s="13">
        <v>4.0060000000000002</v>
      </c>
      <c r="L34" s="13">
        <f t="shared" si="67"/>
        <v>21.402999999999999</v>
      </c>
      <c r="M34" s="13">
        <v>19.64</v>
      </c>
      <c r="N34" s="13">
        <v>0</v>
      </c>
      <c r="O34" s="13">
        <v>0</v>
      </c>
      <c r="P34" s="13">
        <v>1.7629999999999999</v>
      </c>
      <c r="Q34" s="13">
        <v>157.00200000000001</v>
      </c>
      <c r="R34" s="13">
        <f t="shared" si="68"/>
        <v>7.4160000000000004</v>
      </c>
      <c r="S34" s="13">
        <v>5.694</v>
      </c>
      <c r="T34" s="13">
        <v>1.722</v>
      </c>
      <c r="U34" s="13">
        <f t="shared" si="69"/>
        <v>4081.3989999999999</v>
      </c>
      <c r="V34" s="13">
        <v>330.55099999999999</v>
      </c>
      <c r="W34" s="13">
        <v>3750.848</v>
      </c>
      <c r="X34" s="13">
        <f t="shared" si="70"/>
        <v>116.278492</v>
      </c>
      <c r="Y34" s="13">
        <v>30.023</v>
      </c>
      <c r="Z34" s="13">
        <v>86.255492000000004</v>
      </c>
      <c r="AA34" s="13">
        <v>0</v>
      </c>
      <c r="AB34" s="13">
        <f t="shared" si="71"/>
        <v>2.2490000000000001</v>
      </c>
      <c r="AC34" s="13">
        <v>0</v>
      </c>
      <c r="AD34" s="13">
        <v>2.2490000000000001</v>
      </c>
      <c r="AE34" s="13">
        <v>589.83299999999997</v>
      </c>
      <c r="AF34" s="13">
        <v>-51.121000000000002</v>
      </c>
      <c r="AG34" s="13">
        <f t="shared" si="72"/>
        <v>5847.9690000000001</v>
      </c>
      <c r="AH34" s="13">
        <v>242.96299999999999</v>
      </c>
      <c r="AI34" s="13">
        <v>106.39400000000001</v>
      </c>
      <c r="AJ34" s="13">
        <v>5498.6120000000001</v>
      </c>
      <c r="AK34" s="13">
        <v>292.61200000000002</v>
      </c>
      <c r="AL34" s="13">
        <f t="shared" si="73"/>
        <v>184.256055</v>
      </c>
      <c r="AM34" s="13">
        <v>172.41187500000001</v>
      </c>
      <c r="AN34" s="13">
        <v>31.86318</v>
      </c>
      <c r="AO34" s="13">
        <v>-29.763000000000002</v>
      </c>
      <c r="AP34" s="13">
        <v>2.8730000000000002</v>
      </c>
      <c r="AQ34" s="13">
        <v>6.8710000000000004</v>
      </c>
      <c r="AR34" s="13">
        <v>168.611875</v>
      </c>
      <c r="AS34" s="13">
        <f t="shared" si="74"/>
        <v>395.49599999999998</v>
      </c>
      <c r="AT34" s="13">
        <f t="shared" si="75"/>
        <v>395.49599999999998</v>
      </c>
      <c r="AU34" s="13">
        <v>179.786</v>
      </c>
      <c r="AV34" s="13">
        <v>185.48599999999999</v>
      </c>
      <c r="AW34" s="13">
        <v>30.224</v>
      </c>
      <c r="AX34" s="13">
        <v>0</v>
      </c>
      <c r="AY34" s="13">
        <v>0</v>
      </c>
      <c r="AZ34" s="13">
        <f t="shared" si="76"/>
        <v>3165.638492</v>
      </c>
      <c r="BA34" s="13">
        <v>16.7</v>
      </c>
      <c r="BB34" s="13">
        <v>3148.9384920000002</v>
      </c>
      <c r="BC34" s="13">
        <f t="shared" si="77"/>
        <v>236.625</v>
      </c>
      <c r="BD34" s="13">
        <v>194.51900000000001</v>
      </c>
      <c r="BE34" s="13">
        <v>42.106000000000002</v>
      </c>
      <c r="BF34" s="13">
        <v>589.83299999999997</v>
      </c>
      <c r="BG34" s="13">
        <v>3454.4749999999999</v>
      </c>
      <c r="BH34" s="13">
        <v>2864.6419999999998</v>
      </c>
      <c r="BI34" s="78">
        <v>610.10100000000034</v>
      </c>
      <c r="BJ34" s="78">
        <f t="shared" si="78"/>
        <v>20.26800000000037</v>
      </c>
      <c r="BK34" s="13">
        <v>772.95405500000038</v>
      </c>
      <c r="BL34" s="13">
        <v>3879.8430550000003</v>
      </c>
      <c r="BM34" s="13">
        <v>128.99505500000032</v>
      </c>
      <c r="BN34" s="13">
        <v>128.99505500000032</v>
      </c>
      <c r="BO34" s="13">
        <v>-226.46194499999964</v>
      </c>
      <c r="BP34" s="13">
        <v>-162.22094499999966</v>
      </c>
    </row>
    <row r="35" spans="1:108" ht="15" customHeight="1">
      <c r="A35" s="91">
        <v>2017</v>
      </c>
      <c r="B35" s="13">
        <v>2437.087</v>
      </c>
      <c r="C35" s="13">
        <v>3984.7840000000001</v>
      </c>
      <c r="D35" s="13">
        <f t="shared" ref="D35" si="79">+E35+F35+G35</f>
        <v>638.726</v>
      </c>
      <c r="E35" s="13">
        <v>616.10500000000002</v>
      </c>
      <c r="F35" s="13">
        <v>20.518000000000001</v>
      </c>
      <c r="G35" s="13">
        <v>2.1030000000000002</v>
      </c>
      <c r="H35" s="13">
        <f t="shared" ref="H35" si="80">+I35+J35</f>
        <v>3407.8809999999999</v>
      </c>
      <c r="I35" s="13">
        <v>2460.636</v>
      </c>
      <c r="J35" s="13">
        <v>947.24499999999989</v>
      </c>
      <c r="K35" s="13">
        <v>7.68</v>
      </c>
      <c r="L35" s="13">
        <f t="shared" ref="L35" si="81">+M35+N35+O35+P35</f>
        <v>-11.395</v>
      </c>
      <c r="M35" s="13">
        <v>-14.103999999999999</v>
      </c>
      <c r="N35" s="13">
        <v>0</v>
      </c>
      <c r="O35" s="13">
        <v>0</v>
      </c>
      <c r="P35" s="13">
        <v>2.7090000000000001</v>
      </c>
      <c r="Q35" s="13">
        <v>122.15600000000001</v>
      </c>
      <c r="R35" s="13">
        <f t="shared" ref="R35" si="82">+S35+T35</f>
        <v>8.6189999999999998</v>
      </c>
      <c r="S35" s="13">
        <v>6.899</v>
      </c>
      <c r="T35" s="13">
        <v>1.72</v>
      </c>
      <c r="U35" s="13">
        <f t="shared" ref="U35" si="83">+V35+W35</f>
        <v>4302.4859999999999</v>
      </c>
      <c r="V35" s="13">
        <v>317.702</v>
      </c>
      <c r="W35" s="13">
        <v>3984.7840000000001</v>
      </c>
      <c r="X35" s="13">
        <f t="shared" ref="X35" si="84">+Y35+Z35</f>
        <v>150.47199999999998</v>
      </c>
      <c r="Y35" s="13">
        <v>34.195999999999998</v>
      </c>
      <c r="Z35" s="13">
        <v>116.276</v>
      </c>
      <c r="AA35" s="13">
        <v>0</v>
      </c>
      <c r="AB35" s="13">
        <f t="shared" ref="AB35" si="85">+AC35+AD35</f>
        <v>3.5459999999999998</v>
      </c>
      <c r="AC35" s="13">
        <v>0</v>
      </c>
      <c r="AD35" s="13">
        <v>3.5459999999999998</v>
      </c>
      <c r="AE35" s="13">
        <v>601.274</v>
      </c>
      <c r="AF35" s="13">
        <v>-7.9109999999999996</v>
      </c>
      <c r="AG35" s="13">
        <f t="shared" ref="AG35" si="86">+AH35+AI35+AJ35</f>
        <v>6229.1229999999996</v>
      </c>
      <c r="AH35" s="13">
        <v>252.19</v>
      </c>
      <c r="AI35" s="13">
        <v>137.58699999999999</v>
      </c>
      <c r="AJ35" s="13">
        <v>5839.3459999999995</v>
      </c>
      <c r="AK35" s="13">
        <v>224.79900000000001</v>
      </c>
      <c r="AL35" s="13">
        <f t="shared" ref="AL35" si="87">+AM35+AN35+AO35+AP35+AQ35</f>
        <v>227.6157035</v>
      </c>
      <c r="AM35" s="13">
        <v>175.79970349999999</v>
      </c>
      <c r="AN35" s="13">
        <v>22.102</v>
      </c>
      <c r="AO35" s="13">
        <v>20.452999999999999</v>
      </c>
      <c r="AP35" s="13">
        <v>1.9500000000000002</v>
      </c>
      <c r="AQ35" s="13">
        <v>7.3109999999999999</v>
      </c>
      <c r="AR35" s="13">
        <v>168.6767035</v>
      </c>
      <c r="AS35" s="13">
        <f t="shared" ref="AS35" si="88">+AT35</f>
        <v>390.03000000000003</v>
      </c>
      <c r="AT35" s="13">
        <f t="shared" ref="AT35" si="89">+AU35+AV35+AW35+AX35-AY35</f>
        <v>390.03000000000003</v>
      </c>
      <c r="AU35" s="13">
        <v>179.53800000000001</v>
      </c>
      <c r="AV35" s="13">
        <v>177.33600000000001</v>
      </c>
      <c r="AW35" s="13">
        <v>33.155999999999999</v>
      </c>
      <c r="AX35" s="13">
        <v>0</v>
      </c>
      <c r="AY35" s="13">
        <v>0</v>
      </c>
      <c r="AZ35" s="13">
        <f t="shared" ref="AZ35" si="90">+BA35+BB35</f>
        <v>3181.6584264815456</v>
      </c>
      <c r="BA35" s="13">
        <v>17.488</v>
      </c>
      <c r="BB35" s="13">
        <v>3164.1704264815457</v>
      </c>
      <c r="BC35" s="13">
        <f t="shared" ref="BC35" si="91">+BD35+BE35</f>
        <v>332.39499999999998</v>
      </c>
      <c r="BD35" s="13">
        <v>220.779</v>
      </c>
      <c r="BE35" s="13">
        <v>111.616</v>
      </c>
      <c r="BF35" s="13">
        <v>601.274</v>
      </c>
      <c r="BG35" s="13">
        <v>3792.0359999999996</v>
      </c>
      <c r="BH35" s="13">
        <v>3190.7619999999997</v>
      </c>
      <c r="BI35" s="78">
        <v>601.27399999999977</v>
      </c>
      <c r="BJ35" s="78">
        <f t="shared" si="78"/>
        <v>0</v>
      </c>
      <c r="BK35" s="13">
        <v>840.28470349999975</v>
      </c>
      <c r="BL35" s="13">
        <v>3935.1801299815452</v>
      </c>
      <c r="BM35" s="13">
        <v>-49.603870018454927</v>
      </c>
      <c r="BN35" s="13">
        <v>-49.603870018454927</v>
      </c>
      <c r="BO35" s="13">
        <v>-322.02887001845494</v>
      </c>
      <c r="BP35" s="13">
        <v>-351.56987001845499</v>
      </c>
    </row>
    <row r="36" spans="1:108" ht="15" customHeight="1">
      <c r="A36" s="91">
        <v>2018</v>
      </c>
      <c r="B36" s="13">
        <v>2540.652</v>
      </c>
      <c r="C36" s="13">
        <v>4133.9170000000004</v>
      </c>
      <c r="D36" s="13">
        <f t="shared" ref="D36" si="92">+E36+F36+G36</f>
        <v>633.88300000000004</v>
      </c>
      <c r="E36" s="13">
        <v>625.63</v>
      </c>
      <c r="F36" s="13">
        <v>4.7309999999999999</v>
      </c>
      <c r="G36" s="13">
        <v>3.5219999999999998</v>
      </c>
      <c r="H36" s="13">
        <f t="shared" ref="H36" si="93">+I36+J36</f>
        <v>3513.7069999999999</v>
      </c>
      <c r="I36" s="13">
        <v>2535.482</v>
      </c>
      <c r="J36" s="13">
        <v>978.22499999999991</v>
      </c>
      <c r="K36" s="13">
        <v>8.2140000000000004</v>
      </c>
      <c r="L36" s="13">
        <f t="shared" ref="L36" si="94">+M36+N36+O36+P36</f>
        <v>11.961</v>
      </c>
      <c r="M36" s="13">
        <v>10.128</v>
      </c>
      <c r="N36" s="13">
        <v>0</v>
      </c>
      <c r="O36" s="13">
        <v>0</v>
      </c>
      <c r="P36" s="13">
        <v>1.833</v>
      </c>
      <c r="Q36" s="13">
        <v>143.6</v>
      </c>
      <c r="R36" s="13">
        <f t="shared" ref="R36" si="95">+S36+T36</f>
        <v>13.007</v>
      </c>
      <c r="S36" s="13">
        <v>11.109</v>
      </c>
      <c r="T36" s="13">
        <v>1.8979999999999999</v>
      </c>
      <c r="U36" s="13">
        <f t="shared" ref="U36" si="96">+V36+W36</f>
        <v>4457.2870000000003</v>
      </c>
      <c r="V36" s="13">
        <v>323.37</v>
      </c>
      <c r="W36" s="13">
        <v>4133.9170000000004</v>
      </c>
      <c r="X36" s="13">
        <f t="shared" ref="X36" si="97">+Y36+Z36</f>
        <v>108.852</v>
      </c>
      <c r="Y36" s="13">
        <v>34.304000000000002</v>
      </c>
      <c r="Z36" s="13">
        <v>74.548000000000002</v>
      </c>
      <c r="AA36" s="13">
        <v>0</v>
      </c>
      <c r="AB36" s="13">
        <f t="shared" ref="AB36" si="98">+AC36+AD36</f>
        <v>4.524</v>
      </c>
      <c r="AC36" s="13">
        <v>0</v>
      </c>
      <c r="AD36" s="13">
        <v>4.524</v>
      </c>
      <c r="AE36" s="13">
        <v>649.90200000000004</v>
      </c>
      <c r="AF36" s="13">
        <v>-3.0989999999999998</v>
      </c>
      <c r="AG36" s="13">
        <f t="shared" ref="AG36" si="99">+AH36+AI36+AJ36</f>
        <v>6447.7290000000003</v>
      </c>
      <c r="AH36" s="13">
        <v>254.93100000000001</v>
      </c>
      <c r="AI36" s="13">
        <v>144.10499999999999</v>
      </c>
      <c r="AJ36" s="13">
        <v>6048.6930000000002</v>
      </c>
      <c r="AK36" s="13">
        <v>264.74599999999998</v>
      </c>
      <c r="AL36" s="13">
        <f t="shared" ref="AL36" si="100">+AM36+AN36+AO36+AP36+AQ36</f>
        <v>161.33600000000001</v>
      </c>
      <c r="AM36" s="13">
        <v>90.736000000000004</v>
      </c>
      <c r="AN36" s="13">
        <v>112.021</v>
      </c>
      <c r="AO36" s="13">
        <v>-50.262</v>
      </c>
      <c r="AP36" s="13">
        <v>2.0299999999999998</v>
      </c>
      <c r="AQ36" s="13">
        <v>6.8109999999999999</v>
      </c>
      <c r="AR36" s="13">
        <v>81.653999999999996</v>
      </c>
      <c r="AS36" s="13">
        <f t="shared" ref="AS36" si="101">+AT36</f>
        <v>394.23135785181967</v>
      </c>
      <c r="AT36" s="13">
        <f t="shared" ref="AT36" si="102">+AU36+AV36+AW36+AX36-AY36</f>
        <v>394.23135785181967</v>
      </c>
      <c r="AU36" s="13">
        <v>178.495</v>
      </c>
      <c r="AV36" s="13">
        <v>183.00399999999999</v>
      </c>
      <c r="AW36" s="13">
        <v>32.732357851819671</v>
      </c>
      <c r="AX36" s="13">
        <v>0</v>
      </c>
      <c r="AY36" s="13">
        <v>0</v>
      </c>
      <c r="AZ36" s="13">
        <f t="shared" ref="AZ36" si="103">+BA36+BB36</f>
        <v>3344.9270000000001</v>
      </c>
      <c r="BA36" s="13">
        <v>19.559000000000001</v>
      </c>
      <c r="BB36" s="13">
        <v>3325.3679999999999</v>
      </c>
      <c r="BC36" s="13">
        <f t="shared" ref="BC36" si="104">+BD36+BE36</f>
        <v>420.78199999999998</v>
      </c>
      <c r="BD36" s="13">
        <v>271.85199999999998</v>
      </c>
      <c r="BE36" s="13">
        <v>148.93</v>
      </c>
      <c r="BF36" s="13">
        <v>649.90200000000004</v>
      </c>
      <c r="BG36" s="13">
        <v>3907.0770000000002</v>
      </c>
      <c r="BH36" s="13">
        <v>3257.1750000000002</v>
      </c>
      <c r="BI36" s="78">
        <v>649.90200000000027</v>
      </c>
      <c r="BJ36" s="78">
        <f t="shared" si="78"/>
        <v>0</v>
      </c>
      <c r="BK36" s="13">
        <v>799.27700000000027</v>
      </c>
      <c r="BL36" s="13">
        <v>4093.2063578518209</v>
      </c>
      <c r="BM36" s="13">
        <v>-40.710642148179431</v>
      </c>
      <c r="BN36" s="13">
        <v>-40.710642148179431</v>
      </c>
      <c r="BO36" s="13">
        <v>-274.35464214817949</v>
      </c>
      <c r="BP36" s="13">
        <v>-255.23664214817944</v>
      </c>
      <c r="BQ36" s="104"/>
    </row>
    <row r="37" spans="1:108" ht="15" customHeight="1">
      <c r="A37" s="91">
        <v>2019</v>
      </c>
      <c r="B37" s="13">
        <v>2574.058</v>
      </c>
      <c r="C37" s="13">
        <v>4180.1409999999996</v>
      </c>
      <c r="D37" s="13">
        <f t="shared" ref="D37" si="105">+E37+F37+G37</f>
        <v>654.71799999999996</v>
      </c>
      <c r="E37" s="13">
        <v>649.55499999999995</v>
      </c>
      <c r="F37" s="13">
        <v>1.641</v>
      </c>
      <c r="G37" s="13">
        <v>3.5219999999999998</v>
      </c>
      <c r="H37" s="13">
        <f t="shared" ref="H37" si="106">+I37+J37</f>
        <v>3569.2290000000003</v>
      </c>
      <c r="I37" s="13">
        <v>2685.1210000000001</v>
      </c>
      <c r="J37" s="13">
        <v>884.10800000000006</v>
      </c>
      <c r="K37" s="13">
        <v>8.7940000000000005</v>
      </c>
      <c r="L37" s="13">
        <f t="shared" ref="L37" si="107">+M37+N37+O37+P37</f>
        <v>6.59</v>
      </c>
      <c r="M37" s="13">
        <v>4.6399999999999997</v>
      </c>
      <c r="N37" s="13">
        <v>0</v>
      </c>
      <c r="O37" s="13">
        <v>0</v>
      </c>
      <c r="P37" s="13">
        <v>1.95</v>
      </c>
      <c r="Q37" s="13">
        <v>142.797</v>
      </c>
      <c r="R37" s="13">
        <f t="shared" ref="R37" si="108">+S37+T37</f>
        <v>9.3659999999999997</v>
      </c>
      <c r="S37" s="13">
        <v>7.3179999999999996</v>
      </c>
      <c r="T37" s="13">
        <v>2.048</v>
      </c>
      <c r="U37" s="13">
        <f t="shared" ref="U37" si="109">+V37+W37</f>
        <v>4481.4139999999998</v>
      </c>
      <c r="V37" s="13">
        <v>301.27300000000002</v>
      </c>
      <c r="W37" s="13">
        <v>4180.1409999999996</v>
      </c>
      <c r="X37" s="13">
        <f t="shared" ref="X37" si="110">+Y37+Z37</f>
        <v>112.13800000000001</v>
      </c>
      <c r="Y37" s="13">
        <v>36.780999999999999</v>
      </c>
      <c r="Z37" s="13">
        <v>75.356999999999999</v>
      </c>
      <c r="AA37" s="13">
        <v>0</v>
      </c>
      <c r="AB37" s="13">
        <f t="shared" ref="AB37" si="111">+AC37+AD37</f>
        <v>2.97</v>
      </c>
      <c r="AC37" s="13">
        <v>0</v>
      </c>
      <c r="AD37" s="13">
        <v>2.97</v>
      </c>
      <c r="AE37" s="13">
        <v>691.72799999999995</v>
      </c>
      <c r="AF37" s="13">
        <v>-2.7770000000000001</v>
      </c>
      <c r="AG37" s="13">
        <f t="shared" ref="AG37" si="112">+AH37+AI37+AJ37</f>
        <v>6550.7969999999996</v>
      </c>
      <c r="AH37" s="13">
        <v>277.70100000000002</v>
      </c>
      <c r="AI37" s="13">
        <v>171.34200000000001</v>
      </c>
      <c r="AJ37" s="13">
        <v>6101.7539999999999</v>
      </c>
      <c r="AK37" s="13">
        <v>293.012</v>
      </c>
      <c r="AL37" s="13">
        <f t="shared" ref="AL37" si="113">+AM37+AN37+AO37+AP37+AQ37</f>
        <v>184.98199999999997</v>
      </c>
      <c r="AM37" s="13">
        <v>93.781999999999996</v>
      </c>
      <c r="AN37" s="13">
        <v>82.397999999999996</v>
      </c>
      <c r="AO37" s="13">
        <v>0.158</v>
      </c>
      <c r="AP37" s="13">
        <v>1.397</v>
      </c>
      <c r="AQ37" s="13">
        <v>7.2469999999999999</v>
      </c>
      <c r="AR37" s="13">
        <v>90.02</v>
      </c>
      <c r="AS37" s="13">
        <f t="shared" ref="AS37" si="114">+AT37</f>
        <v>501.14500000000004</v>
      </c>
      <c r="AT37" s="13">
        <f t="shared" ref="AT37" si="115">+AU37+AV37+AW37+AX37-AY37</f>
        <v>501.14500000000004</v>
      </c>
      <c r="AU37" s="13">
        <v>273.02800000000002</v>
      </c>
      <c r="AV37" s="13">
        <v>194.69900000000001</v>
      </c>
      <c r="AW37" s="13">
        <v>33.417999999999999</v>
      </c>
      <c r="AX37" s="13">
        <v>0</v>
      </c>
      <c r="AY37" s="13">
        <v>0</v>
      </c>
      <c r="AZ37" s="13">
        <f t="shared" ref="AZ37" si="116">+BA37+BB37</f>
        <v>3475.7170000000001</v>
      </c>
      <c r="BA37" s="13">
        <v>29.068000000000001</v>
      </c>
      <c r="BB37" s="13">
        <v>3446.6489999999999</v>
      </c>
      <c r="BC37" s="13">
        <f t="shared" ref="BC37" si="117">+BD37+BE37</f>
        <v>397.97399999999999</v>
      </c>
      <c r="BD37" s="13">
        <v>291.96600000000001</v>
      </c>
      <c r="BE37" s="13">
        <v>106.008</v>
      </c>
      <c r="BF37" s="13">
        <v>691.72799999999995</v>
      </c>
      <c r="BG37" s="13">
        <v>3976.7389999999996</v>
      </c>
      <c r="BH37" s="13">
        <v>3285.0109999999995</v>
      </c>
      <c r="BI37" s="78">
        <v>691.72799999999938</v>
      </c>
      <c r="BJ37" s="78">
        <f t="shared" si="78"/>
        <v>0</v>
      </c>
      <c r="BK37" s="13">
        <v>870.11999999999932</v>
      </c>
      <c r="BL37" s="13">
        <v>4424.2049999999999</v>
      </c>
      <c r="BM37" s="13">
        <v>244.06400000000031</v>
      </c>
      <c r="BN37" s="13">
        <v>244.06400000000031</v>
      </c>
      <c r="BO37" s="13">
        <v>-52.659999999999656</v>
      </c>
      <c r="BP37" s="13">
        <v>-12.872999999999635</v>
      </c>
      <c r="BQ37" s="104"/>
    </row>
    <row r="38" spans="1:108" ht="15" customHeight="1">
      <c r="A38" s="91">
        <v>2020</v>
      </c>
      <c r="B38" s="13">
        <v>2315.9789999999998</v>
      </c>
      <c r="C38" s="13">
        <v>3988.2530000000002</v>
      </c>
      <c r="D38" s="13">
        <f t="shared" ref="D38" si="118">+E38+F38+G38</f>
        <v>722.84799999999996</v>
      </c>
      <c r="E38" s="13">
        <v>717.12099999999998</v>
      </c>
      <c r="F38" s="13">
        <v>3.7690000000000001</v>
      </c>
      <c r="G38" s="13">
        <v>1.958</v>
      </c>
      <c r="H38" s="13">
        <f t="shared" ref="H38" si="119">+I38+J38</f>
        <v>3668.7579999999998</v>
      </c>
      <c r="I38" s="13">
        <v>2772.15</v>
      </c>
      <c r="J38" s="13">
        <v>896.60799999999995</v>
      </c>
      <c r="K38" s="13">
        <v>8.3620000000000001</v>
      </c>
      <c r="L38" s="13">
        <f t="shared" ref="L38" si="120">+M38+N38+O38+P38</f>
        <v>1.89</v>
      </c>
      <c r="M38" s="13">
        <v>0.01</v>
      </c>
      <c r="N38" s="13">
        <v>0</v>
      </c>
      <c r="O38" s="13">
        <v>0</v>
      </c>
      <c r="P38" s="13">
        <v>1.88</v>
      </c>
      <c r="Q38" s="13">
        <v>118.648</v>
      </c>
      <c r="R38" s="13">
        <f t="shared" ref="R38" si="121">+S38+T38</f>
        <v>8.173</v>
      </c>
      <c r="S38" s="13">
        <v>6.173</v>
      </c>
      <c r="T38" s="13">
        <v>2</v>
      </c>
      <c r="U38" s="13">
        <f t="shared" ref="U38" si="122">+V38+W38</f>
        <v>4241.0240000000003</v>
      </c>
      <c r="V38" s="13">
        <v>252.77099999999999</v>
      </c>
      <c r="W38" s="13">
        <v>3988.2530000000002</v>
      </c>
      <c r="X38" s="13">
        <f t="shared" ref="X38" si="123">+Y38+Z38</f>
        <v>110.60899999999999</v>
      </c>
      <c r="Y38" s="13">
        <v>39.36</v>
      </c>
      <c r="Z38" s="13">
        <v>71.248999999999995</v>
      </c>
      <c r="AA38" s="13">
        <v>0</v>
      </c>
      <c r="AB38" s="13">
        <f t="shared" ref="AB38" si="124">+AC38+AD38</f>
        <v>0.122</v>
      </c>
      <c r="AC38" s="13">
        <v>0</v>
      </c>
      <c r="AD38" s="13">
        <v>0.122</v>
      </c>
      <c r="AE38" s="13">
        <v>719.36599999999999</v>
      </c>
      <c r="AF38" s="13">
        <v>4.5919999999999996</v>
      </c>
      <c r="AG38" s="13">
        <f t="shared" ref="AG38" si="125">+AH38+AI38+AJ38</f>
        <v>6340.8249999999998</v>
      </c>
      <c r="AH38" s="13">
        <v>246.76499999999999</v>
      </c>
      <c r="AI38" s="13">
        <v>236.37200000000001</v>
      </c>
      <c r="AJ38" s="13">
        <v>5857.6880000000001</v>
      </c>
      <c r="AK38" s="13">
        <v>371.64</v>
      </c>
      <c r="AL38" s="13">
        <f t="shared" ref="AL38" si="126">+AM38+AN38+AO38+AP38+AQ38</f>
        <v>100.00700000000001</v>
      </c>
      <c r="AM38" s="13">
        <v>90.206000000000003</v>
      </c>
      <c r="AN38" s="13">
        <v>1.9319999999999999</v>
      </c>
      <c r="AO38" s="13">
        <v>0.185</v>
      </c>
      <c r="AP38" s="13">
        <v>0.69599999999999995</v>
      </c>
      <c r="AQ38" s="13">
        <v>6.9880000000000004</v>
      </c>
      <c r="AR38" s="13">
        <v>91.613</v>
      </c>
      <c r="AS38" s="13">
        <f t="shared" ref="AS38" si="127">+AT38</f>
        <v>507.99900000000002</v>
      </c>
      <c r="AT38" s="13">
        <f t="shared" ref="AT38" si="128">+AU38+AV38+AW38+AX38-AY38</f>
        <v>507.99900000000002</v>
      </c>
      <c r="AU38" s="13">
        <v>274.23500000000001</v>
      </c>
      <c r="AV38" s="13">
        <v>200.3</v>
      </c>
      <c r="AW38" s="13">
        <v>33.463999999999999</v>
      </c>
      <c r="AX38" s="13">
        <v>0</v>
      </c>
      <c r="AY38" s="13">
        <v>0</v>
      </c>
      <c r="AZ38" s="13">
        <f t="shared" ref="AZ38" si="129">+BA38+BB38</f>
        <v>3683.6530000000002</v>
      </c>
      <c r="BA38" s="13">
        <v>30.036000000000001</v>
      </c>
      <c r="BB38" s="13">
        <v>3653.6170000000002</v>
      </c>
      <c r="BC38" s="13">
        <f t="shared" ref="BC38" si="130">+BD38+BE38</f>
        <v>481.65999999999997</v>
      </c>
      <c r="BD38" s="13">
        <v>339.39400000000001</v>
      </c>
      <c r="BE38" s="13">
        <v>142.26599999999999</v>
      </c>
      <c r="BF38" s="13">
        <v>719.36599999999999</v>
      </c>
      <c r="BG38" s="13">
        <v>4024.846</v>
      </c>
      <c r="BH38" s="13">
        <v>3305.48</v>
      </c>
      <c r="BI38" s="78">
        <v>719.36600000000021</v>
      </c>
      <c r="BJ38" s="78">
        <f t="shared" ref="BJ38" si="131">BI38-BF38</f>
        <v>0</v>
      </c>
      <c r="BK38" s="13">
        <v>817.48300000000029</v>
      </c>
      <c r="BL38" s="13">
        <v>4637.5820000000003</v>
      </c>
      <c r="BM38" s="13">
        <v>649.32900000000018</v>
      </c>
      <c r="BN38" s="13">
        <v>649.32900000000018</v>
      </c>
      <c r="BO38" s="13">
        <v>411.50100000000015</v>
      </c>
      <c r="BP38" s="13">
        <v>403.42700000000019</v>
      </c>
      <c r="BQ38" s="104"/>
    </row>
    <row r="39" spans="1:108" ht="15" customHeight="1">
      <c r="A39" s="22">
        <v>2021</v>
      </c>
      <c r="B39" s="13">
        <v>2464.5700000000002</v>
      </c>
      <c r="C39" s="13">
        <v>4197.5190000000002</v>
      </c>
      <c r="D39" s="13">
        <f t="shared" ref="D39" si="132">+E39+F39+G39</f>
        <v>760.42699999999991</v>
      </c>
      <c r="E39" s="13">
        <v>754.20899999999995</v>
      </c>
      <c r="F39" s="13">
        <v>-0.443</v>
      </c>
      <c r="G39" s="13">
        <v>6.6609999999999996</v>
      </c>
      <c r="H39" s="13">
        <f t="shared" ref="H39" si="133">+I39+J39</f>
        <v>3857.3240000000001</v>
      </c>
      <c r="I39" s="13">
        <v>2910.19</v>
      </c>
      <c r="J39" s="13">
        <v>947.13400000000001</v>
      </c>
      <c r="K39" s="13">
        <v>8.4710000000000001</v>
      </c>
      <c r="L39" s="13">
        <f t="shared" ref="L39" si="134">+M39+N39+O39+P39</f>
        <v>14.72</v>
      </c>
      <c r="M39" s="13">
        <v>13.595000000000001</v>
      </c>
      <c r="N39" s="13">
        <v>0</v>
      </c>
      <c r="O39" s="13">
        <v>0</v>
      </c>
      <c r="P39" s="13">
        <v>1.125</v>
      </c>
      <c r="Q39" s="13">
        <v>119.432</v>
      </c>
      <c r="R39" s="13">
        <f t="shared" ref="R39" si="135">+S39+T39</f>
        <v>6.641</v>
      </c>
      <c r="S39" s="13">
        <v>4.5579999999999998</v>
      </c>
      <c r="T39" s="13">
        <v>2.0830000000000002</v>
      </c>
      <c r="U39" s="13">
        <f t="shared" ref="U39" si="136">+V39+W39</f>
        <v>4450.8209999999999</v>
      </c>
      <c r="V39" s="13">
        <v>253.30200000000002</v>
      </c>
      <c r="W39" s="13">
        <v>4197.5190000000002</v>
      </c>
      <c r="X39" s="13">
        <f t="shared" ref="X39" si="137">+Y39+Z39</f>
        <v>127.066</v>
      </c>
      <c r="Y39" s="13">
        <v>40.420999999999999</v>
      </c>
      <c r="Z39" s="13">
        <v>86.64500000000001</v>
      </c>
      <c r="AA39" s="13">
        <v>0</v>
      </c>
      <c r="AB39" s="13">
        <f t="shared" ref="AB39" si="138">+AC39+AD39</f>
        <v>5.7000000000000002E-2</v>
      </c>
      <c r="AC39" s="13">
        <v>0</v>
      </c>
      <c r="AD39" s="13">
        <v>5.7000000000000002E-2</v>
      </c>
      <c r="AE39" s="13">
        <v>786.19200000000001</v>
      </c>
      <c r="AF39" s="13">
        <v>-4.556</v>
      </c>
      <c r="AG39" s="13">
        <f t="shared" ref="AG39" si="139">+AH39+AI39+AJ39</f>
        <v>6665.1719999999996</v>
      </c>
      <c r="AH39" s="13">
        <v>292.39999999999998</v>
      </c>
      <c r="AI39" s="13">
        <v>265.92399999999998</v>
      </c>
      <c r="AJ39" s="13">
        <v>6106.848</v>
      </c>
      <c r="AK39" s="13">
        <v>451.38499999999999</v>
      </c>
      <c r="AL39" s="13">
        <f t="shared" ref="AL39" si="140">+AM39+AN39+AO39+AP39+AQ39</f>
        <v>85.161999999999992</v>
      </c>
      <c r="AM39" s="13">
        <v>65.847999999999999</v>
      </c>
      <c r="AN39" s="13">
        <v>3.3290000000000002</v>
      </c>
      <c r="AO39" s="13">
        <v>0.221</v>
      </c>
      <c r="AP39" s="13">
        <v>11.582000000000001</v>
      </c>
      <c r="AQ39" s="13">
        <v>4.1820000000000004</v>
      </c>
      <c r="AR39" s="13">
        <v>67.543000000000006</v>
      </c>
      <c r="AS39" s="13">
        <f t="shared" ref="AS39" si="141">+AT39</f>
        <v>521.70900000000006</v>
      </c>
      <c r="AT39" s="13">
        <f t="shared" ref="AT39" si="142">+AU39+AV39+AW39+AX39-AY39</f>
        <v>521.70900000000006</v>
      </c>
      <c r="AU39" s="13">
        <v>277.71899999999999</v>
      </c>
      <c r="AV39" s="13">
        <v>210.655</v>
      </c>
      <c r="AW39" s="13">
        <v>33.335000000000001</v>
      </c>
      <c r="AX39" s="13">
        <v>0</v>
      </c>
      <c r="AY39" s="13">
        <v>0</v>
      </c>
      <c r="AZ39" s="13">
        <f t="shared" ref="AZ39" si="143">+BA39+BB39</f>
        <v>3927.0809999999997</v>
      </c>
      <c r="BA39" s="13">
        <v>30.064</v>
      </c>
      <c r="BB39" s="13">
        <v>3897.0169999999998</v>
      </c>
      <c r="BC39" s="13">
        <f t="shared" ref="BC39" si="144">+BD39+BE39</f>
        <v>560.52</v>
      </c>
      <c r="BD39" s="13">
        <v>403.24099999999999</v>
      </c>
      <c r="BE39" s="13">
        <v>157.279</v>
      </c>
      <c r="BF39" s="13">
        <v>786.19200000000001</v>
      </c>
      <c r="BG39" s="13">
        <v>4200.601999999999</v>
      </c>
      <c r="BH39" s="13">
        <v>3414.4099999999989</v>
      </c>
      <c r="BI39" s="78">
        <v>786.19199999999887</v>
      </c>
      <c r="BJ39" s="78">
        <f t="shared" ref="BJ39" si="145">BI39-BF39</f>
        <v>-1.1368683772161603E-12</v>
      </c>
      <c r="BK39" s="13">
        <v>856.63399999999888</v>
      </c>
      <c r="BL39" s="13">
        <v>4918.415</v>
      </c>
      <c r="BM39" s="13">
        <v>720.89599999999973</v>
      </c>
      <c r="BN39" s="13">
        <v>720.89599999999973</v>
      </c>
      <c r="BO39" s="13">
        <v>495.16699999999969</v>
      </c>
      <c r="BP39" s="13">
        <v>525.48799999999983</v>
      </c>
      <c r="BQ39" s="104"/>
    </row>
    <row r="40" spans="1:108" ht="15" customHeight="1">
      <c r="A40" s="22" t="s">
        <v>403</v>
      </c>
      <c r="B40" s="13">
        <v>2778.1190000000001</v>
      </c>
      <c r="C40" s="13">
        <v>4574.57</v>
      </c>
      <c r="D40" s="13">
        <f t="shared" ref="D40" si="146">+E40+F40+G40</f>
        <v>835.4190000000001</v>
      </c>
      <c r="E40" s="13">
        <v>826.92700000000002</v>
      </c>
      <c r="F40" s="13">
        <v>-0.502</v>
      </c>
      <c r="G40" s="13">
        <v>8.9939999999999998</v>
      </c>
      <c r="H40" s="13">
        <f t="shared" ref="H40" si="147">+I40+J40</f>
        <v>4098.6489999999994</v>
      </c>
      <c r="I40" s="13">
        <v>3082.0079999999998</v>
      </c>
      <c r="J40" s="13">
        <v>1016.641</v>
      </c>
      <c r="K40" s="13">
        <v>8.4710000000000001</v>
      </c>
      <c r="L40" s="13">
        <f t="shared" ref="L40" si="148">+M40+N40+O40+P40</f>
        <v>37.32</v>
      </c>
      <c r="M40" s="13">
        <v>36.241999999999997</v>
      </c>
      <c r="N40" s="13">
        <v>0</v>
      </c>
      <c r="O40" s="13">
        <v>0</v>
      </c>
      <c r="P40" s="13">
        <v>1.0780000000000001</v>
      </c>
      <c r="Q40" s="13">
        <v>159.39599999999999</v>
      </c>
      <c r="R40" s="13">
        <f t="shared" ref="R40" si="149">+S40+T40</f>
        <v>7.3379999999999992</v>
      </c>
      <c r="S40" s="13">
        <v>5.1529999999999996</v>
      </c>
      <c r="T40" s="13">
        <v>2.1850000000000001</v>
      </c>
      <c r="U40" s="13">
        <f t="shared" ref="U40" si="150">+V40+W40</f>
        <v>4841.7869999999994</v>
      </c>
      <c r="V40" s="13">
        <v>267.21699999999998</v>
      </c>
      <c r="W40" s="13">
        <v>4574.57</v>
      </c>
      <c r="X40" s="13">
        <f t="shared" ref="X40" si="151">+Y40+Z40</f>
        <v>132.333</v>
      </c>
      <c r="Y40" s="13">
        <v>42.887999999999998</v>
      </c>
      <c r="Z40" s="13">
        <v>89.444999999999993</v>
      </c>
      <c r="AA40" s="13">
        <v>0</v>
      </c>
      <c r="AB40" s="13">
        <f t="shared" ref="AB40" si="152">+AC40+AD40</f>
        <v>2.4E-2</v>
      </c>
      <c r="AC40" s="13">
        <v>0</v>
      </c>
      <c r="AD40" s="13">
        <v>2.4E-2</v>
      </c>
      <c r="AE40" s="13">
        <v>868.76700000000005</v>
      </c>
      <c r="AF40" s="13">
        <v>-2.8980000000000001</v>
      </c>
      <c r="AG40" s="13">
        <f t="shared" ref="AG40" si="153">+AH40+AI40+AJ40</f>
        <v>7302.621000000001</v>
      </c>
      <c r="AH40" s="13">
        <v>320.36434981843013</v>
      </c>
      <c r="AI40" s="13">
        <v>291.35665018157073</v>
      </c>
      <c r="AJ40" s="13">
        <v>6690.9</v>
      </c>
      <c r="AK40" s="13">
        <v>451.38499999999999</v>
      </c>
      <c r="AL40" s="13">
        <f t="shared" ref="AL40" si="154">+AM40+AN40+AO40+AP40+AQ40</f>
        <v>126.19600000000001</v>
      </c>
      <c r="AM40" s="13">
        <v>101.504</v>
      </c>
      <c r="AN40" s="13">
        <v>3.8490000000000002</v>
      </c>
      <c r="AO40" s="13">
        <v>0.254</v>
      </c>
      <c r="AP40" s="13">
        <v>14.450000000000001</v>
      </c>
      <c r="AQ40" s="13">
        <v>6.1390000000000002</v>
      </c>
      <c r="AR40" s="13">
        <v>81.897000000000006</v>
      </c>
      <c r="AS40" s="13">
        <f t="shared" ref="AS40" si="155">+AT40</f>
        <v>520.97299999999996</v>
      </c>
      <c r="AT40" s="13">
        <f t="shared" ref="AT40" si="156">+AU40+AV40+AW40+AX40-AY40</f>
        <v>520.97299999999996</v>
      </c>
      <c r="AU40" s="13">
        <v>274.661</v>
      </c>
      <c r="AV40" s="13">
        <v>213.20699999999999</v>
      </c>
      <c r="AW40" s="13">
        <v>33.104999999999997</v>
      </c>
      <c r="AX40" s="13">
        <v>0</v>
      </c>
      <c r="AY40" s="13">
        <v>0</v>
      </c>
      <c r="AZ40" s="13">
        <f t="shared" ref="AZ40" si="157">+BA40+BB40</f>
        <v>4347.33</v>
      </c>
      <c r="BA40" s="13">
        <v>34.189</v>
      </c>
      <c r="BB40" s="13">
        <v>4313.1409999999996</v>
      </c>
      <c r="BC40" s="13">
        <f t="shared" ref="BC40" si="158">+BD40+BE40</f>
        <v>525.56100000000004</v>
      </c>
      <c r="BD40" s="13">
        <v>480.875</v>
      </c>
      <c r="BE40" s="13">
        <v>44.686</v>
      </c>
      <c r="BF40" s="13">
        <v>868.76700000000005</v>
      </c>
      <c r="BG40" s="13">
        <v>4524.5020000000004</v>
      </c>
      <c r="BH40" s="13">
        <v>3655.7350000000006</v>
      </c>
      <c r="BI40" s="78">
        <v>868.76700000000096</v>
      </c>
      <c r="BJ40" s="78">
        <f t="shared" ref="BJ40" si="159">BI40-BF40</f>
        <v>9.0949470177292824E-13</v>
      </c>
      <c r="BK40" s="13">
        <v>957.64300000000094</v>
      </c>
      <c r="BL40" s="13">
        <v>5419.0580000000018</v>
      </c>
      <c r="BM40" s="13">
        <v>844.4880000000021</v>
      </c>
      <c r="BN40" s="13">
        <v>844.4880000000021</v>
      </c>
      <c r="BO40" s="13">
        <v>501.25800000000208</v>
      </c>
      <c r="BP40" s="13">
        <v>537.50400000000207</v>
      </c>
      <c r="BQ40" s="104"/>
    </row>
    <row r="41" spans="1:108" ht="15" customHeight="1">
      <c r="A41" s="22" t="s">
        <v>407</v>
      </c>
      <c r="B41" s="104" t="s">
        <v>408</v>
      </c>
      <c r="C41" s="13">
        <v>4977.9269999999997</v>
      </c>
      <c r="D41" s="104" t="s">
        <v>408</v>
      </c>
      <c r="E41" s="104" t="s">
        <v>408</v>
      </c>
      <c r="F41" s="104" t="s">
        <v>408</v>
      </c>
      <c r="G41" s="104" t="s">
        <v>408</v>
      </c>
      <c r="H41" s="104" t="s">
        <v>408</v>
      </c>
      <c r="I41" s="104" t="s">
        <v>408</v>
      </c>
      <c r="J41" s="104" t="s">
        <v>408</v>
      </c>
      <c r="K41" s="104" t="s">
        <v>408</v>
      </c>
      <c r="L41" s="104" t="s">
        <v>408</v>
      </c>
      <c r="M41" s="104" t="s">
        <v>408</v>
      </c>
      <c r="N41" s="13">
        <v>0</v>
      </c>
      <c r="O41" s="13">
        <v>0</v>
      </c>
      <c r="P41" s="104" t="s">
        <v>408</v>
      </c>
      <c r="Q41" s="104" t="s">
        <v>408</v>
      </c>
      <c r="R41" s="104" t="s">
        <v>408</v>
      </c>
      <c r="S41" s="104" t="s">
        <v>408</v>
      </c>
      <c r="T41" s="104" t="s">
        <v>408</v>
      </c>
      <c r="U41" s="104" t="s">
        <v>408</v>
      </c>
      <c r="V41" s="104" t="s">
        <v>408</v>
      </c>
      <c r="W41" s="13">
        <v>4977.9279999999999</v>
      </c>
      <c r="X41" s="104" t="s">
        <v>408</v>
      </c>
      <c r="Y41" s="104" t="s">
        <v>408</v>
      </c>
      <c r="Z41" s="104" t="s">
        <v>408</v>
      </c>
      <c r="AA41" s="104" t="s">
        <v>408</v>
      </c>
      <c r="AB41" s="104" t="s">
        <v>408</v>
      </c>
      <c r="AC41" s="104" t="s">
        <v>408</v>
      </c>
      <c r="AD41" s="104" t="s">
        <v>408</v>
      </c>
      <c r="AE41" s="13">
        <v>926.85900000000004</v>
      </c>
      <c r="AF41" s="104" t="s">
        <v>408</v>
      </c>
      <c r="AG41" s="104" t="s">
        <v>408</v>
      </c>
      <c r="AH41" s="104" t="s">
        <v>408</v>
      </c>
      <c r="AI41" s="104" t="s">
        <v>408</v>
      </c>
      <c r="AJ41" s="104" t="s">
        <v>408</v>
      </c>
      <c r="AK41" s="104" t="s">
        <v>408</v>
      </c>
      <c r="AL41" s="104" t="s">
        <v>408</v>
      </c>
      <c r="AM41" s="104" t="s">
        <v>408</v>
      </c>
      <c r="AN41" s="104" t="s">
        <v>408</v>
      </c>
      <c r="AO41" s="104" t="s">
        <v>408</v>
      </c>
      <c r="AP41" s="104" t="s">
        <v>408</v>
      </c>
      <c r="AQ41" s="104" t="s">
        <v>408</v>
      </c>
      <c r="AR41" s="104" t="s">
        <v>408</v>
      </c>
      <c r="AS41" s="104" t="s">
        <v>408</v>
      </c>
      <c r="AT41" s="104" t="s">
        <v>408</v>
      </c>
      <c r="AU41" s="104" t="s">
        <v>408</v>
      </c>
      <c r="AV41" s="104" t="s">
        <v>408</v>
      </c>
      <c r="AW41" s="104" t="s">
        <v>408</v>
      </c>
      <c r="AX41" s="104" t="s">
        <v>408</v>
      </c>
      <c r="AY41" s="104" t="s">
        <v>408</v>
      </c>
      <c r="AZ41" s="104" t="s">
        <v>408</v>
      </c>
      <c r="BA41" s="104" t="s">
        <v>408</v>
      </c>
      <c r="BB41" s="104" t="s">
        <v>408</v>
      </c>
      <c r="BC41" s="104" t="s">
        <v>408</v>
      </c>
      <c r="BD41" s="104" t="s">
        <v>408</v>
      </c>
      <c r="BE41" s="104" t="s">
        <v>408</v>
      </c>
      <c r="BF41" s="13">
        <v>926.85900000000004</v>
      </c>
      <c r="BG41" s="104" t="s">
        <v>408</v>
      </c>
      <c r="BH41" s="104" t="s">
        <v>408</v>
      </c>
      <c r="BI41" s="78">
        <v>926.85900000000004</v>
      </c>
      <c r="BJ41" s="105" t="s">
        <v>408</v>
      </c>
      <c r="BK41" s="104" t="s">
        <v>408</v>
      </c>
      <c r="BL41" s="104" t="s">
        <v>408</v>
      </c>
      <c r="BM41" s="104" t="s">
        <v>408</v>
      </c>
      <c r="BN41" s="104" t="s">
        <v>408</v>
      </c>
      <c r="BO41" s="104" t="s">
        <v>408</v>
      </c>
      <c r="BP41" s="104" t="s">
        <v>408</v>
      </c>
      <c r="BQ41" s="104"/>
    </row>
    <row r="42" spans="1:108" ht="15" customHeight="1">
      <c r="A42" s="91"/>
    </row>
    <row r="43" spans="1:108" s="7" customFormat="1" ht="15" customHeight="1">
      <c r="A43" s="99" t="s">
        <v>404</v>
      </c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</row>
    <row r="44" spans="1:108" s="7" customFormat="1" ht="15" customHeight="1">
      <c r="A44" s="101" t="s">
        <v>405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</row>
    <row r="45" spans="1:108" s="7" customFormat="1" ht="15" customHeight="1">
      <c r="A45" s="99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</row>
    <row r="46" spans="1:108" ht="15" customHeight="1">
      <c r="A46" s="101"/>
      <c r="B46" s="15"/>
      <c r="C46" s="15"/>
      <c r="D46" s="15"/>
    </row>
    <row r="47" spans="1:108" ht="15" customHeight="1"/>
    <row r="48" spans="1:10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</sheetData>
  <mergeCells count="82">
    <mergeCell ref="U7:AF7"/>
    <mergeCell ref="AK8:AK10"/>
    <mergeCell ref="AT9:AY9"/>
    <mergeCell ref="AS8:AY8"/>
    <mergeCell ref="W9:W10"/>
    <mergeCell ref="AE8:AE10"/>
    <mergeCell ref="AG7:AY7"/>
    <mergeCell ref="X8:Z8"/>
    <mergeCell ref="AL8:AQ8"/>
    <mergeCell ref="AL9:AL10"/>
    <mergeCell ref="X9:X10"/>
    <mergeCell ref="AH9:AH10"/>
    <mergeCell ref="AI9:AI10"/>
    <mergeCell ref="Y9:Y10"/>
    <mergeCell ref="Z9:Z10"/>
    <mergeCell ref="AF8:AF10"/>
    <mergeCell ref="L9:L10"/>
    <mergeCell ref="L8:P8"/>
    <mergeCell ref="U9:U10"/>
    <mergeCell ref="T9:T10"/>
    <mergeCell ref="P9:P10"/>
    <mergeCell ref="R9:R10"/>
    <mergeCell ref="S9:S10"/>
    <mergeCell ref="M9:M10"/>
    <mergeCell ref="N9:N10"/>
    <mergeCell ref="O9:O10"/>
    <mergeCell ref="Q8:Q10"/>
    <mergeCell ref="U8:W8"/>
    <mergeCell ref="AZ7:BF7"/>
    <mergeCell ref="BH8:BH10"/>
    <mergeCell ref="AG8:AJ8"/>
    <mergeCell ref="AJ9:AJ10"/>
    <mergeCell ref="L7:T7"/>
    <mergeCell ref="AR8:AR10"/>
    <mergeCell ref="AS9:AS10"/>
    <mergeCell ref="AN9:AN10"/>
    <mergeCell ref="AA8:AA10"/>
    <mergeCell ref="AB8:AD8"/>
    <mergeCell ref="AB9:AB10"/>
    <mergeCell ref="AC9:AC10"/>
    <mergeCell ref="AD9:AD10"/>
    <mergeCell ref="AQ9:AQ10"/>
    <mergeCell ref="R8:T8"/>
    <mergeCell ref="V9:V10"/>
    <mergeCell ref="B7:K7"/>
    <mergeCell ref="C8:C10"/>
    <mergeCell ref="BG7:BP7"/>
    <mergeCell ref="BI8:BI10"/>
    <mergeCell ref="BD9:BD10"/>
    <mergeCell ref="BP8:BP10"/>
    <mergeCell ref="BN8:BN10"/>
    <mergeCell ref="BO8:BO10"/>
    <mergeCell ref="BM8:BM10"/>
    <mergeCell ref="BL8:BL10"/>
    <mergeCell ref="BE9:BE10"/>
    <mergeCell ref="BG8:BG10"/>
    <mergeCell ref="BK8:BK10"/>
    <mergeCell ref="BC8:BE8"/>
    <mergeCell ref="BF8:BF10"/>
    <mergeCell ref="BJ8:BJ10"/>
    <mergeCell ref="AG9:AG10"/>
    <mergeCell ref="BA9:BA10"/>
    <mergeCell ref="AZ9:AZ10"/>
    <mergeCell ref="A11:A12"/>
    <mergeCell ref="B8:B10"/>
    <mergeCell ref="F9:F10"/>
    <mergeCell ref="H8:J8"/>
    <mergeCell ref="K8:K10"/>
    <mergeCell ref="G9:G10"/>
    <mergeCell ref="I9:I10"/>
    <mergeCell ref="D9:D10"/>
    <mergeCell ref="E9:E10"/>
    <mergeCell ref="D8:G8"/>
    <mergeCell ref="J9:J10"/>
    <mergeCell ref="H9:H10"/>
    <mergeCell ref="A7:A10"/>
    <mergeCell ref="BC9:BC10"/>
    <mergeCell ref="AZ8:BB8"/>
    <mergeCell ref="AM9:AM10"/>
    <mergeCell ref="BB9:BB10"/>
    <mergeCell ref="AP9:AP10"/>
    <mergeCell ref="AO9:AO10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53"/>
  </sheetPr>
  <dimension ref="A1:DD729"/>
  <sheetViews>
    <sheetView showGridLines="0" topLeftCell="A10" zoomScale="83" zoomScaleNormal="83" workbookViewId="0">
      <pane xSplit="1" ySplit="3" topLeftCell="AZ39" activePane="bottomRight" state="frozen"/>
      <selection activeCell="A10" sqref="A10"/>
      <selection pane="topRight" activeCell="B10" sqref="B10"/>
      <selection pane="bottomLeft" activeCell="A13" sqref="A13"/>
      <selection pane="bottomRight" activeCell="A41" sqref="A41"/>
    </sheetView>
  </sheetViews>
  <sheetFormatPr defaultColWidth="9.33203125" defaultRowHeight="11.25"/>
  <cols>
    <col min="1" max="1" width="19.83203125" style="19" customWidth="1"/>
    <col min="2" max="2" width="31.1640625" style="19" customWidth="1"/>
    <col min="3" max="13" width="14.33203125" style="19" customWidth="1"/>
    <col min="14" max="14" width="15.83203125" style="19" customWidth="1"/>
    <col min="15" max="33" width="14.33203125" style="19" customWidth="1"/>
    <col min="34" max="34" width="28.5" style="19" bestFit="1" customWidth="1"/>
    <col min="35" max="37" width="14.33203125" style="19" customWidth="1"/>
    <col min="38" max="38" width="16.83203125" style="19" customWidth="1"/>
    <col min="39" max="43" width="14.33203125" style="19" customWidth="1"/>
    <col min="44" max="44" width="15.83203125" style="19" customWidth="1"/>
    <col min="45" max="71" width="14.33203125" style="19" customWidth="1"/>
    <col min="72" max="16384" width="9.33203125" style="19"/>
  </cols>
  <sheetData>
    <row r="1" spans="1:71">
      <c r="AL1" s="90"/>
    </row>
    <row r="2" spans="1:71" s="10" customFormat="1">
      <c r="A2" s="50" t="s">
        <v>272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</row>
    <row r="3" spans="1:71" s="10" customFormat="1">
      <c r="A3" s="51" t="s">
        <v>300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</row>
    <row r="4" spans="1:71" ht="6" customHeight="1">
      <c r="A4" s="21"/>
    </row>
    <row r="5" spans="1:71" s="7" customFormat="1" ht="12.6" customHeight="1">
      <c r="A5" s="8" t="s">
        <v>146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</row>
    <row r="6" spans="1:71" ht="6" customHeight="1" thickBot="1"/>
    <row r="7" spans="1:71" s="22" customFormat="1" ht="13.5" customHeight="1" thickBot="1">
      <c r="A7" s="119" t="s">
        <v>385</v>
      </c>
      <c r="B7" s="112" t="s">
        <v>75</v>
      </c>
      <c r="C7" s="112"/>
      <c r="D7" s="112"/>
      <c r="E7" s="112"/>
      <c r="F7" s="111" t="s">
        <v>164</v>
      </c>
      <c r="G7" s="112"/>
      <c r="H7" s="112"/>
      <c r="I7" s="112"/>
      <c r="J7" s="112"/>
      <c r="K7" s="112"/>
      <c r="L7" s="112"/>
      <c r="M7" s="112"/>
      <c r="N7" s="112"/>
      <c r="O7" s="127" t="s">
        <v>165</v>
      </c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4"/>
      <c r="AC7" s="112" t="s">
        <v>166</v>
      </c>
      <c r="AD7" s="112"/>
      <c r="AE7" s="112"/>
      <c r="AF7" s="112"/>
      <c r="AG7" s="112"/>
      <c r="AH7" s="127" t="s">
        <v>167</v>
      </c>
      <c r="AI7" s="143"/>
      <c r="AJ7" s="143"/>
      <c r="AK7" s="143"/>
      <c r="AL7" s="143"/>
      <c r="AM7" s="143"/>
      <c r="AN7" s="144"/>
      <c r="AO7" s="111" t="s">
        <v>168</v>
      </c>
      <c r="AP7" s="112"/>
      <c r="AQ7" s="112"/>
      <c r="AR7" s="112"/>
      <c r="AS7" s="112"/>
      <c r="AT7" s="112"/>
      <c r="AU7" s="112"/>
      <c r="AV7" s="112"/>
      <c r="AW7" s="112"/>
      <c r="AX7" s="112"/>
      <c r="AY7" s="112"/>
      <c r="AZ7" s="112"/>
      <c r="BA7" s="112"/>
      <c r="BB7" s="112"/>
      <c r="BC7" s="112"/>
      <c r="BD7" s="112"/>
      <c r="BE7" s="111" t="s">
        <v>169</v>
      </c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1" t="s">
        <v>170</v>
      </c>
      <c r="BQ7" s="112"/>
      <c r="BR7" s="112"/>
      <c r="BS7" s="112"/>
    </row>
    <row r="8" spans="1:71" s="22" customFormat="1" ht="47.25" customHeight="1" thickBot="1">
      <c r="A8" s="120"/>
      <c r="B8" s="42" t="s">
        <v>171</v>
      </c>
      <c r="C8" s="126" t="s">
        <v>82</v>
      </c>
      <c r="D8" s="126"/>
      <c r="E8" s="126"/>
      <c r="F8" s="126" t="s">
        <v>84</v>
      </c>
      <c r="G8" s="126"/>
      <c r="H8" s="126"/>
      <c r="I8" s="126" t="s">
        <v>85</v>
      </c>
      <c r="J8" s="126"/>
      <c r="K8" s="126"/>
      <c r="L8" s="126"/>
      <c r="M8" s="126"/>
      <c r="N8" s="128" t="s">
        <v>154</v>
      </c>
      <c r="O8" s="126" t="s">
        <v>87</v>
      </c>
      <c r="P8" s="126"/>
      <c r="Q8" s="126"/>
      <c r="R8" s="126"/>
      <c r="S8" s="126"/>
      <c r="T8" s="126"/>
      <c r="U8" s="126"/>
      <c r="V8" s="126"/>
      <c r="W8" s="126" t="s">
        <v>88</v>
      </c>
      <c r="X8" s="112"/>
      <c r="Y8" s="112"/>
      <c r="Z8" s="112"/>
      <c r="AA8" s="112"/>
      <c r="AB8" s="128" t="s">
        <v>242</v>
      </c>
      <c r="AC8" s="126" t="s">
        <v>90</v>
      </c>
      <c r="AD8" s="126"/>
      <c r="AE8" s="112"/>
      <c r="AF8" s="112"/>
      <c r="AG8" s="128" t="s">
        <v>261</v>
      </c>
      <c r="AH8" s="42" t="s">
        <v>172</v>
      </c>
      <c r="AI8" s="112" t="s">
        <v>92</v>
      </c>
      <c r="AJ8" s="112"/>
      <c r="AK8" s="112"/>
      <c r="AL8" s="145" t="s">
        <v>271</v>
      </c>
      <c r="AM8" s="146"/>
      <c r="AN8" s="147"/>
      <c r="AO8" s="126" t="s">
        <v>85</v>
      </c>
      <c r="AP8" s="126"/>
      <c r="AQ8" s="126"/>
      <c r="AR8" s="126"/>
      <c r="AS8" s="126"/>
      <c r="AT8" s="126" t="s">
        <v>95</v>
      </c>
      <c r="AU8" s="126"/>
      <c r="AV8" s="126"/>
      <c r="AW8" s="126" t="s">
        <v>96</v>
      </c>
      <c r="AX8" s="126"/>
      <c r="AY8" s="126"/>
      <c r="AZ8" s="126"/>
      <c r="BA8" s="126"/>
      <c r="BB8" s="126"/>
      <c r="BC8" s="126"/>
      <c r="BD8" s="126"/>
      <c r="BE8" s="153" t="s">
        <v>88</v>
      </c>
      <c r="BF8" s="154"/>
      <c r="BG8" s="154"/>
      <c r="BH8" s="154"/>
      <c r="BI8" s="154"/>
      <c r="BJ8" s="155"/>
      <c r="BK8" s="128" t="s">
        <v>242</v>
      </c>
      <c r="BL8" s="126" t="s">
        <v>5</v>
      </c>
      <c r="BM8" s="126"/>
      <c r="BN8" s="112"/>
      <c r="BO8" s="112"/>
      <c r="BP8" s="119" t="s">
        <v>173</v>
      </c>
      <c r="BQ8" s="119" t="s">
        <v>174</v>
      </c>
      <c r="BR8" s="119" t="s">
        <v>103</v>
      </c>
      <c r="BS8" s="119" t="s">
        <v>175</v>
      </c>
    </row>
    <row r="9" spans="1:71" s="22" customFormat="1" ht="23.25" customHeight="1" thickBot="1">
      <c r="A9" s="120"/>
      <c r="B9" s="112" t="s">
        <v>104</v>
      </c>
      <c r="C9" s="112" t="s">
        <v>104</v>
      </c>
      <c r="D9" s="112" t="s">
        <v>108</v>
      </c>
      <c r="E9" s="112" t="s">
        <v>109</v>
      </c>
      <c r="F9" s="112" t="s">
        <v>104</v>
      </c>
      <c r="G9" s="126" t="s">
        <v>112</v>
      </c>
      <c r="H9" s="126" t="s">
        <v>113</v>
      </c>
      <c r="I9" s="112" t="s">
        <v>104</v>
      </c>
      <c r="J9" s="126" t="s">
        <v>114</v>
      </c>
      <c r="K9" s="126" t="s">
        <v>115</v>
      </c>
      <c r="L9" s="126" t="s">
        <v>264</v>
      </c>
      <c r="M9" s="126" t="s">
        <v>116</v>
      </c>
      <c r="N9" s="150"/>
      <c r="O9" s="111" t="s">
        <v>155</v>
      </c>
      <c r="P9" s="113" t="s">
        <v>322</v>
      </c>
      <c r="Q9" s="113"/>
      <c r="R9" s="113"/>
      <c r="S9" s="113"/>
      <c r="T9" s="113"/>
      <c r="U9" s="113"/>
      <c r="V9" s="126" t="s">
        <v>265</v>
      </c>
      <c r="W9" s="112" t="s">
        <v>104</v>
      </c>
      <c r="X9" s="126" t="s">
        <v>121</v>
      </c>
      <c r="Y9" s="126" t="s">
        <v>122</v>
      </c>
      <c r="Z9" s="111" t="s">
        <v>123</v>
      </c>
      <c r="AA9" s="111" t="s">
        <v>124</v>
      </c>
      <c r="AB9" s="150"/>
      <c r="AC9" s="112" t="s">
        <v>104</v>
      </c>
      <c r="AD9" s="125" t="s">
        <v>381</v>
      </c>
      <c r="AE9" s="111" t="s">
        <v>126</v>
      </c>
      <c r="AF9" s="111" t="s">
        <v>127</v>
      </c>
      <c r="AG9" s="150"/>
      <c r="AH9" s="112" t="s">
        <v>104</v>
      </c>
      <c r="AI9" s="112" t="s">
        <v>104</v>
      </c>
      <c r="AJ9" s="112" t="s">
        <v>108</v>
      </c>
      <c r="AK9" s="112" t="s">
        <v>131</v>
      </c>
      <c r="AL9" s="112" t="s">
        <v>104</v>
      </c>
      <c r="AM9" s="150" t="s">
        <v>110</v>
      </c>
      <c r="AN9" s="150" t="s">
        <v>111</v>
      </c>
      <c r="AO9" s="112" t="s">
        <v>104</v>
      </c>
      <c r="AP9" s="126" t="s">
        <v>114</v>
      </c>
      <c r="AQ9" s="126" t="s">
        <v>115</v>
      </c>
      <c r="AR9" s="126" t="s">
        <v>264</v>
      </c>
      <c r="AS9" s="126" t="s">
        <v>135</v>
      </c>
      <c r="AT9" s="112" t="s">
        <v>104</v>
      </c>
      <c r="AU9" s="126" t="s">
        <v>118</v>
      </c>
      <c r="AV9" s="126" t="s">
        <v>119</v>
      </c>
      <c r="AW9" s="112" t="s">
        <v>104</v>
      </c>
      <c r="AX9" s="113" t="s">
        <v>322</v>
      </c>
      <c r="AY9" s="113"/>
      <c r="AZ9" s="113"/>
      <c r="BA9" s="113"/>
      <c r="BB9" s="113"/>
      <c r="BC9" s="113"/>
      <c r="BD9" s="126" t="s">
        <v>265</v>
      </c>
      <c r="BE9" s="112" t="s">
        <v>104</v>
      </c>
      <c r="BF9" s="126" t="s">
        <v>121</v>
      </c>
      <c r="BG9" s="126" t="s">
        <v>122</v>
      </c>
      <c r="BH9" s="111" t="s">
        <v>138</v>
      </c>
      <c r="BI9" s="111" t="s">
        <v>124</v>
      </c>
      <c r="BJ9" s="111" t="s">
        <v>324</v>
      </c>
      <c r="BK9" s="150"/>
      <c r="BL9" s="112" t="s">
        <v>104</v>
      </c>
      <c r="BM9" s="125" t="s">
        <v>381</v>
      </c>
      <c r="BN9" s="111" t="s">
        <v>126</v>
      </c>
      <c r="BO9" s="111" t="s">
        <v>127</v>
      </c>
      <c r="BP9" s="120"/>
      <c r="BQ9" s="120"/>
      <c r="BR9" s="120"/>
      <c r="BS9" s="120"/>
    </row>
    <row r="10" spans="1:71" s="22" customFormat="1" ht="110.25" customHeight="1" thickBot="1">
      <c r="A10" s="121"/>
      <c r="B10" s="112"/>
      <c r="C10" s="112"/>
      <c r="D10" s="112"/>
      <c r="E10" s="112"/>
      <c r="F10" s="112"/>
      <c r="G10" s="126"/>
      <c r="H10" s="126"/>
      <c r="I10" s="112"/>
      <c r="J10" s="126"/>
      <c r="K10" s="126"/>
      <c r="L10" s="126"/>
      <c r="M10" s="126"/>
      <c r="N10" s="129"/>
      <c r="O10" s="111"/>
      <c r="P10" s="41" t="s">
        <v>104</v>
      </c>
      <c r="Q10" s="72" t="s">
        <v>317</v>
      </c>
      <c r="R10" s="72" t="s">
        <v>318</v>
      </c>
      <c r="S10" s="72" t="s">
        <v>319</v>
      </c>
      <c r="T10" s="72" t="s">
        <v>320</v>
      </c>
      <c r="U10" s="72" t="s">
        <v>321</v>
      </c>
      <c r="V10" s="126"/>
      <c r="W10" s="112"/>
      <c r="X10" s="126"/>
      <c r="Y10" s="126"/>
      <c r="Z10" s="111"/>
      <c r="AA10" s="111"/>
      <c r="AB10" s="129"/>
      <c r="AC10" s="112"/>
      <c r="AD10" s="125"/>
      <c r="AE10" s="111"/>
      <c r="AF10" s="111"/>
      <c r="AG10" s="129"/>
      <c r="AH10" s="112"/>
      <c r="AI10" s="112"/>
      <c r="AJ10" s="112"/>
      <c r="AK10" s="112"/>
      <c r="AL10" s="112"/>
      <c r="AM10" s="129"/>
      <c r="AN10" s="129"/>
      <c r="AO10" s="112"/>
      <c r="AP10" s="126"/>
      <c r="AQ10" s="126"/>
      <c r="AR10" s="126"/>
      <c r="AS10" s="126"/>
      <c r="AT10" s="112"/>
      <c r="AU10" s="126"/>
      <c r="AV10" s="126"/>
      <c r="AW10" s="112"/>
      <c r="AX10" s="41" t="s">
        <v>104</v>
      </c>
      <c r="AY10" s="72" t="s">
        <v>317</v>
      </c>
      <c r="AZ10" s="72" t="s">
        <v>318</v>
      </c>
      <c r="BA10" s="72" t="s">
        <v>319</v>
      </c>
      <c r="BB10" s="72" t="s">
        <v>320</v>
      </c>
      <c r="BC10" s="72" t="s">
        <v>321</v>
      </c>
      <c r="BD10" s="126"/>
      <c r="BE10" s="112"/>
      <c r="BF10" s="126"/>
      <c r="BG10" s="126"/>
      <c r="BH10" s="111"/>
      <c r="BI10" s="111"/>
      <c r="BJ10" s="111"/>
      <c r="BK10" s="129"/>
      <c r="BL10" s="112"/>
      <c r="BM10" s="125"/>
      <c r="BN10" s="111"/>
      <c r="BO10" s="111"/>
      <c r="BP10" s="121"/>
      <c r="BQ10" s="121"/>
      <c r="BR10" s="121"/>
      <c r="BS10" s="121"/>
    </row>
    <row r="11" spans="1:71" s="22" customFormat="1" ht="12" customHeight="1" thickBot="1">
      <c r="A11" s="109" t="s">
        <v>143</v>
      </c>
      <c r="B11" s="73" t="s">
        <v>156</v>
      </c>
      <c r="C11" s="73" t="s">
        <v>13</v>
      </c>
      <c r="D11" s="73" t="s">
        <v>14</v>
      </c>
      <c r="E11" s="73" t="s">
        <v>15</v>
      </c>
      <c r="F11" s="73" t="s">
        <v>19</v>
      </c>
      <c r="G11" s="73" t="s">
        <v>20</v>
      </c>
      <c r="H11" s="73" t="s">
        <v>21</v>
      </c>
      <c r="I11" s="73" t="s">
        <v>22</v>
      </c>
      <c r="J11" s="73" t="s">
        <v>23</v>
      </c>
      <c r="K11" s="73" t="s">
        <v>24</v>
      </c>
      <c r="L11" s="73" t="s">
        <v>25</v>
      </c>
      <c r="M11" s="73" t="s">
        <v>26</v>
      </c>
      <c r="N11" s="73" t="s">
        <v>29</v>
      </c>
      <c r="O11" s="73" t="s">
        <v>32</v>
      </c>
      <c r="P11" s="73" t="s">
        <v>33</v>
      </c>
      <c r="Q11" s="73" t="s">
        <v>34</v>
      </c>
      <c r="R11" s="73" t="s">
        <v>35</v>
      </c>
      <c r="S11" s="73" t="s">
        <v>314</v>
      </c>
      <c r="T11" s="73" t="s">
        <v>315</v>
      </c>
      <c r="U11" s="73" t="s">
        <v>316</v>
      </c>
      <c r="V11" s="73" t="s">
        <v>36</v>
      </c>
      <c r="W11" s="73" t="s">
        <v>38</v>
      </c>
      <c r="X11" s="73" t="s">
        <v>39</v>
      </c>
      <c r="Y11" s="73" t="s">
        <v>40</v>
      </c>
      <c r="Z11" s="70" t="s">
        <v>41</v>
      </c>
      <c r="AA11" s="70" t="s">
        <v>42</v>
      </c>
      <c r="AB11" s="70" t="s">
        <v>43</v>
      </c>
      <c r="AC11" s="73" t="s">
        <v>44</v>
      </c>
      <c r="AD11" s="40" t="s">
        <v>45</v>
      </c>
      <c r="AE11" s="70" t="s">
        <v>46</v>
      </c>
      <c r="AF11" s="70" t="s">
        <v>47</v>
      </c>
      <c r="AG11" s="73" t="s">
        <v>313</v>
      </c>
      <c r="AH11" s="73" t="s">
        <v>157</v>
      </c>
      <c r="AI11" s="73" t="s">
        <v>13</v>
      </c>
      <c r="AJ11" s="73" t="s">
        <v>14</v>
      </c>
      <c r="AK11" s="73" t="s">
        <v>15</v>
      </c>
      <c r="AL11" s="73" t="s">
        <v>269</v>
      </c>
      <c r="AM11" s="73" t="s">
        <v>17</v>
      </c>
      <c r="AN11" s="73" t="s">
        <v>270</v>
      </c>
      <c r="AO11" s="73" t="s">
        <v>22</v>
      </c>
      <c r="AP11" s="73" t="s">
        <v>23</v>
      </c>
      <c r="AQ11" s="73" t="s">
        <v>24</v>
      </c>
      <c r="AR11" s="73" t="s">
        <v>25</v>
      </c>
      <c r="AS11" s="73" t="s">
        <v>26</v>
      </c>
      <c r="AT11" s="43" t="s">
        <v>29</v>
      </c>
      <c r="AU11" s="43" t="s">
        <v>30</v>
      </c>
      <c r="AV11" s="43" t="s">
        <v>31</v>
      </c>
      <c r="AW11" s="73" t="s">
        <v>32</v>
      </c>
      <c r="AX11" s="73" t="s">
        <v>33</v>
      </c>
      <c r="AY11" s="73" t="s">
        <v>34</v>
      </c>
      <c r="AZ11" s="73" t="s">
        <v>35</v>
      </c>
      <c r="BA11" s="73" t="s">
        <v>314</v>
      </c>
      <c r="BB11" s="73" t="s">
        <v>315</v>
      </c>
      <c r="BC11" s="73" t="s">
        <v>316</v>
      </c>
      <c r="BD11" s="73" t="s">
        <v>36</v>
      </c>
      <c r="BE11" s="73" t="s">
        <v>38</v>
      </c>
      <c r="BF11" s="73" t="s">
        <v>39</v>
      </c>
      <c r="BG11" s="73" t="s">
        <v>40</v>
      </c>
      <c r="BH11" s="70" t="s">
        <v>41</v>
      </c>
      <c r="BI11" s="70" t="s">
        <v>42</v>
      </c>
      <c r="BJ11" s="70" t="s">
        <v>327</v>
      </c>
      <c r="BK11" s="70" t="s">
        <v>43</v>
      </c>
      <c r="BL11" s="73" t="s">
        <v>44</v>
      </c>
      <c r="BM11" s="40" t="s">
        <v>45</v>
      </c>
      <c r="BN11" s="70" t="s">
        <v>46</v>
      </c>
      <c r="BO11" s="70" t="s">
        <v>47</v>
      </c>
      <c r="BP11" s="73" t="s">
        <v>158</v>
      </c>
      <c r="BQ11" s="73" t="s">
        <v>159</v>
      </c>
      <c r="BR11" s="73" t="s">
        <v>64</v>
      </c>
      <c r="BS11" s="73" t="s">
        <v>65</v>
      </c>
    </row>
    <row r="12" spans="1:71" s="22" customFormat="1" ht="12" customHeight="1">
      <c r="A12" s="156"/>
      <c r="B12" s="75">
        <v>1</v>
      </c>
      <c r="C12" s="75" t="s">
        <v>66</v>
      </c>
      <c r="D12" s="75">
        <v>3</v>
      </c>
      <c r="E12" s="75">
        <v>4</v>
      </c>
      <c r="F12" s="75" t="s">
        <v>295</v>
      </c>
      <c r="G12" s="75">
        <v>6</v>
      </c>
      <c r="H12" s="75">
        <v>7</v>
      </c>
      <c r="I12" s="75" t="s">
        <v>392</v>
      </c>
      <c r="J12" s="75">
        <v>9</v>
      </c>
      <c r="K12" s="75">
        <v>10</v>
      </c>
      <c r="L12" s="75">
        <v>11</v>
      </c>
      <c r="M12" s="75">
        <v>12</v>
      </c>
      <c r="N12" s="75">
        <v>13</v>
      </c>
      <c r="O12" s="75" t="s">
        <v>394</v>
      </c>
      <c r="P12" s="75" t="s">
        <v>393</v>
      </c>
      <c r="Q12" s="75">
        <v>16</v>
      </c>
      <c r="R12" s="75">
        <v>17</v>
      </c>
      <c r="S12" s="75">
        <v>18</v>
      </c>
      <c r="T12" s="75">
        <v>19</v>
      </c>
      <c r="U12" s="75">
        <v>20</v>
      </c>
      <c r="V12" s="75">
        <v>21</v>
      </c>
      <c r="W12" s="75" t="s">
        <v>395</v>
      </c>
      <c r="X12" s="75">
        <v>23</v>
      </c>
      <c r="Y12" s="75">
        <v>24</v>
      </c>
      <c r="Z12" s="75">
        <v>25</v>
      </c>
      <c r="AA12" s="75">
        <v>26</v>
      </c>
      <c r="AB12" s="75">
        <v>27</v>
      </c>
      <c r="AC12" s="75" t="s">
        <v>396</v>
      </c>
      <c r="AD12" s="75">
        <v>29</v>
      </c>
      <c r="AE12" s="75">
        <v>30</v>
      </c>
      <c r="AF12" s="75">
        <v>31</v>
      </c>
      <c r="AG12" s="75">
        <v>32</v>
      </c>
      <c r="AH12" s="75">
        <v>33</v>
      </c>
      <c r="AI12" s="75" t="s">
        <v>397</v>
      </c>
      <c r="AJ12" s="75">
        <v>35</v>
      </c>
      <c r="AK12" s="75">
        <v>36</v>
      </c>
      <c r="AL12" s="75" t="s">
        <v>183</v>
      </c>
      <c r="AM12" s="75">
        <v>38</v>
      </c>
      <c r="AN12" s="75">
        <v>39</v>
      </c>
      <c r="AO12" s="75" t="s">
        <v>398</v>
      </c>
      <c r="AP12" s="75">
        <v>41</v>
      </c>
      <c r="AQ12" s="75">
        <v>42</v>
      </c>
      <c r="AR12" s="75">
        <v>43</v>
      </c>
      <c r="AS12" s="75">
        <v>44</v>
      </c>
      <c r="AT12" s="45" t="s">
        <v>231</v>
      </c>
      <c r="AU12" s="45">
        <v>46</v>
      </c>
      <c r="AV12" s="45">
        <v>47</v>
      </c>
      <c r="AW12" s="75" t="s">
        <v>400</v>
      </c>
      <c r="AX12" s="75" t="s">
        <v>399</v>
      </c>
      <c r="AY12" s="75">
        <v>50</v>
      </c>
      <c r="AZ12" s="75">
        <v>51</v>
      </c>
      <c r="BA12" s="75">
        <v>52</v>
      </c>
      <c r="BB12" s="75">
        <v>53</v>
      </c>
      <c r="BC12" s="75">
        <v>54</v>
      </c>
      <c r="BD12" s="75">
        <v>55</v>
      </c>
      <c r="BE12" s="75" t="s">
        <v>401</v>
      </c>
      <c r="BF12" s="75">
        <v>57</v>
      </c>
      <c r="BG12" s="75">
        <f>+BF12+1</f>
        <v>58</v>
      </c>
      <c r="BH12" s="75">
        <f>+BG12+1</f>
        <v>59</v>
      </c>
      <c r="BI12" s="75">
        <f>+BH12+1</f>
        <v>60</v>
      </c>
      <c r="BJ12" s="75">
        <v>61</v>
      </c>
      <c r="BK12" s="75">
        <v>62</v>
      </c>
      <c r="BL12" s="75" t="s">
        <v>402</v>
      </c>
      <c r="BM12" s="75">
        <v>64</v>
      </c>
      <c r="BN12" s="75">
        <v>65</v>
      </c>
      <c r="BO12" s="75">
        <f>+BN12+1</f>
        <v>66</v>
      </c>
      <c r="BP12" s="75">
        <f>+BO12+1</f>
        <v>67</v>
      </c>
      <c r="BQ12" s="75">
        <f>+BP12+1</f>
        <v>68</v>
      </c>
      <c r="BR12" s="75">
        <f>+BQ12+1</f>
        <v>69</v>
      </c>
      <c r="BS12" s="75">
        <f>+BR12+1</f>
        <v>70</v>
      </c>
    </row>
    <row r="13" spans="1:71" s="23" customFormat="1" ht="15" customHeight="1">
      <c r="A13" s="92">
        <v>1995</v>
      </c>
      <c r="B13" s="13">
        <v>23832.705999999998</v>
      </c>
      <c r="C13" s="13">
        <f>+D13+E13</f>
        <v>218.512</v>
      </c>
      <c r="D13" s="13">
        <v>184.98</v>
      </c>
      <c r="E13" s="13">
        <v>33.531999999999996</v>
      </c>
      <c r="F13" s="13">
        <f>+G13+H13</f>
        <v>956.077</v>
      </c>
      <c r="G13" s="13">
        <v>582.24900000000002</v>
      </c>
      <c r="H13" s="13">
        <v>373.82799999999997</v>
      </c>
      <c r="I13" s="13">
        <f>+J13+K13+L13+M13</f>
        <v>2945.5060000000003</v>
      </c>
      <c r="J13" s="13">
        <v>2409.471</v>
      </c>
      <c r="K13" s="13">
        <v>412.73099999999999</v>
      </c>
      <c r="L13" s="13">
        <v>67.063000000000002</v>
      </c>
      <c r="M13" s="13">
        <v>56.241</v>
      </c>
      <c r="N13" s="13">
        <v>68.804000000000002</v>
      </c>
      <c r="O13" s="13">
        <f>+P13+V13</f>
        <v>68.259999999999991</v>
      </c>
      <c r="P13" s="13">
        <f>+Q13+R13+S13+T13-U13</f>
        <v>28.482999999999997</v>
      </c>
      <c r="Q13" s="13">
        <v>17.716999999999999</v>
      </c>
      <c r="R13" s="13">
        <v>0</v>
      </c>
      <c r="S13" s="13">
        <v>10.766</v>
      </c>
      <c r="T13" s="13">
        <v>0</v>
      </c>
      <c r="U13" s="13">
        <v>0</v>
      </c>
      <c r="V13" s="13">
        <v>39.777000000000001</v>
      </c>
      <c r="W13" s="13">
        <f>+X13+Y13+Z13+AA13</f>
        <v>3511.4169999999999</v>
      </c>
      <c r="X13" s="13">
        <v>23.068000000000001</v>
      </c>
      <c r="Y13" s="13">
        <v>30.766999999999999</v>
      </c>
      <c r="Z13" s="13">
        <v>226.08699999999999</v>
      </c>
      <c r="AA13" s="13">
        <v>3231.4949999999999</v>
      </c>
      <c r="AB13" s="13">
        <v>0</v>
      </c>
      <c r="AC13" s="13">
        <f>+AD13+AE13+AF13</f>
        <v>2231.4579999999996</v>
      </c>
      <c r="AD13" s="13">
        <v>0</v>
      </c>
      <c r="AE13" s="13">
        <v>2089.4499999999998</v>
      </c>
      <c r="AF13" s="13">
        <v>142.00800000000001</v>
      </c>
      <c r="AG13" s="13">
        <v>1.532</v>
      </c>
      <c r="AH13" s="13">
        <v>29508.284</v>
      </c>
      <c r="AI13" s="13">
        <f>+AJ13+AK13</f>
        <v>101.331</v>
      </c>
      <c r="AJ13" s="13">
        <v>83.614000000000004</v>
      </c>
      <c r="AK13" s="13">
        <v>17.716999999999999</v>
      </c>
      <c r="AL13" s="13">
        <f>+AM13+AN13</f>
        <v>210.67099999999999</v>
      </c>
      <c r="AM13" s="13">
        <v>210.672</v>
      </c>
      <c r="AN13" s="13">
        <v>-1E-3</v>
      </c>
      <c r="AO13" s="13">
        <f>+AP13+AQ13+AR13+AS13</f>
        <v>3115.5619999999999</v>
      </c>
      <c r="AP13" s="13">
        <v>2486.6390000000001</v>
      </c>
      <c r="AQ13" s="13">
        <v>273.72899999999998</v>
      </c>
      <c r="AR13" s="13">
        <v>352.12599999999998</v>
      </c>
      <c r="AS13" s="13">
        <v>3.0679999999999996</v>
      </c>
      <c r="AT13" s="13">
        <f>+AU13+AV13</f>
        <v>130.17099999999999</v>
      </c>
      <c r="AU13" s="13">
        <v>130.17099999999999</v>
      </c>
      <c r="AV13" s="13">
        <v>0</v>
      </c>
      <c r="AW13" s="13">
        <f>+AX13+BD13</f>
        <v>133.24799999999999</v>
      </c>
      <c r="AX13" s="13">
        <f>+AY13+AZ13+BA13+BB13-BC13</f>
        <v>122.93799999999999</v>
      </c>
      <c r="AY13" s="13">
        <v>75.331999999999994</v>
      </c>
      <c r="AZ13" s="13">
        <v>0</v>
      </c>
      <c r="BA13" s="13">
        <v>47.606000000000002</v>
      </c>
      <c r="BB13" s="13">
        <v>0</v>
      </c>
      <c r="BC13" s="13">
        <v>0</v>
      </c>
      <c r="BD13" s="13">
        <v>10.31</v>
      </c>
      <c r="BE13" s="13">
        <f>+BF13+BG13+BH13+BI13+BJ13</f>
        <v>1467.5439999999999</v>
      </c>
      <c r="BF13" s="13">
        <v>70.781999999999996</v>
      </c>
      <c r="BG13" s="13">
        <v>45.676000000000002</v>
      </c>
      <c r="BH13" s="13">
        <v>56.648000000000003</v>
      </c>
      <c r="BI13" s="13">
        <v>488.14600000000002</v>
      </c>
      <c r="BJ13" s="13">
        <v>806.29200000000003</v>
      </c>
      <c r="BK13" s="13">
        <v>0</v>
      </c>
      <c r="BL13" s="13">
        <f>BM13+BN13+BO13</f>
        <v>30.998000000000001</v>
      </c>
      <c r="BM13" s="13">
        <v>0</v>
      </c>
      <c r="BN13" s="13">
        <v>1.98</v>
      </c>
      <c r="BO13" s="13">
        <v>29.018000000000001</v>
      </c>
      <c r="BP13" s="13">
        <v>5675.5780000000013</v>
      </c>
      <c r="BQ13" s="13">
        <v>3065.5290000000009</v>
      </c>
      <c r="BR13" s="13">
        <v>865.06900000000132</v>
      </c>
      <c r="BS13" s="13">
        <v>863.53700000000129</v>
      </c>
    </row>
    <row r="14" spans="1:71" s="23" customFormat="1" ht="15" customHeight="1">
      <c r="A14" s="92">
        <v>1996</v>
      </c>
      <c r="B14" s="13">
        <v>25048.899000000001</v>
      </c>
      <c r="C14" s="13">
        <f t="shared" ref="C14:C27" si="0">+D14+E14</f>
        <v>197.66600000000003</v>
      </c>
      <c r="D14" s="13">
        <v>168.34200000000001</v>
      </c>
      <c r="E14" s="13">
        <v>29.324000000000002</v>
      </c>
      <c r="F14" s="13">
        <f t="shared" ref="F14:F27" si="1">+G14+H14</f>
        <v>1066.336</v>
      </c>
      <c r="G14" s="13">
        <v>577.14300000000003</v>
      </c>
      <c r="H14" s="13">
        <v>489.19299999999998</v>
      </c>
      <c r="I14" s="13">
        <f t="shared" ref="I14:I27" si="2">+J14+K14+L14+M14</f>
        <v>3440.384</v>
      </c>
      <c r="J14" s="13">
        <v>2845.2170000000001</v>
      </c>
      <c r="K14" s="13">
        <v>508.101</v>
      </c>
      <c r="L14" s="13">
        <v>14.375</v>
      </c>
      <c r="M14" s="13">
        <v>72.691000000000003</v>
      </c>
      <c r="N14" s="13">
        <v>87.203999999999994</v>
      </c>
      <c r="O14" s="13">
        <f t="shared" ref="O14:O27" si="3">+P14+V14</f>
        <v>77.795000000000002</v>
      </c>
      <c r="P14" s="13">
        <f t="shared" ref="P14:P27" si="4">+Q14+R14+S14+T14-U14</f>
        <v>34.999000000000002</v>
      </c>
      <c r="Q14" s="13">
        <v>21.699000000000002</v>
      </c>
      <c r="R14" s="13">
        <v>0</v>
      </c>
      <c r="S14" s="13">
        <v>13.3</v>
      </c>
      <c r="T14" s="13">
        <v>0</v>
      </c>
      <c r="U14" s="13">
        <v>0</v>
      </c>
      <c r="V14" s="13">
        <v>42.795999999999999</v>
      </c>
      <c r="W14" s="13">
        <f t="shared" ref="W14:W27" si="5">+X14+Y14+Z14+AA14</f>
        <v>3424.2150000000001</v>
      </c>
      <c r="X14" s="13">
        <v>26.742999999999999</v>
      </c>
      <c r="Y14" s="13">
        <v>33.326000000000001</v>
      </c>
      <c r="Z14" s="13">
        <v>358.57900000000001</v>
      </c>
      <c r="AA14" s="13">
        <v>3005.567</v>
      </c>
      <c r="AB14" s="13">
        <v>0</v>
      </c>
      <c r="AC14" s="13">
        <f t="shared" ref="AC14:AC27" si="6">+AD14+AE14+AF14</f>
        <v>1975.4359999999999</v>
      </c>
      <c r="AD14" s="13">
        <v>0</v>
      </c>
      <c r="AE14" s="13">
        <v>1907.627</v>
      </c>
      <c r="AF14" s="13">
        <v>67.808999999999997</v>
      </c>
      <c r="AG14" s="13">
        <v>-6.3E-2</v>
      </c>
      <c r="AH14" s="13">
        <v>31760.010000000002</v>
      </c>
      <c r="AI14" s="13">
        <f t="shared" ref="AI14:AI27" si="7">+AJ14+AK14</f>
        <v>124.506</v>
      </c>
      <c r="AJ14" s="13">
        <v>102.807</v>
      </c>
      <c r="AK14" s="13">
        <v>21.699000000000002</v>
      </c>
      <c r="AL14" s="13">
        <f t="shared" ref="AL14:AL27" si="8">+AM14+AN14</f>
        <v>146.452</v>
      </c>
      <c r="AM14" s="13">
        <v>146.452</v>
      </c>
      <c r="AN14" s="13">
        <v>0</v>
      </c>
      <c r="AO14" s="13">
        <f t="shared" ref="AO14:AO27" si="9">+AP14+AQ14+AR14+AS14</f>
        <v>3879.3869999999997</v>
      </c>
      <c r="AP14" s="13">
        <v>3009.596</v>
      </c>
      <c r="AQ14" s="13">
        <v>366.59300000000002</v>
      </c>
      <c r="AR14" s="13">
        <v>500.553</v>
      </c>
      <c r="AS14" s="13">
        <v>2.645</v>
      </c>
      <c r="AT14" s="13">
        <f t="shared" ref="AT14:AT27" si="10">+AU14+AV14</f>
        <v>127.86499999999999</v>
      </c>
      <c r="AU14" s="13">
        <v>127.86499999999999</v>
      </c>
      <c r="AV14" s="13">
        <v>0</v>
      </c>
      <c r="AW14" s="13">
        <f t="shared" ref="AW14:AW27" si="11">+AX14+BD14</f>
        <v>119.43199999999999</v>
      </c>
      <c r="AX14" s="13">
        <f t="shared" ref="AX14:AX27" si="12">+AY14+AZ14+BA14+BB14-BC14</f>
        <v>107.389</v>
      </c>
      <c r="AY14" s="13">
        <v>66.58</v>
      </c>
      <c r="AZ14" s="13">
        <v>0</v>
      </c>
      <c r="BA14" s="13">
        <v>40.808999999999997</v>
      </c>
      <c r="BB14" s="13">
        <v>0</v>
      </c>
      <c r="BC14" s="13">
        <v>0</v>
      </c>
      <c r="BD14" s="13">
        <v>12.042999999999999</v>
      </c>
      <c r="BE14" s="13">
        <f t="shared" ref="BE14:BE27" si="13">+BF14+BG14+BH14+BI14+BJ14</f>
        <v>1423.52</v>
      </c>
      <c r="BF14" s="13">
        <v>76.756</v>
      </c>
      <c r="BG14" s="13">
        <v>52.42</v>
      </c>
      <c r="BH14" s="13">
        <v>71.623000000000005</v>
      </c>
      <c r="BI14" s="13">
        <v>449.92399999999998</v>
      </c>
      <c r="BJ14" s="13">
        <v>772.79700000000003</v>
      </c>
      <c r="BK14" s="13">
        <v>0</v>
      </c>
      <c r="BL14" s="13">
        <f t="shared" ref="BL14:BL27" si="14">BM14+BN14+BO14</f>
        <v>57.582000000000001</v>
      </c>
      <c r="BM14" s="13">
        <v>0</v>
      </c>
      <c r="BN14" s="13">
        <v>1.2569999999999999</v>
      </c>
      <c r="BO14" s="13">
        <v>56.325000000000003</v>
      </c>
      <c r="BP14" s="13">
        <v>6711.1110000000008</v>
      </c>
      <c r="BQ14" s="13">
        <v>4238.6730000000043</v>
      </c>
      <c r="BR14" s="13">
        <v>2320.819000000005</v>
      </c>
      <c r="BS14" s="13">
        <v>2320.8820000000051</v>
      </c>
    </row>
    <row r="15" spans="1:71" s="23" customFormat="1" ht="15" customHeight="1">
      <c r="A15" s="92">
        <v>1997</v>
      </c>
      <c r="B15" s="13">
        <v>27787.097000000002</v>
      </c>
      <c r="C15" s="13">
        <f t="shared" si="0"/>
        <v>217.52500000000001</v>
      </c>
      <c r="D15" s="13">
        <v>184.64400000000001</v>
      </c>
      <c r="E15" s="13">
        <v>32.881</v>
      </c>
      <c r="F15" s="13">
        <f t="shared" si="1"/>
        <v>1011.322</v>
      </c>
      <c r="G15" s="13">
        <v>540.18799999999999</v>
      </c>
      <c r="H15" s="13">
        <v>471.13400000000001</v>
      </c>
      <c r="I15" s="13">
        <f t="shared" si="2"/>
        <v>3591.2230000000004</v>
      </c>
      <c r="J15" s="13">
        <v>3109.2350000000001</v>
      </c>
      <c r="K15" s="13">
        <v>198.28100000000001</v>
      </c>
      <c r="L15" s="13">
        <v>201.22200000000001</v>
      </c>
      <c r="M15" s="13">
        <v>82.484999999999999</v>
      </c>
      <c r="N15" s="13">
        <v>105.7</v>
      </c>
      <c r="O15" s="13">
        <f t="shared" si="3"/>
        <v>99.174999999999997</v>
      </c>
      <c r="P15" s="13">
        <f t="shared" si="4"/>
        <v>45.311999999999998</v>
      </c>
      <c r="Q15" s="13">
        <v>28.093</v>
      </c>
      <c r="R15" s="13">
        <v>0</v>
      </c>
      <c r="S15" s="13">
        <v>17.219000000000001</v>
      </c>
      <c r="T15" s="13">
        <v>0</v>
      </c>
      <c r="U15" s="13">
        <v>0</v>
      </c>
      <c r="V15" s="13">
        <v>53.863</v>
      </c>
      <c r="W15" s="13">
        <f t="shared" si="5"/>
        <v>3545.895</v>
      </c>
      <c r="X15" s="13">
        <v>46.143999999999998</v>
      </c>
      <c r="Y15" s="13">
        <v>47.368000000000002</v>
      </c>
      <c r="Z15" s="13">
        <v>246.61799999999999</v>
      </c>
      <c r="AA15" s="13">
        <v>3205.7649999999999</v>
      </c>
      <c r="AB15" s="13">
        <v>0</v>
      </c>
      <c r="AC15" s="13">
        <f t="shared" si="6"/>
        <v>2626.6479999999997</v>
      </c>
      <c r="AD15" s="13">
        <v>0</v>
      </c>
      <c r="AE15" s="13">
        <v>2436.4679999999998</v>
      </c>
      <c r="AF15" s="13">
        <v>190.18</v>
      </c>
      <c r="AG15" s="13">
        <v>19.567</v>
      </c>
      <c r="AH15" s="13">
        <v>35970.158000000003</v>
      </c>
      <c r="AI15" s="13">
        <f t="shared" si="7"/>
        <v>161.19499999999999</v>
      </c>
      <c r="AJ15" s="13">
        <v>133.102</v>
      </c>
      <c r="AK15" s="13">
        <v>28.093</v>
      </c>
      <c r="AL15" s="13">
        <f t="shared" si="8"/>
        <v>172.268</v>
      </c>
      <c r="AM15" s="13">
        <v>172.268</v>
      </c>
      <c r="AN15" s="13">
        <v>0</v>
      </c>
      <c r="AO15" s="13">
        <f t="shared" si="9"/>
        <v>4625.1320000000005</v>
      </c>
      <c r="AP15" s="13">
        <v>3594.2829999999999</v>
      </c>
      <c r="AQ15" s="13">
        <v>474.22399999999999</v>
      </c>
      <c r="AR15" s="13">
        <v>553.25800000000004</v>
      </c>
      <c r="AS15" s="13">
        <v>3.367</v>
      </c>
      <c r="AT15" s="13">
        <f t="shared" si="10"/>
        <v>120.345</v>
      </c>
      <c r="AU15" s="13">
        <v>120.345</v>
      </c>
      <c r="AV15" s="13">
        <v>0</v>
      </c>
      <c r="AW15" s="13">
        <f t="shared" si="11"/>
        <v>131.71600000000001</v>
      </c>
      <c r="AX15" s="13">
        <f t="shared" si="12"/>
        <v>117.33600000000001</v>
      </c>
      <c r="AY15" s="13">
        <v>72.748000000000005</v>
      </c>
      <c r="AZ15" s="13">
        <v>0</v>
      </c>
      <c r="BA15" s="13">
        <v>44.588000000000001</v>
      </c>
      <c r="BB15" s="13">
        <v>0</v>
      </c>
      <c r="BC15" s="13">
        <v>0</v>
      </c>
      <c r="BD15" s="13">
        <v>14.38</v>
      </c>
      <c r="BE15" s="13">
        <f t="shared" si="13"/>
        <v>1483.4499999999998</v>
      </c>
      <c r="BF15" s="13">
        <v>65.343999999999994</v>
      </c>
      <c r="BG15" s="13">
        <v>68.706999999999994</v>
      </c>
      <c r="BH15" s="13">
        <v>90.456999999999994</v>
      </c>
      <c r="BI15" s="13">
        <v>342.541</v>
      </c>
      <c r="BJ15" s="13">
        <v>916.40099999999995</v>
      </c>
      <c r="BK15" s="13">
        <v>0</v>
      </c>
      <c r="BL15" s="13">
        <f t="shared" si="14"/>
        <v>69.039000000000001</v>
      </c>
      <c r="BM15" s="13">
        <v>0</v>
      </c>
      <c r="BN15" s="13">
        <v>2.0499999999999998</v>
      </c>
      <c r="BO15" s="13">
        <v>66.989000000000004</v>
      </c>
      <c r="BP15" s="13">
        <v>8183.0610000000015</v>
      </c>
      <c r="BQ15" s="13">
        <v>6306.3270000000011</v>
      </c>
      <c r="BR15" s="13">
        <v>3748.7180000000012</v>
      </c>
      <c r="BS15" s="13">
        <v>3729.1510000000012</v>
      </c>
    </row>
    <row r="16" spans="1:71" s="23" customFormat="1" ht="15" customHeight="1">
      <c r="A16" s="92">
        <v>1998</v>
      </c>
      <c r="B16" s="13">
        <v>30434.690999999999</v>
      </c>
      <c r="C16" s="13">
        <f t="shared" si="0"/>
        <v>265.24700000000001</v>
      </c>
      <c r="D16" s="13">
        <v>222.739</v>
      </c>
      <c r="E16" s="13">
        <v>42.508000000000003</v>
      </c>
      <c r="F16" s="13">
        <f t="shared" si="1"/>
        <v>1093.269</v>
      </c>
      <c r="G16" s="13">
        <v>520.30399999999997</v>
      </c>
      <c r="H16" s="13">
        <v>572.96500000000003</v>
      </c>
      <c r="I16" s="13">
        <f t="shared" si="2"/>
        <v>4060.7549999999997</v>
      </c>
      <c r="J16" s="13">
        <v>3417.098</v>
      </c>
      <c r="K16" s="13">
        <v>295.72700000000003</v>
      </c>
      <c r="L16" s="13">
        <v>273.32299999999998</v>
      </c>
      <c r="M16" s="13">
        <v>74.606999999999999</v>
      </c>
      <c r="N16" s="13">
        <v>121.179</v>
      </c>
      <c r="O16" s="13">
        <f t="shared" si="3"/>
        <v>102.054</v>
      </c>
      <c r="P16" s="13">
        <f t="shared" si="4"/>
        <v>37.695</v>
      </c>
      <c r="Q16" s="13">
        <v>23.370999999999999</v>
      </c>
      <c r="R16" s="13">
        <v>0</v>
      </c>
      <c r="S16" s="13">
        <v>14.324</v>
      </c>
      <c r="T16" s="13">
        <v>0</v>
      </c>
      <c r="U16" s="13">
        <v>0</v>
      </c>
      <c r="V16" s="13">
        <v>64.358999999999995</v>
      </c>
      <c r="W16" s="13">
        <f t="shared" si="5"/>
        <v>3813.509</v>
      </c>
      <c r="X16" s="13">
        <v>55.423000000000002</v>
      </c>
      <c r="Y16" s="13">
        <v>53.103999999999999</v>
      </c>
      <c r="Z16" s="13">
        <v>309.68400000000003</v>
      </c>
      <c r="AA16" s="13">
        <v>3395.2979999999998</v>
      </c>
      <c r="AB16" s="13">
        <v>0</v>
      </c>
      <c r="AC16" s="13">
        <f t="shared" si="6"/>
        <v>2398.6200000000003</v>
      </c>
      <c r="AD16" s="13">
        <v>0</v>
      </c>
      <c r="AE16" s="13">
        <v>2329.8870000000002</v>
      </c>
      <c r="AF16" s="13">
        <v>68.733000000000004</v>
      </c>
      <c r="AG16" s="13">
        <v>13.38</v>
      </c>
      <c r="AH16" s="13">
        <v>40643.173000000003</v>
      </c>
      <c r="AI16" s="13">
        <f t="shared" si="7"/>
        <v>134.09899999999999</v>
      </c>
      <c r="AJ16" s="13">
        <v>110.72799999999999</v>
      </c>
      <c r="AK16" s="13">
        <v>23.370999999999999</v>
      </c>
      <c r="AL16" s="13">
        <f t="shared" si="8"/>
        <v>201.18199999999999</v>
      </c>
      <c r="AM16" s="13">
        <v>201.18299999999999</v>
      </c>
      <c r="AN16" s="13">
        <v>-1E-3</v>
      </c>
      <c r="AO16" s="13">
        <f t="shared" si="9"/>
        <v>5408.8410000000003</v>
      </c>
      <c r="AP16" s="13">
        <v>4105.4949999999999</v>
      </c>
      <c r="AQ16" s="13">
        <v>642.74300000000005</v>
      </c>
      <c r="AR16" s="13">
        <v>657.04600000000005</v>
      </c>
      <c r="AS16" s="13">
        <v>3.5570000000000004</v>
      </c>
      <c r="AT16" s="13">
        <f t="shared" si="10"/>
        <v>136.21100000000001</v>
      </c>
      <c r="AU16" s="13">
        <v>136.21100000000001</v>
      </c>
      <c r="AV16" s="13">
        <v>0</v>
      </c>
      <c r="AW16" s="13">
        <f t="shared" si="11"/>
        <v>147.36599999999999</v>
      </c>
      <c r="AX16" s="13">
        <f t="shared" si="12"/>
        <v>131.71899999999999</v>
      </c>
      <c r="AY16" s="13">
        <v>81.665999999999997</v>
      </c>
      <c r="AZ16" s="13">
        <v>0</v>
      </c>
      <c r="BA16" s="13">
        <v>50.052999999999997</v>
      </c>
      <c r="BB16" s="13">
        <v>0</v>
      </c>
      <c r="BC16" s="13">
        <v>0</v>
      </c>
      <c r="BD16" s="13">
        <v>15.647</v>
      </c>
      <c r="BE16" s="13">
        <f t="shared" si="13"/>
        <v>1710.1799999999998</v>
      </c>
      <c r="BF16" s="13">
        <v>73.713999999999999</v>
      </c>
      <c r="BG16" s="13">
        <v>102.084</v>
      </c>
      <c r="BH16" s="13">
        <v>117.48</v>
      </c>
      <c r="BI16" s="13">
        <v>435.16500000000002</v>
      </c>
      <c r="BJ16" s="13">
        <v>981.73699999999997</v>
      </c>
      <c r="BK16" s="13">
        <v>0</v>
      </c>
      <c r="BL16" s="13">
        <f t="shared" si="14"/>
        <v>50.395000000000003</v>
      </c>
      <c r="BM16" s="13">
        <v>0</v>
      </c>
      <c r="BN16" s="13">
        <v>3.0030000000000001</v>
      </c>
      <c r="BO16" s="13">
        <v>47.392000000000003</v>
      </c>
      <c r="BP16" s="13">
        <v>10208.482000000004</v>
      </c>
      <c r="BQ16" s="13">
        <v>8490.3480000000054</v>
      </c>
      <c r="BR16" s="13">
        <v>6142.123000000005</v>
      </c>
      <c r="BS16" s="13">
        <v>6128.7430000000049</v>
      </c>
    </row>
    <row r="17" spans="1:71" ht="15" customHeight="1">
      <c r="A17" s="92">
        <v>1999</v>
      </c>
      <c r="B17" s="13">
        <v>31673.317000000003</v>
      </c>
      <c r="C17" s="13">
        <f t="shared" si="0"/>
        <v>233.05199999999999</v>
      </c>
      <c r="D17" s="13">
        <v>194.77099999999999</v>
      </c>
      <c r="E17" s="13">
        <v>38.280999999999999</v>
      </c>
      <c r="F17" s="13">
        <f t="shared" si="1"/>
        <v>1210.7869999999998</v>
      </c>
      <c r="G17" s="13">
        <v>539.9</v>
      </c>
      <c r="H17" s="13">
        <v>670.88699999999994</v>
      </c>
      <c r="I17" s="13">
        <f t="shared" si="2"/>
        <v>3885.02</v>
      </c>
      <c r="J17" s="13">
        <v>3156.6990000000001</v>
      </c>
      <c r="K17" s="13">
        <v>268.14099999999996</v>
      </c>
      <c r="L17" s="13">
        <v>369.74700000000001</v>
      </c>
      <c r="M17" s="13">
        <v>90.432999999999993</v>
      </c>
      <c r="N17" s="13">
        <v>119.26600000000001</v>
      </c>
      <c r="O17" s="13">
        <f t="shared" si="3"/>
        <v>137.898</v>
      </c>
      <c r="P17" s="13">
        <f t="shared" si="4"/>
        <v>53.463999999999999</v>
      </c>
      <c r="Q17" s="13">
        <v>33.148000000000003</v>
      </c>
      <c r="R17" s="13">
        <v>0</v>
      </c>
      <c r="S17" s="13">
        <v>20.315999999999999</v>
      </c>
      <c r="T17" s="13">
        <v>0</v>
      </c>
      <c r="U17" s="13">
        <v>0</v>
      </c>
      <c r="V17" s="13">
        <v>84.433999999999997</v>
      </c>
      <c r="W17" s="13">
        <f t="shared" si="5"/>
        <v>4193.7789999999995</v>
      </c>
      <c r="X17" s="13">
        <v>92.286000000000001</v>
      </c>
      <c r="Y17" s="13">
        <v>28.196000000000002</v>
      </c>
      <c r="Z17" s="13">
        <v>480.84699999999998</v>
      </c>
      <c r="AA17" s="13">
        <v>3592.45</v>
      </c>
      <c r="AB17" s="13">
        <v>0</v>
      </c>
      <c r="AC17" s="13">
        <f t="shared" si="6"/>
        <v>2618.395</v>
      </c>
      <c r="AD17" s="13">
        <v>0</v>
      </c>
      <c r="AE17" s="13">
        <v>2533.578</v>
      </c>
      <c r="AF17" s="13">
        <v>84.816999999999993</v>
      </c>
      <c r="AG17" s="13">
        <v>-8.69</v>
      </c>
      <c r="AH17" s="13">
        <v>44052.714</v>
      </c>
      <c r="AI17" s="13">
        <f t="shared" si="7"/>
        <v>190.197</v>
      </c>
      <c r="AJ17" s="13">
        <v>157.04900000000001</v>
      </c>
      <c r="AK17" s="13">
        <v>33.148000000000003</v>
      </c>
      <c r="AL17" s="13">
        <f t="shared" si="8"/>
        <v>205.11199999999999</v>
      </c>
      <c r="AM17" s="13">
        <v>205.11199999999999</v>
      </c>
      <c r="AN17" s="13">
        <v>0</v>
      </c>
      <c r="AO17" s="13">
        <f t="shared" si="9"/>
        <v>5323.5510000000004</v>
      </c>
      <c r="AP17" s="13">
        <v>3990.1060000000002</v>
      </c>
      <c r="AQ17" s="13">
        <v>500.37299999999999</v>
      </c>
      <c r="AR17" s="13">
        <v>824.01900000000001</v>
      </c>
      <c r="AS17" s="13">
        <v>9.0530000000000008</v>
      </c>
      <c r="AT17" s="13">
        <f t="shared" si="10"/>
        <v>124.98699999999999</v>
      </c>
      <c r="AU17" s="13">
        <v>124.98699999999999</v>
      </c>
      <c r="AV17" s="13">
        <v>0</v>
      </c>
      <c r="AW17" s="13">
        <f t="shared" si="11"/>
        <v>132.74699999999999</v>
      </c>
      <c r="AX17" s="13">
        <f t="shared" si="12"/>
        <v>114.96299999999999</v>
      </c>
      <c r="AY17" s="13">
        <v>71.277000000000001</v>
      </c>
      <c r="AZ17" s="13">
        <v>0</v>
      </c>
      <c r="BA17" s="13">
        <v>43.686</v>
      </c>
      <c r="BB17" s="13">
        <v>0</v>
      </c>
      <c r="BC17" s="13">
        <v>0</v>
      </c>
      <c r="BD17" s="13">
        <v>17.783999999999999</v>
      </c>
      <c r="BE17" s="13">
        <f t="shared" si="13"/>
        <v>1932.395</v>
      </c>
      <c r="BF17" s="13">
        <v>86.924000000000007</v>
      </c>
      <c r="BG17" s="13">
        <v>52.125</v>
      </c>
      <c r="BH17" s="13">
        <v>125.777</v>
      </c>
      <c r="BI17" s="13">
        <v>609.75400000000002</v>
      </c>
      <c r="BJ17" s="13">
        <v>1057.8150000000001</v>
      </c>
      <c r="BK17" s="13">
        <v>0</v>
      </c>
      <c r="BL17" s="13">
        <f t="shared" si="14"/>
        <v>47.094000000000001</v>
      </c>
      <c r="BM17" s="13">
        <v>0</v>
      </c>
      <c r="BN17" s="13">
        <v>4.03</v>
      </c>
      <c r="BO17" s="13">
        <v>43.064</v>
      </c>
      <c r="BP17" s="13">
        <v>12379.396999999997</v>
      </c>
      <c r="BQ17" s="13">
        <v>10508.583999999999</v>
      </c>
      <c r="BR17" s="13">
        <v>7937.2829999999976</v>
      </c>
      <c r="BS17" s="13">
        <v>7945.9729999999972</v>
      </c>
    </row>
    <row r="18" spans="1:71" ht="15" customHeight="1">
      <c r="A18" s="92">
        <v>2000</v>
      </c>
      <c r="B18" s="13">
        <v>36218.807000000001</v>
      </c>
      <c r="C18" s="13">
        <f t="shared" si="0"/>
        <v>281.31099999999998</v>
      </c>
      <c r="D18" s="13">
        <v>235.21799999999999</v>
      </c>
      <c r="E18" s="13">
        <v>46.093000000000004</v>
      </c>
      <c r="F18" s="13">
        <f t="shared" si="1"/>
        <v>867.101</v>
      </c>
      <c r="G18" s="13">
        <v>515.40499999999997</v>
      </c>
      <c r="H18" s="13">
        <v>351.69600000000003</v>
      </c>
      <c r="I18" s="13">
        <f t="shared" si="2"/>
        <v>4949.4330000000009</v>
      </c>
      <c r="J18" s="13">
        <v>4214.616</v>
      </c>
      <c r="K18" s="13">
        <v>415.19299999999998</v>
      </c>
      <c r="L18" s="13">
        <v>221.346</v>
      </c>
      <c r="M18" s="13">
        <v>98.278000000000006</v>
      </c>
      <c r="N18" s="13">
        <v>199.13300000000001</v>
      </c>
      <c r="O18" s="13">
        <f t="shared" si="3"/>
        <v>167.64600000000002</v>
      </c>
      <c r="P18" s="13">
        <f t="shared" si="4"/>
        <v>62.131</v>
      </c>
      <c r="Q18" s="13">
        <v>38.521000000000001</v>
      </c>
      <c r="R18" s="13">
        <v>0</v>
      </c>
      <c r="S18" s="13">
        <v>23.61</v>
      </c>
      <c r="T18" s="13">
        <v>0</v>
      </c>
      <c r="U18" s="13">
        <v>0</v>
      </c>
      <c r="V18" s="13">
        <v>105.515</v>
      </c>
      <c r="W18" s="13">
        <f t="shared" si="5"/>
        <v>4455.5479999999998</v>
      </c>
      <c r="X18" s="13">
        <v>75.361999999999995</v>
      </c>
      <c r="Y18" s="13">
        <v>83.912999999999997</v>
      </c>
      <c r="Z18" s="13">
        <v>335.52600000000001</v>
      </c>
      <c r="AA18" s="13">
        <v>3960.7469999999998</v>
      </c>
      <c r="AB18" s="13">
        <v>0</v>
      </c>
      <c r="AC18" s="13">
        <f t="shared" si="6"/>
        <v>1795.9190000000001</v>
      </c>
      <c r="AD18" s="13">
        <v>0</v>
      </c>
      <c r="AE18" s="13">
        <v>1738.123</v>
      </c>
      <c r="AF18" s="13">
        <v>57.795999999999999</v>
      </c>
      <c r="AG18" s="13">
        <v>17.638999999999999</v>
      </c>
      <c r="AH18" s="13">
        <v>50400.586000000003</v>
      </c>
      <c r="AI18" s="13">
        <f t="shared" si="7"/>
        <v>221.02999999999997</v>
      </c>
      <c r="AJ18" s="13">
        <v>182.50899999999999</v>
      </c>
      <c r="AK18" s="13">
        <v>38.521000000000001</v>
      </c>
      <c r="AL18" s="13">
        <f t="shared" si="8"/>
        <v>204.167</v>
      </c>
      <c r="AM18" s="13">
        <v>204.167</v>
      </c>
      <c r="AN18" s="13">
        <v>0</v>
      </c>
      <c r="AO18" s="13">
        <f t="shared" si="9"/>
        <v>7754.0249999999996</v>
      </c>
      <c r="AP18" s="13">
        <v>5669.7430000000004</v>
      </c>
      <c r="AQ18" s="13">
        <v>1430.7180000000001</v>
      </c>
      <c r="AR18" s="13">
        <v>646.74400000000003</v>
      </c>
      <c r="AS18" s="13">
        <v>6.82</v>
      </c>
      <c r="AT18" s="13">
        <f t="shared" si="10"/>
        <v>164.441</v>
      </c>
      <c r="AU18" s="13">
        <v>164.441</v>
      </c>
      <c r="AV18" s="13">
        <v>0</v>
      </c>
      <c r="AW18" s="13">
        <f t="shared" si="11"/>
        <v>163.34</v>
      </c>
      <c r="AX18" s="13">
        <f t="shared" si="12"/>
        <v>141.434</v>
      </c>
      <c r="AY18" s="13">
        <v>87.688999999999993</v>
      </c>
      <c r="AZ18" s="13">
        <v>0</v>
      </c>
      <c r="BA18" s="13">
        <v>53.744999999999997</v>
      </c>
      <c r="BB18" s="13">
        <v>0</v>
      </c>
      <c r="BC18" s="13">
        <v>0</v>
      </c>
      <c r="BD18" s="13">
        <v>21.905999999999999</v>
      </c>
      <c r="BE18" s="13">
        <f t="shared" si="13"/>
        <v>2117.2550000000001</v>
      </c>
      <c r="BF18" s="13">
        <v>106.11199999999999</v>
      </c>
      <c r="BG18" s="13">
        <v>50.881</v>
      </c>
      <c r="BH18" s="13">
        <v>186.066</v>
      </c>
      <c r="BI18" s="13">
        <v>704.37</v>
      </c>
      <c r="BJ18" s="13">
        <v>1069.826</v>
      </c>
      <c r="BK18" s="13">
        <v>0</v>
      </c>
      <c r="BL18" s="13">
        <f t="shared" si="14"/>
        <v>62.247</v>
      </c>
      <c r="BM18" s="13">
        <v>0</v>
      </c>
      <c r="BN18" s="13">
        <v>5.0229999999999997</v>
      </c>
      <c r="BO18" s="13">
        <v>57.223999999999997</v>
      </c>
      <c r="BP18" s="13">
        <v>14181.779000000002</v>
      </c>
      <c r="BQ18" s="13">
        <v>13885.865000000002</v>
      </c>
      <c r="BR18" s="13">
        <v>12152.193000000001</v>
      </c>
      <c r="BS18" s="13">
        <v>12134.554000000002</v>
      </c>
    </row>
    <row r="19" spans="1:71" ht="15" customHeight="1">
      <c r="A19" s="92">
        <v>2001</v>
      </c>
      <c r="B19" s="13">
        <v>37253.031999999999</v>
      </c>
      <c r="C19" s="13">
        <f t="shared" si="0"/>
        <v>383.048</v>
      </c>
      <c r="D19" s="13">
        <v>317.50700000000001</v>
      </c>
      <c r="E19" s="13">
        <v>65.540999999999997</v>
      </c>
      <c r="F19" s="13">
        <f t="shared" si="1"/>
        <v>1009.645</v>
      </c>
      <c r="G19" s="13">
        <v>503.97399999999999</v>
      </c>
      <c r="H19" s="13">
        <v>505.67099999999999</v>
      </c>
      <c r="I19" s="13">
        <f t="shared" si="2"/>
        <v>6079.8109999999997</v>
      </c>
      <c r="J19" s="13">
        <v>5178.1139999999996</v>
      </c>
      <c r="K19" s="13">
        <v>459.49299999999999</v>
      </c>
      <c r="L19" s="13">
        <v>314.47199999999998</v>
      </c>
      <c r="M19" s="13">
        <v>127.732</v>
      </c>
      <c r="N19" s="13">
        <v>251.20500000000001</v>
      </c>
      <c r="O19" s="13">
        <f t="shared" si="3"/>
        <v>255.59100000000001</v>
      </c>
      <c r="P19" s="13">
        <f t="shared" si="4"/>
        <v>125.015</v>
      </c>
      <c r="Q19" s="13">
        <v>77.509</v>
      </c>
      <c r="R19" s="13">
        <v>0</v>
      </c>
      <c r="S19" s="13">
        <v>47.506</v>
      </c>
      <c r="T19" s="13">
        <v>0</v>
      </c>
      <c r="U19" s="13">
        <v>0</v>
      </c>
      <c r="V19" s="13">
        <v>130.57599999999999</v>
      </c>
      <c r="W19" s="13">
        <f t="shared" si="5"/>
        <v>4707.2150000000001</v>
      </c>
      <c r="X19" s="13">
        <v>65.134</v>
      </c>
      <c r="Y19" s="13">
        <v>76.442999999999998</v>
      </c>
      <c r="Z19" s="13">
        <v>257.05399999999997</v>
      </c>
      <c r="AA19" s="13">
        <v>4308.5839999999998</v>
      </c>
      <c r="AB19" s="13">
        <v>0</v>
      </c>
      <c r="AC19" s="13">
        <f t="shared" si="6"/>
        <v>2182.6580000000004</v>
      </c>
      <c r="AD19" s="13">
        <v>0</v>
      </c>
      <c r="AE19" s="13">
        <v>2109.6170000000002</v>
      </c>
      <c r="AF19" s="13">
        <v>73.040999999999997</v>
      </c>
      <c r="AG19" s="13">
        <v>-16.614000000000001</v>
      </c>
      <c r="AH19" s="13">
        <v>51125.576000000001</v>
      </c>
      <c r="AI19" s="13">
        <f t="shared" si="7"/>
        <v>279.53500000000003</v>
      </c>
      <c r="AJ19" s="13">
        <v>202.02600000000001</v>
      </c>
      <c r="AK19" s="13">
        <v>77.509</v>
      </c>
      <c r="AL19" s="13">
        <f t="shared" si="8"/>
        <v>180.94</v>
      </c>
      <c r="AM19" s="13">
        <v>180.94</v>
      </c>
      <c r="AN19" s="13">
        <v>0</v>
      </c>
      <c r="AO19" s="13">
        <f t="shared" si="9"/>
        <v>9340.518</v>
      </c>
      <c r="AP19" s="13">
        <v>7438.8320000000003</v>
      </c>
      <c r="AQ19" s="13">
        <v>1583.077</v>
      </c>
      <c r="AR19" s="13">
        <v>313.86700000000002</v>
      </c>
      <c r="AS19" s="13">
        <v>4.742</v>
      </c>
      <c r="AT19" s="13">
        <f t="shared" si="10"/>
        <v>178.95599999999999</v>
      </c>
      <c r="AU19" s="13">
        <v>178.95599999999999</v>
      </c>
      <c r="AV19" s="13">
        <v>0</v>
      </c>
      <c r="AW19" s="13">
        <f t="shared" si="11"/>
        <v>157.30199999999999</v>
      </c>
      <c r="AX19" s="13">
        <f t="shared" si="12"/>
        <v>134.614</v>
      </c>
      <c r="AY19" s="13">
        <v>83.460999999999999</v>
      </c>
      <c r="AZ19" s="13">
        <v>0</v>
      </c>
      <c r="BA19" s="13">
        <v>51.152999999999999</v>
      </c>
      <c r="BB19" s="13">
        <v>0</v>
      </c>
      <c r="BC19" s="13">
        <v>0</v>
      </c>
      <c r="BD19" s="13">
        <v>22.687999999999999</v>
      </c>
      <c r="BE19" s="13">
        <f t="shared" si="13"/>
        <v>2382.7469999999998</v>
      </c>
      <c r="BF19" s="13">
        <v>93.103999999999999</v>
      </c>
      <c r="BG19" s="13">
        <v>100.03700000000001</v>
      </c>
      <c r="BH19" s="13">
        <v>202.511</v>
      </c>
      <c r="BI19" s="13">
        <v>935.64</v>
      </c>
      <c r="BJ19" s="13">
        <v>1051.4549999999999</v>
      </c>
      <c r="BK19" s="13">
        <v>0</v>
      </c>
      <c r="BL19" s="13">
        <f t="shared" si="14"/>
        <v>86.876000000000005</v>
      </c>
      <c r="BM19" s="13">
        <v>0</v>
      </c>
      <c r="BN19" s="13">
        <v>4.2</v>
      </c>
      <c r="BO19" s="13">
        <v>82.676000000000002</v>
      </c>
      <c r="BP19" s="13">
        <v>13872.544000000002</v>
      </c>
      <c r="BQ19" s="13">
        <v>13706.026999999998</v>
      </c>
      <c r="BR19" s="13">
        <v>11610.244999999999</v>
      </c>
      <c r="BS19" s="13">
        <v>11626.858999999999</v>
      </c>
    </row>
    <row r="20" spans="1:71" ht="15" customHeight="1">
      <c r="A20" s="92">
        <v>2002</v>
      </c>
      <c r="B20" s="13">
        <v>38594.232000000004</v>
      </c>
      <c r="C20" s="13">
        <f t="shared" si="0"/>
        <v>325.33799999999997</v>
      </c>
      <c r="D20" s="13">
        <v>267.99099999999999</v>
      </c>
      <c r="E20" s="13">
        <v>57.347000000000001</v>
      </c>
      <c r="F20" s="13">
        <f t="shared" si="1"/>
        <v>1260.319</v>
      </c>
      <c r="G20" s="13">
        <v>533.76900000000001</v>
      </c>
      <c r="H20" s="13">
        <v>726.55</v>
      </c>
      <c r="I20" s="13">
        <f t="shared" si="2"/>
        <v>5009.3209999999999</v>
      </c>
      <c r="J20" s="13">
        <v>4573.5680000000002</v>
      </c>
      <c r="K20" s="13">
        <v>657.66499999999996</v>
      </c>
      <c r="L20" s="13">
        <v>-359.863</v>
      </c>
      <c r="M20" s="13">
        <v>137.95100000000002</v>
      </c>
      <c r="N20" s="13">
        <v>254.196</v>
      </c>
      <c r="O20" s="13">
        <f t="shared" si="3"/>
        <v>288.34299999999996</v>
      </c>
      <c r="P20" s="13">
        <f t="shared" si="4"/>
        <v>120.322</v>
      </c>
      <c r="Q20" s="13">
        <v>74.599000000000004</v>
      </c>
      <c r="R20" s="13">
        <v>0</v>
      </c>
      <c r="S20" s="13">
        <v>45.722999999999999</v>
      </c>
      <c r="T20" s="13">
        <v>0</v>
      </c>
      <c r="U20" s="13">
        <v>0</v>
      </c>
      <c r="V20" s="13">
        <v>168.02099999999999</v>
      </c>
      <c r="W20" s="13">
        <f t="shared" si="5"/>
        <v>4208.6970000000001</v>
      </c>
      <c r="X20" s="13">
        <v>73.471999999999994</v>
      </c>
      <c r="Y20" s="13">
        <v>53.814999999999998</v>
      </c>
      <c r="Z20" s="13">
        <v>364.53100000000001</v>
      </c>
      <c r="AA20" s="13">
        <v>3716.8789999999999</v>
      </c>
      <c r="AB20" s="13">
        <v>0</v>
      </c>
      <c r="AC20" s="13">
        <f t="shared" si="6"/>
        <v>2750.3470000000002</v>
      </c>
      <c r="AD20" s="13">
        <v>0</v>
      </c>
      <c r="AE20" s="13">
        <v>2549.7860000000001</v>
      </c>
      <c r="AF20" s="13">
        <v>200.56100000000001</v>
      </c>
      <c r="AG20" s="13">
        <v>1.897</v>
      </c>
      <c r="AH20" s="13">
        <v>50228.847999999998</v>
      </c>
      <c r="AI20" s="13">
        <f t="shared" si="7"/>
        <v>271.78399999999999</v>
      </c>
      <c r="AJ20" s="13">
        <v>197.185</v>
      </c>
      <c r="AK20" s="13">
        <v>74.599000000000004</v>
      </c>
      <c r="AL20" s="13">
        <f t="shared" si="8"/>
        <v>140.666</v>
      </c>
      <c r="AM20" s="13">
        <v>140.666</v>
      </c>
      <c r="AN20" s="13">
        <v>0</v>
      </c>
      <c r="AO20" s="13">
        <f t="shared" si="9"/>
        <v>8340.9089999999997</v>
      </c>
      <c r="AP20" s="13">
        <v>6691.5450000000001</v>
      </c>
      <c r="AQ20" s="13">
        <v>2056.2550000000001</v>
      </c>
      <c r="AR20" s="13">
        <v>-411.73099999999999</v>
      </c>
      <c r="AS20" s="13">
        <v>4.84</v>
      </c>
      <c r="AT20" s="13">
        <f t="shared" si="10"/>
        <v>173.95500000000001</v>
      </c>
      <c r="AU20" s="13">
        <v>173.95500000000001</v>
      </c>
      <c r="AV20" s="13">
        <v>0</v>
      </c>
      <c r="AW20" s="13">
        <f t="shared" si="11"/>
        <v>167.886</v>
      </c>
      <c r="AX20" s="13">
        <f t="shared" si="12"/>
        <v>124.92699999999999</v>
      </c>
      <c r="AY20" s="13">
        <v>77.454999999999998</v>
      </c>
      <c r="AZ20" s="13">
        <v>0</v>
      </c>
      <c r="BA20" s="13">
        <v>47.472000000000001</v>
      </c>
      <c r="BB20" s="13">
        <v>0</v>
      </c>
      <c r="BC20" s="13">
        <v>0</v>
      </c>
      <c r="BD20" s="13">
        <v>42.959000000000003</v>
      </c>
      <c r="BE20" s="13">
        <f t="shared" si="13"/>
        <v>2849.4549999999999</v>
      </c>
      <c r="BF20" s="13">
        <v>145.99</v>
      </c>
      <c r="BG20" s="13">
        <v>72.597999999999999</v>
      </c>
      <c r="BH20" s="13">
        <v>207.708</v>
      </c>
      <c r="BI20" s="13">
        <v>1292.297</v>
      </c>
      <c r="BJ20" s="13">
        <v>1130.8620000000001</v>
      </c>
      <c r="BK20" s="13">
        <v>0</v>
      </c>
      <c r="BL20" s="13">
        <f t="shared" si="14"/>
        <v>70.501000000000005</v>
      </c>
      <c r="BM20" s="13">
        <v>0</v>
      </c>
      <c r="BN20" s="13">
        <v>8.8650000000000002</v>
      </c>
      <c r="BO20" s="13">
        <v>61.636000000000003</v>
      </c>
      <c r="BP20" s="13">
        <v>11634.615999999995</v>
      </c>
      <c r="BQ20" s="13">
        <v>12233.056999999993</v>
      </c>
      <c r="BR20" s="13">
        <v>9553.2109999999939</v>
      </c>
      <c r="BS20" s="13">
        <v>9551.313999999993</v>
      </c>
    </row>
    <row r="21" spans="1:71" ht="15" customHeight="1">
      <c r="A21" s="92">
        <v>2003</v>
      </c>
      <c r="B21" s="13">
        <v>39974.671000000002</v>
      </c>
      <c r="C21" s="13">
        <f t="shared" si="0"/>
        <v>339.25800000000004</v>
      </c>
      <c r="D21" s="13">
        <v>284.37200000000001</v>
      </c>
      <c r="E21" s="13">
        <v>54.886000000000003</v>
      </c>
      <c r="F21" s="13">
        <f t="shared" si="1"/>
        <v>1257.8829999999998</v>
      </c>
      <c r="G21" s="13">
        <v>578.56899999999996</v>
      </c>
      <c r="H21" s="13">
        <v>679.31399999999996</v>
      </c>
      <c r="I21" s="13">
        <f t="shared" si="2"/>
        <v>5053.0880000000006</v>
      </c>
      <c r="J21" s="13">
        <v>4115.1570000000002</v>
      </c>
      <c r="K21" s="13">
        <v>645.60500000000002</v>
      </c>
      <c r="L21" s="13">
        <v>159.482</v>
      </c>
      <c r="M21" s="13">
        <v>132.84400000000002</v>
      </c>
      <c r="N21" s="13">
        <v>230.51300000000001</v>
      </c>
      <c r="O21" s="13">
        <f t="shared" si="3"/>
        <v>298.14400000000001</v>
      </c>
      <c r="P21" s="13">
        <f t="shared" si="4"/>
        <v>98.361000000000004</v>
      </c>
      <c r="Q21" s="13">
        <v>60.984000000000002</v>
      </c>
      <c r="R21" s="13">
        <v>0</v>
      </c>
      <c r="S21" s="13">
        <v>37.377000000000002</v>
      </c>
      <c r="T21" s="13">
        <v>0</v>
      </c>
      <c r="U21" s="13">
        <v>0</v>
      </c>
      <c r="V21" s="13">
        <v>199.78299999999999</v>
      </c>
      <c r="W21" s="13">
        <f t="shared" si="5"/>
        <v>3730.8820000000001</v>
      </c>
      <c r="X21" s="13">
        <v>83.558999999999997</v>
      </c>
      <c r="Y21" s="13">
        <v>69.935000000000002</v>
      </c>
      <c r="Z21" s="13">
        <v>331.57799999999997</v>
      </c>
      <c r="AA21" s="13">
        <v>3245.81</v>
      </c>
      <c r="AB21" s="13">
        <v>0</v>
      </c>
      <c r="AC21" s="13">
        <f t="shared" si="6"/>
        <v>3260.48</v>
      </c>
      <c r="AD21" s="13">
        <v>0</v>
      </c>
      <c r="AE21" s="13">
        <v>3204.81</v>
      </c>
      <c r="AF21" s="13">
        <v>55.67</v>
      </c>
      <c r="AG21" s="13">
        <v>13.128</v>
      </c>
      <c r="AH21" s="13">
        <v>49329.679999999993</v>
      </c>
      <c r="AI21" s="13">
        <f t="shared" si="7"/>
        <v>229.02500000000001</v>
      </c>
      <c r="AJ21" s="13">
        <v>168.041</v>
      </c>
      <c r="AK21" s="13">
        <v>60.984000000000002</v>
      </c>
      <c r="AL21" s="13">
        <f t="shared" si="8"/>
        <v>136.18199999999999</v>
      </c>
      <c r="AM21" s="13">
        <v>136.18199999999999</v>
      </c>
      <c r="AN21" s="13">
        <v>0</v>
      </c>
      <c r="AO21" s="13">
        <f t="shared" si="9"/>
        <v>7749.723</v>
      </c>
      <c r="AP21" s="13">
        <v>5655.7839999999997</v>
      </c>
      <c r="AQ21" s="13">
        <v>2024.722</v>
      </c>
      <c r="AR21" s="13">
        <v>63.109000000000002</v>
      </c>
      <c r="AS21" s="13">
        <v>6.1079999999999997</v>
      </c>
      <c r="AT21" s="13">
        <f t="shared" si="10"/>
        <v>195.75700000000001</v>
      </c>
      <c r="AU21" s="13">
        <v>195.75700000000001</v>
      </c>
      <c r="AV21" s="13">
        <v>0</v>
      </c>
      <c r="AW21" s="13">
        <f t="shared" si="11"/>
        <v>171.721</v>
      </c>
      <c r="AX21" s="13">
        <f t="shared" si="12"/>
        <v>126.02199999999999</v>
      </c>
      <c r="AY21" s="13">
        <v>78.134</v>
      </c>
      <c r="AZ21" s="13">
        <v>0</v>
      </c>
      <c r="BA21" s="13">
        <v>47.887999999999998</v>
      </c>
      <c r="BB21" s="13">
        <v>0</v>
      </c>
      <c r="BC21" s="13">
        <v>0</v>
      </c>
      <c r="BD21" s="13">
        <v>45.698999999999998</v>
      </c>
      <c r="BE21" s="13">
        <f t="shared" si="13"/>
        <v>2779.3850000000002</v>
      </c>
      <c r="BF21" s="13">
        <v>168.94399999999999</v>
      </c>
      <c r="BG21" s="13">
        <v>90.129000000000005</v>
      </c>
      <c r="BH21" s="13">
        <v>154.95500000000001</v>
      </c>
      <c r="BI21" s="13">
        <v>1209.248</v>
      </c>
      <c r="BJ21" s="13">
        <v>1156.1089999999999</v>
      </c>
      <c r="BK21" s="13">
        <v>0</v>
      </c>
      <c r="BL21" s="13">
        <f t="shared" si="14"/>
        <v>67.986999999999995</v>
      </c>
      <c r="BM21" s="13">
        <v>0</v>
      </c>
      <c r="BN21" s="13">
        <v>0.77400000000000002</v>
      </c>
      <c r="BO21" s="13">
        <v>67.212999999999994</v>
      </c>
      <c r="BP21" s="13">
        <v>9355.0089999999909</v>
      </c>
      <c r="BQ21" s="13">
        <v>9707.0339999999924</v>
      </c>
      <c r="BR21" s="13">
        <v>6514.540999999992</v>
      </c>
      <c r="BS21" s="13">
        <v>6501.4129999999923</v>
      </c>
    </row>
    <row r="22" spans="1:71" ht="15" customHeight="1">
      <c r="A22" s="92">
        <v>2004</v>
      </c>
      <c r="B22" s="13">
        <v>42122.64</v>
      </c>
      <c r="C22" s="13">
        <f t="shared" si="0"/>
        <v>309.30500000000001</v>
      </c>
      <c r="D22" s="13">
        <v>257.20499999999998</v>
      </c>
      <c r="E22" s="13">
        <v>52.1</v>
      </c>
      <c r="F22" s="13">
        <f t="shared" si="1"/>
        <v>1459.7939999999999</v>
      </c>
      <c r="G22" s="13">
        <v>641.76199999999994</v>
      </c>
      <c r="H22" s="13">
        <v>818.03200000000004</v>
      </c>
      <c r="I22" s="13">
        <f t="shared" si="2"/>
        <v>5626.9789999999994</v>
      </c>
      <c r="J22" s="13">
        <v>4481.7719999999999</v>
      </c>
      <c r="K22" s="13">
        <v>599.95399999999995</v>
      </c>
      <c r="L22" s="13">
        <v>393.15600000000001</v>
      </c>
      <c r="M22" s="13">
        <v>152.09699999999998</v>
      </c>
      <c r="N22" s="13">
        <v>278.02199999999999</v>
      </c>
      <c r="O22" s="13">
        <f t="shared" si="3"/>
        <v>406.99699999999996</v>
      </c>
      <c r="P22" s="13">
        <f t="shared" si="4"/>
        <v>158.892</v>
      </c>
      <c r="Q22" s="13">
        <v>98.513000000000005</v>
      </c>
      <c r="R22" s="13">
        <v>0</v>
      </c>
      <c r="S22" s="13">
        <v>60.378999999999998</v>
      </c>
      <c r="T22" s="13">
        <v>0</v>
      </c>
      <c r="U22" s="13">
        <v>0</v>
      </c>
      <c r="V22" s="13">
        <v>248.10499999999999</v>
      </c>
      <c r="W22" s="13">
        <f t="shared" si="5"/>
        <v>4071.7849999999999</v>
      </c>
      <c r="X22" s="13">
        <v>89.856999999999999</v>
      </c>
      <c r="Y22" s="13">
        <v>79.760999999999996</v>
      </c>
      <c r="Z22" s="13">
        <v>516.42600000000004</v>
      </c>
      <c r="AA22" s="13">
        <v>3385.741</v>
      </c>
      <c r="AB22" s="13">
        <v>0</v>
      </c>
      <c r="AC22" s="13">
        <f t="shared" si="6"/>
        <v>2644.5150000000003</v>
      </c>
      <c r="AD22" s="13">
        <v>0</v>
      </c>
      <c r="AE22" s="13">
        <v>2594.5120000000002</v>
      </c>
      <c r="AF22" s="13">
        <v>50.003</v>
      </c>
      <c r="AG22" s="13">
        <v>38.329000000000001</v>
      </c>
      <c r="AH22" s="13">
        <v>54105.334999999999</v>
      </c>
      <c r="AI22" s="13">
        <f t="shared" si="7"/>
        <v>302.93399999999997</v>
      </c>
      <c r="AJ22" s="13">
        <v>204.42099999999999</v>
      </c>
      <c r="AK22" s="13">
        <v>98.513000000000005</v>
      </c>
      <c r="AL22" s="13">
        <f t="shared" si="8"/>
        <v>159.232</v>
      </c>
      <c r="AM22" s="13">
        <v>159.23099999999999</v>
      </c>
      <c r="AN22" s="13">
        <v>1E-3</v>
      </c>
      <c r="AO22" s="13">
        <f t="shared" si="9"/>
        <v>8846.8490000000002</v>
      </c>
      <c r="AP22" s="13">
        <v>6022.56</v>
      </c>
      <c r="AQ22" s="13">
        <v>2463.0279999999998</v>
      </c>
      <c r="AR22" s="13">
        <v>350.96699999999998</v>
      </c>
      <c r="AS22" s="13">
        <v>10.294</v>
      </c>
      <c r="AT22" s="13">
        <f t="shared" si="10"/>
        <v>202.02699999999999</v>
      </c>
      <c r="AU22" s="13">
        <v>202.02699999999999</v>
      </c>
      <c r="AV22" s="13">
        <v>0</v>
      </c>
      <c r="AW22" s="13">
        <f t="shared" si="11"/>
        <v>163.12700000000001</v>
      </c>
      <c r="AX22" s="13">
        <f t="shared" si="12"/>
        <v>106.55799999999999</v>
      </c>
      <c r="AY22" s="13">
        <v>66.066000000000003</v>
      </c>
      <c r="AZ22" s="13">
        <v>0</v>
      </c>
      <c r="BA22" s="13">
        <v>40.491999999999997</v>
      </c>
      <c r="BB22" s="13">
        <v>0</v>
      </c>
      <c r="BC22" s="13">
        <v>0</v>
      </c>
      <c r="BD22" s="13">
        <v>56.569000000000003</v>
      </c>
      <c r="BE22" s="13">
        <f t="shared" si="13"/>
        <v>2988.951</v>
      </c>
      <c r="BF22" s="13">
        <v>213.91399999999999</v>
      </c>
      <c r="BG22" s="13">
        <v>93.382000000000005</v>
      </c>
      <c r="BH22" s="13">
        <v>165.834</v>
      </c>
      <c r="BI22" s="13">
        <v>1371.325</v>
      </c>
      <c r="BJ22" s="13">
        <v>1144.4960000000001</v>
      </c>
      <c r="BK22" s="13">
        <v>0</v>
      </c>
      <c r="BL22" s="13">
        <f t="shared" si="14"/>
        <v>69.478999999999999</v>
      </c>
      <c r="BM22" s="13">
        <v>0</v>
      </c>
      <c r="BN22" s="13">
        <v>1.4770000000000001</v>
      </c>
      <c r="BO22" s="13">
        <v>68.001999999999995</v>
      </c>
      <c r="BP22" s="13">
        <v>11982.695</v>
      </c>
      <c r="BQ22" s="13">
        <v>12492.933000000001</v>
      </c>
      <c r="BR22" s="13">
        <v>9917.8970000000008</v>
      </c>
      <c r="BS22" s="13">
        <v>9879.5680000000011</v>
      </c>
    </row>
    <row r="23" spans="1:71" ht="15" customHeight="1">
      <c r="A23" s="92">
        <v>2005</v>
      </c>
      <c r="B23" s="13">
        <v>42942.68</v>
      </c>
      <c r="C23" s="13">
        <f t="shared" si="0"/>
        <v>312.23099999999999</v>
      </c>
      <c r="D23" s="13">
        <v>260.30599999999998</v>
      </c>
      <c r="E23" s="13">
        <v>51.924999999999997</v>
      </c>
      <c r="F23" s="13">
        <f t="shared" si="1"/>
        <v>1533.2860000000001</v>
      </c>
      <c r="G23" s="13">
        <v>545.82899999999995</v>
      </c>
      <c r="H23" s="13">
        <v>987.45699999999999</v>
      </c>
      <c r="I23" s="13">
        <f t="shared" si="2"/>
        <v>6872.0329999999994</v>
      </c>
      <c r="J23" s="13">
        <v>4715.8770000000004</v>
      </c>
      <c r="K23" s="13">
        <v>1357.498</v>
      </c>
      <c r="L23" s="13">
        <v>477.25400000000002</v>
      </c>
      <c r="M23" s="13">
        <v>321.404</v>
      </c>
      <c r="N23" s="13">
        <v>359.61700000000002</v>
      </c>
      <c r="O23" s="13">
        <f t="shared" si="3"/>
        <v>431.78999999999996</v>
      </c>
      <c r="P23" s="13">
        <f t="shared" si="4"/>
        <v>163.244</v>
      </c>
      <c r="Q23" s="13">
        <v>101.211</v>
      </c>
      <c r="R23" s="13">
        <v>0</v>
      </c>
      <c r="S23" s="13">
        <v>62.033000000000001</v>
      </c>
      <c r="T23" s="13">
        <v>0</v>
      </c>
      <c r="U23" s="13">
        <v>0</v>
      </c>
      <c r="V23" s="13">
        <v>268.54599999999999</v>
      </c>
      <c r="W23" s="13">
        <f t="shared" si="5"/>
        <v>3872.154</v>
      </c>
      <c r="X23" s="13">
        <v>62.850999999999999</v>
      </c>
      <c r="Y23" s="13">
        <v>81.697999999999993</v>
      </c>
      <c r="Z23" s="13">
        <v>329.02300000000002</v>
      </c>
      <c r="AA23" s="13">
        <v>3398.5819999999999</v>
      </c>
      <c r="AB23" s="13">
        <v>0</v>
      </c>
      <c r="AC23" s="13">
        <f t="shared" si="6"/>
        <v>2293.7350000000001</v>
      </c>
      <c r="AD23" s="13">
        <v>0</v>
      </c>
      <c r="AE23" s="13">
        <v>2243.6849999999999</v>
      </c>
      <c r="AF23" s="13">
        <v>50.05</v>
      </c>
      <c r="AG23" s="13">
        <v>48.491999999999997</v>
      </c>
      <c r="AH23" s="13">
        <v>56857.534</v>
      </c>
      <c r="AI23" s="13">
        <f t="shared" si="7"/>
        <v>349.78500000000003</v>
      </c>
      <c r="AJ23" s="13">
        <v>248.57400000000001</v>
      </c>
      <c r="AK23" s="13">
        <v>101.211</v>
      </c>
      <c r="AL23" s="13">
        <f t="shared" si="8"/>
        <v>144.86000000000001</v>
      </c>
      <c r="AM23" s="13">
        <v>144.86000000000001</v>
      </c>
      <c r="AN23" s="13">
        <v>0</v>
      </c>
      <c r="AO23" s="13">
        <f t="shared" si="9"/>
        <v>10328.855000000001</v>
      </c>
      <c r="AP23" s="13">
        <v>6342.1869999999999</v>
      </c>
      <c r="AQ23" s="13">
        <v>3372.8420000000001</v>
      </c>
      <c r="AR23" s="13">
        <v>586.84900000000005</v>
      </c>
      <c r="AS23" s="13">
        <v>26.977</v>
      </c>
      <c r="AT23" s="13">
        <f t="shared" si="10"/>
        <v>243.52600000000001</v>
      </c>
      <c r="AU23" s="13">
        <v>243.52600000000001</v>
      </c>
      <c r="AV23" s="13">
        <v>0</v>
      </c>
      <c r="AW23" s="13">
        <f t="shared" si="11"/>
        <v>168.608</v>
      </c>
      <c r="AX23" s="13">
        <f t="shared" si="12"/>
        <v>105.51300000000001</v>
      </c>
      <c r="AY23" s="13">
        <v>65.418000000000006</v>
      </c>
      <c r="AZ23" s="13">
        <v>0</v>
      </c>
      <c r="BA23" s="13">
        <v>40.094999999999999</v>
      </c>
      <c r="BB23" s="13">
        <v>0</v>
      </c>
      <c r="BC23" s="13">
        <v>0</v>
      </c>
      <c r="BD23" s="13">
        <v>63.094999999999999</v>
      </c>
      <c r="BE23" s="13">
        <f t="shared" si="13"/>
        <v>3747.0820000000003</v>
      </c>
      <c r="BF23" s="13">
        <v>206.12799999999999</v>
      </c>
      <c r="BG23" s="13">
        <v>145.96299999999999</v>
      </c>
      <c r="BH23" s="13">
        <v>173.03700000000001</v>
      </c>
      <c r="BI23" s="13">
        <v>1740.6590000000001</v>
      </c>
      <c r="BJ23" s="13">
        <v>1481.2950000000001</v>
      </c>
      <c r="BK23" s="13">
        <v>0</v>
      </c>
      <c r="BL23" s="13">
        <f t="shared" si="14"/>
        <v>91.777999999999992</v>
      </c>
      <c r="BM23" s="13">
        <v>0</v>
      </c>
      <c r="BN23" s="13">
        <v>6.2939999999999996</v>
      </c>
      <c r="BO23" s="13">
        <v>85.483999999999995</v>
      </c>
      <c r="BP23" s="13">
        <v>13914.853999999999</v>
      </c>
      <c r="BQ23" s="13">
        <v>15516.459000000001</v>
      </c>
      <c r="BR23" s="13">
        <v>13314.502</v>
      </c>
      <c r="BS23" s="13">
        <v>13266.01</v>
      </c>
    </row>
    <row r="24" spans="1:71" ht="15" customHeight="1">
      <c r="A24" s="92">
        <v>2006</v>
      </c>
      <c r="B24" s="13">
        <v>50472.362999999998</v>
      </c>
      <c r="C24" s="13">
        <f t="shared" si="0"/>
        <v>350.13499999999999</v>
      </c>
      <c r="D24" s="13">
        <v>294.14699999999999</v>
      </c>
      <c r="E24" s="13">
        <v>55.988</v>
      </c>
      <c r="F24" s="13">
        <f t="shared" si="1"/>
        <v>1298.623</v>
      </c>
      <c r="G24" s="13">
        <v>378.87099999999998</v>
      </c>
      <c r="H24" s="13">
        <v>919.75199999999995</v>
      </c>
      <c r="I24" s="13">
        <f t="shared" si="2"/>
        <v>9949.9240000000009</v>
      </c>
      <c r="J24" s="13">
        <v>7066.2860000000001</v>
      </c>
      <c r="K24" s="13">
        <v>1504.826</v>
      </c>
      <c r="L24" s="13">
        <v>938.40499999999997</v>
      </c>
      <c r="M24" s="13">
        <v>440.40699999999998</v>
      </c>
      <c r="N24" s="13">
        <v>449.66500000000002</v>
      </c>
      <c r="O24" s="13">
        <f t="shared" si="3"/>
        <v>493.79399999999998</v>
      </c>
      <c r="P24" s="13">
        <f t="shared" si="4"/>
        <v>186.51999999999998</v>
      </c>
      <c r="Q24" s="13">
        <v>115.642</v>
      </c>
      <c r="R24" s="13">
        <v>0</v>
      </c>
      <c r="S24" s="13">
        <v>70.878</v>
      </c>
      <c r="T24" s="13">
        <v>0</v>
      </c>
      <c r="U24" s="13">
        <v>0</v>
      </c>
      <c r="V24" s="13">
        <v>307.274</v>
      </c>
      <c r="W24" s="13">
        <f t="shared" si="5"/>
        <v>4444.4960000000001</v>
      </c>
      <c r="X24" s="13">
        <v>66.757999999999996</v>
      </c>
      <c r="Y24" s="13">
        <v>83.344999999999999</v>
      </c>
      <c r="Z24" s="13">
        <v>437.42500000000001</v>
      </c>
      <c r="AA24" s="13">
        <v>3856.9679999999998</v>
      </c>
      <c r="AB24" s="13">
        <v>0</v>
      </c>
      <c r="AC24" s="13">
        <f t="shared" si="6"/>
        <v>2162.7199999999998</v>
      </c>
      <c r="AD24" s="13">
        <v>0</v>
      </c>
      <c r="AE24" s="13">
        <v>2078.482</v>
      </c>
      <c r="AF24" s="13">
        <v>84.238</v>
      </c>
      <c r="AG24" s="13">
        <v>7.242</v>
      </c>
      <c r="AH24" s="13">
        <v>63494.288999999997</v>
      </c>
      <c r="AI24" s="13">
        <f t="shared" si="7"/>
        <v>354.20499999999998</v>
      </c>
      <c r="AJ24" s="13">
        <v>238.56299999999999</v>
      </c>
      <c r="AK24" s="13">
        <v>115.642</v>
      </c>
      <c r="AL24" s="13">
        <f t="shared" si="8"/>
        <v>159.06700000000001</v>
      </c>
      <c r="AM24" s="13">
        <v>159.066</v>
      </c>
      <c r="AN24" s="13">
        <v>1E-3</v>
      </c>
      <c r="AO24" s="13">
        <f t="shared" si="9"/>
        <v>15807.754999999999</v>
      </c>
      <c r="AP24" s="13">
        <v>9982.0480000000007</v>
      </c>
      <c r="AQ24" s="13">
        <v>3982.5329999999999</v>
      </c>
      <c r="AR24" s="13">
        <v>1814.452</v>
      </c>
      <c r="AS24" s="13">
        <v>28.722000000000001</v>
      </c>
      <c r="AT24" s="13">
        <f t="shared" si="10"/>
        <v>300.03699999999998</v>
      </c>
      <c r="AU24" s="13">
        <v>300.03699999999998</v>
      </c>
      <c r="AV24" s="13">
        <v>0</v>
      </c>
      <c r="AW24" s="13">
        <f t="shared" si="11"/>
        <v>185.155</v>
      </c>
      <c r="AX24" s="13">
        <f t="shared" si="12"/>
        <v>129.60300000000001</v>
      </c>
      <c r="AY24" s="13">
        <v>80.353999999999999</v>
      </c>
      <c r="AZ24" s="13">
        <v>0</v>
      </c>
      <c r="BA24" s="13">
        <v>49.249000000000002</v>
      </c>
      <c r="BB24" s="13">
        <v>0</v>
      </c>
      <c r="BC24" s="13">
        <v>0</v>
      </c>
      <c r="BD24" s="13">
        <v>55.552</v>
      </c>
      <c r="BE24" s="13">
        <f t="shared" si="13"/>
        <v>3857.529</v>
      </c>
      <c r="BF24" s="13">
        <v>213.04</v>
      </c>
      <c r="BG24" s="13">
        <v>112.937</v>
      </c>
      <c r="BH24" s="13">
        <v>204.768</v>
      </c>
      <c r="BI24" s="13">
        <v>1938.4159999999999</v>
      </c>
      <c r="BJ24" s="13">
        <v>1388.3679999999999</v>
      </c>
      <c r="BK24" s="13">
        <v>0</v>
      </c>
      <c r="BL24" s="13">
        <f t="shared" si="14"/>
        <v>215.39000000000001</v>
      </c>
      <c r="BM24" s="13">
        <v>0</v>
      </c>
      <c r="BN24" s="13">
        <v>22.698</v>
      </c>
      <c r="BO24" s="13">
        <v>192.69200000000001</v>
      </c>
      <c r="BP24" s="13">
        <v>13021.925999999999</v>
      </c>
      <c r="BQ24" s="13">
        <v>16699.036999999997</v>
      </c>
      <c r="BR24" s="13">
        <v>14751.706999999997</v>
      </c>
      <c r="BS24" s="13">
        <v>14744.464999999997</v>
      </c>
    </row>
    <row r="25" spans="1:71" ht="15" customHeight="1">
      <c r="A25" s="92">
        <v>2007</v>
      </c>
      <c r="B25" s="13">
        <v>54740.616000000002</v>
      </c>
      <c r="C25" s="13">
        <f t="shared" si="0"/>
        <v>443.43600000000004</v>
      </c>
      <c r="D25" s="13">
        <v>371.43200000000002</v>
      </c>
      <c r="E25" s="13">
        <v>72.004000000000005</v>
      </c>
      <c r="F25" s="13">
        <f t="shared" si="1"/>
        <v>1387.876</v>
      </c>
      <c r="G25" s="13">
        <v>301.80500000000001</v>
      </c>
      <c r="H25" s="13">
        <v>1086.0709999999999</v>
      </c>
      <c r="I25" s="13">
        <f t="shared" si="2"/>
        <v>12133.362999999999</v>
      </c>
      <c r="J25" s="13">
        <v>8622.7150000000001</v>
      </c>
      <c r="K25" s="13">
        <v>2267.6839999999997</v>
      </c>
      <c r="L25" s="13">
        <v>691.72</v>
      </c>
      <c r="M25" s="13">
        <v>551.24399999999991</v>
      </c>
      <c r="N25" s="13">
        <v>666.12199999999996</v>
      </c>
      <c r="O25" s="13">
        <f t="shared" si="3"/>
        <v>494.66599999999994</v>
      </c>
      <c r="P25" s="13">
        <f t="shared" si="4"/>
        <v>162.80699999999999</v>
      </c>
      <c r="Q25" s="13">
        <v>100.94</v>
      </c>
      <c r="R25" s="13">
        <v>0</v>
      </c>
      <c r="S25" s="13">
        <v>61.866999999999997</v>
      </c>
      <c r="T25" s="13">
        <v>0</v>
      </c>
      <c r="U25" s="13">
        <v>0</v>
      </c>
      <c r="V25" s="13">
        <v>331.85899999999998</v>
      </c>
      <c r="W25" s="13">
        <f t="shared" si="5"/>
        <v>4886.768</v>
      </c>
      <c r="X25" s="13">
        <v>81.564999999999998</v>
      </c>
      <c r="Y25" s="13">
        <v>90.91</v>
      </c>
      <c r="Z25" s="13">
        <v>428.45100000000002</v>
      </c>
      <c r="AA25" s="13">
        <v>4285.8419999999996</v>
      </c>
      <c r="AB25" s="13">
        <v>0</v>
      </c>
      <c r="AC25" s="13">
        <f t="shared" si="6"/>
        <v>2046.5819999999999</v>
      </c>
      <c r="AD25" s="13">
        <v>0</v>
      </c>
      <c r="AE25" s="13">
        <v>1992.5229999999999</v>
      </c>
      <c r="AF25" s="13">
        <v>54.058999999999997</v>
      </c>
      <c r="AG25" s="13">
        <v>113.923</v>
      </c>
      <c r="AH25" s="13">
        <v>68003.209999999992</v>
      </c>
      <c r="AI25" s="13">
        <f t="shared" si="7"/>
        <v>251.69299999999998</v>
      </c>
      <c r="AJ25" s="13">
        <v>150.75299999999999</v>
      </c>
      <c r="AK25" s="13">
        <v>100.94</v>
      </c>
      <c r="AL25" s="13">
        <f t="shared" si="8"/>
        <v>190.12700000000001</v>
      </c>
      <c r="AM25" s="13">
        <v>185.01500000000001</v>
      </c>
      <c r="AN25" s="13">
        <v>5.1120000000000001</v>
      </c>
      <c r="AO25" s="13">
        <f t="shared" si="9"/>
        <v>18564.189999999999</v>
      </c>
      <c r="AP25" s="13">
        <v>12740.883</v>
      </c>
      <c r="AQ25" s="13">
        <v>4759.9489999999996</v>
      </c>
      <c r="AR25" s="13">
        <v>1033.355</v>
      </c>
      <c r="AS25" s="13">
        <v>30.003</v>
      </c>
      <c r="AT25" s="13">
        <f t="shared" si="10"/>
        <v>447.86700000000002</v>
      </c>
      <c r="AU25" s="13">
        <v>447.86700000000002</v>
      </c>
      <c r="AV25" s="13">
        <v>0</v>
      </c>
      <c r="AW25" s="13">
        <f t="shared" si="11"/>
        <v>230.84699999999998</v>
      </c>
      <c r="AX25" s="13">
        <f t="shared" si="12"/>
        <v>166.18099999999998</v>
      </c>
      <c r="AY25" s="13">
        <v>103.032</v>
      </c>
      <c r="AZ25" s="13">
        <v>0</v>
      </c>
      <c r="BA25" s="13">
        <v>63.149000000000001</v>
      </c>
      <c r="BB25" s="13">
        <v>0</v>
      </c>
      <c r="BC25" s="13">
        <v>0</v>
      </c>
      <c r="BD25" s="13">
        <v>64.665999999999997</v>
      </c>
      <c r="BE25" s="13">
        <f t="shared" si="13"/>
        <v>4104.3490000000002</v>
      </c>
      <c r="BF25" s="13">
        <v>217.06</v>
      </c>
      <c r="BG25" s="13">
        <v>99.361999999999995</v>
      </c>
      <c r="BH25" s="13">
        <v>286.03100000000001</v>
      </c>
      <c r="BI25" s="13">
        <v>2101.4720000000002</v>
      </c>
      <c r="BJ25" s="13">
        <v>1400.424</v>
      </c>
      <c r="BK25" s="13">
        <v>0</v>
      </c>
      <c r="BL25" s="13">
        <f t="shared" si="14"/>
        <v>185.642</v>
      </c>
      <c r="BM25" s="13">
        <v>0</v>
      </c>
      <c r="BN25" s="13">
        <v>28.007000000000001</v>
      </c>
      <c r="BO25" s="13">
        <v>157.63499999999999</v>
      </c>
      <c r="BP25" s="13">
        <v>13262.59399999999</v>
      </c>
      <c r="BQ25" s="13">
        <v>17039.435999999991</v>
      </c>
      <c r="BR25" s="13">
        <v>15178.49599999999</v>
      </c>
      <c r="BS25" s="13">
        <v>15064.572999999989</v>
      </c>
    </row>
    <row r="26" spans="1:71" ht="15" customHeight="1">
      <c r="A26" s="92">
        <v>2008</v>
      </c>
      <c r="B26" s="13">
        <v>55989.462</v>
      </c>
      <c r="C26" s="13">
        <f t="shared" si="0"/>
        <v>437.68799999999999</v>
      </c>
      <c r="D26" s="13">
        <v>366.83699999999999</v>
      </c>
      <c r="E26" s="13">
        <v>70.850999999999999</v>
      </c>
      <c r="F26" s="13">
        <f t="shared" si="1"/>
        <v>1384.0250000000001</v>
      </c>
      <c r="G26" s="13">
        <v>284.44200000000001</v>
      </c>
      <c r="H26" s="13">
        <v>1099.5830000000001</v>
      </c>
      <c r="I26" s="13">
        <f t="shared" si="2"/>
        <v>11627.169</v>
      </c>
      <c r="J26" s="13">
        <v>8683.5750000000007</v>
      </c>
      <c r="K26" s="13">
        <v>1633.2969999999998</v>
      </c>
      <c r="L26" s="13">
        <v>793.72900000000004</v>
      </c>
      <c r="M26" s="13">
        <v>516.5680000000001</v>
      </c>
      <c r="N26" s="13">
        <v>754.774</v>
      </c>
      <c r="O26" s="13">
        <f t="shared" si="3"/>
        <v>501.49</v>
      </c>
      <c r="P26" s="13">
        <f t="shared" si="4"/>
        <v>135.27799999999999</v>
      </c>
      <c r="Q26" s="13">
        <v>83.872</v>
      </c>
      <c r="R26" s="13">
        <v>0</v>
      </c>
      <c r="S26" s="13">
        <v>51.405999999999999</v>
      </c>
      <c r="T26" s="13">
        <v>0</v>
      </c>
      <c r="U26" s="13">
        <v>0</v>
      </c>
      <c r="V26" s="13">
        <v>366.21199999999999</v>
      </c>
      <c r="W26" s="13">
        <f t="shared" si="5"/>
        <v>4998.7069999999994</v>
      </c>
      <c r="X26" s="13">
        <v>78.421000000000006</v>
      </c>
      <c r="Y26" s="13">
        <v>99.79</v>
      </c>
      <c r="Z26" s="13">
        <v>333.56400000000002</v>
      </c>
      <c r="AA26" s="13">
        <v>4486.9319999999998</v>
      </c>
      <c r="AB26" s="13">
        <v>0</v>
      </c>
      <c r="AC26" s="13">
        <f t="shared" si="6"/>
        <v>1924.183</v>
      </c>
      <c r="AD26" s="13">
        <v>0</v>
      </c>
      <c r="AE26" s="13">
        <v>1861.3019999999999</v>
      </c>
      <c r="AF26" s="13">
        <v>62.881</v>
      </c>
      <c r="AG26" s="13">
        <v>436.488</v>
      </c>
      <c r="AH26" s="13">
        <v>73100.198000000004</v>
      </c>
      <c r="AI26" s="13">
        <f t="shared" si="7"/>
        <v>265.73700000000002</v>
      </c>
      <c r="AJ26" s="13">
        <v>181.86500000000001</v>
      </c>
      <c r="AK26" s="13">
        <v>83.872</v>
      </c>
      <c r="AL26" s="13">
        <f t="shared" si="8"/>
        <v>180.613</v>
      </c>
      <c r="AM26" s="13">
        <v>176.80600000000001</v>
      </c>
      <c r="AN26" s="13">
        <v>3.8069999999999999</v>
      </c>
      <c r="AO26" s="13">
        <f t="shared" si="9"/>
        <v>19010.665999999997</v>
      </c>
      <c r="AP26" s="13">
        <v>13777.98</v>
      </c>
      <c r="AQ26" s="13">
        <v>4904.3969999999999</v>
      </c>
      <c r="AR26" s="13">
        <v>319.476</v>
      </c>
      <c r="AS26" s="13">
        <v>8.8130000000000006</v>
      </c>
      <c r="AT26" s="13">
        <f t="shared" si="10"/>
        <v>443.49799999999999</v>
      </c>
      <c r="AU26" s="13">
        <v>443.49799999999999</v>
      </c>
      <c r="AV26" s="13">
        <v>0</v>
      </c>
      <c r="AW26" s="13">
        <f t="shared" si="11"/>
        <v>217.39</v>
      </c>
      <c r="AX26" s="13">
        <f t="shared" si="12"/>
        <v>165.619</v>
      </c>
      <c r="AY26" s="13">
        <v>102.684</v>
      </c>
      <c r="AZ26" s="13">
        <v>0</v>
      </c>
      <c r="BA26" s="13">
        <v>62.935000000000002</v>
      </c>
      <c r="BB26" s="13">
        <v>0</v>
      </c>
      <c r="BC26" s="13">
        <v>0</v>
      </c>
      <c r="BD26" s="13">
        <v>51.771000000000001</v>
      </c>
      <c r="BE26" s="13">
        <f t="shared" si="13"/>
        <v>4275.0459999999994</v>
      </c>
      <c r="BF26" s="13">
        <v>206.52199999999999</v>
      </c>
      <c r="BG26" s="13">
        <v>90.272999999999996</v>
      </c>
      <c r="BH26" s="13">
        <v>183.01599999999999</v>
      </c>
      <c r="BI26" s="13">
        <v>2375.1729999999998</v>
      </c>
      <c r="BJ26" s="13">
        <v>1420.0619999999999</v>
      </c>
      <c r="BK26" s="13">
        <v>0</v>
      </c>
      <c r="BL26" s="13">
        <f t="shared" si="14"/>
        <v>258.24299999999999</v>
      </c>
      <c r="BM26" s="13">
        <v>0</v>
      </c>
      <c r="BN26" s="13">
        <v>73.506</v>
      </c>
      <c r="BO26" s="13">
        <v>184.73699999999999</v>
      </c>
      <c r="BP26" s="13">
        <v>17110.736000000004</v>
      </c>
      <c r="BQ26" s="13">
        <v>21799.833000000002</v>
      </c>
      <c r="BR26" s="13">
        <v>20133.893</v>
      </c>
      <c r="BS26" s="13">
        <v>19697.404999999999</v>
      </c>
    </row>
    <row r="27" spans="1:71" s="83" customFormat="1" ht="15" customHeight="1">
      <c r="A27" s="93">
        <v>2009</v>
      </c>
      <c r="B27" s="13">
        <v>47877.710999999996</v>
      </c>
      <c r="C27" s="13">
        <f t="shared" si="0"/>
        <v>428.99600000000004</v>
      </c>
      <c r="D27" s="13">
        <v>359.73</v>
      </c>
      <c r="E27" s="13">
        <v>69.266000000000005</v>
      </c>
      <c r="F27" s="13">
        <f t="shared" si="1"/>
        <v>1513.586</v>
      </c>
      <c r="G27" s="13">
        <v>311.75799999999998</v>
      </c>
      <c r="H27" s="13">
        <v>1201.828</v>
      </c>
      <c r="I27" s="13">
        <f t="shared" si="2"/>
        <v>7715.68</v>
      </c>
      <c r="J27" s="13">
        <v>5458.9989999999998</v>
      </c>
      <c r="K27" s="13">
        <v>1479.7549999999999</v>
      </c>
      <c r="L27" s="13">
        <v>391.53100000000001</v>
      </c>
      <c r="M27" s="13">
        <v>385.39500000000004</v>
      </c>
      <c r="N27" s="13">
        <v>844.78599999999994</v>
      </c>
      <c r="O27" s="13">
        <f t="shared" si="3"/>
        <v>555.60299999999995</v>
      </c>
      <c r="P27" s="13">
        <f t="shared" si="4"/>
        <v>145.679</v>
      </c>
      <c r="Q27" s="13">
        <v>90.320999999999998</v>
      </c>
      <c r="R27" s="13">
        <v>0</v>
      </c>
      <c r="S27" s="13">
        <v>55.357999999999997</v>
      </c>
      <c r="T27" s="13">
        <v>0</v>
      </c>
      <c r="U27" s="13">
        <v>0</v>
      </c>
      <c r="V27" s="13">
        <v>409.92399999999998</v>
      </c>
      <c r="W27" s="13">
        <f t="shared" si="5"/>
        <v>4236.674</v>
      </c>
      <c r="X27" s="13">
        <v>83.760999999999996</v>
      </c>
      <c r="Y27" s="13">
        <v>97.628</v>
      </c>
      <c r="Z27" s="13">
        <v>475.28199999999998</v>
      </c>
      <c r="AA27" s="13">
        <v>3580.0030000000002</v>
      </c>
      <c r="AB27" s="13">
        <v>0</v>
      </c>
      <c r="AC27" s="13">
        <f t="shared" si="6"/>
        <v>2167.9259999999999</v>
      </c>
      <c r="AD27" s="13">
        <v>0</v>
      </c>
      <c r="AE27" s="13">
        <v>2114.02</v>
      </c>
      <c r="AF27" s="13">
        <v>53.905999999999999</v>
      </c>
      <c r="AG27" s="13">
        <v>-17.167999999999999</v>
      </c>
      <c r="AH27" s="13">
        <v>59990.581000000006</v>
      </c>
      <c r="AI27" s="13">
        <f t="shared" si="7"/>
        <v>369.40700000000004</v>
      </c>
      <c r="AJ27" s="13">
        <v>279.08600000000001</v>
      </c>
      <c r="AK27" s="13">
        <v>90.320999999999998</v>
      </c>
      <c r="AL27" s="13">
        <f t="shared" si="8"/>
        <v>154.59200000000001</v>
      </c>
      <c r="AM27" s="13">
        <v>153.88500000000002</v>
      </c>
      <c r="AN27" s="13">
        <v>0.70699999999999996</v>
      </c>
      <c r="AO27" s="13">
        <f t="shared" si="9"/>
        <v>14993.814999999999</v>
      </c>
      <c r="AP27" s="13">
        <v>8989.2479999999996</v>
      </c>
      <c r="AQ27" s="13">
        <v>5719.9219999999996</v>
      </c>
      <c r="AR27" s="13">
        <v>267.99099999999999</v>
      </c>
      <c r="AS27" s="13">
        <v>16.654</v>
      </c>
      <c r="AT27" s="13">
        <f t="shared" si="10"/>
        <v>337.08699999999999</v>
      </c>
      <c r="AU27" s="13">
        <v>337.08699999999999</v>
      </c>
      <c r="AV27" s="13">
        <v>0</v>
      </c>
      <c r="AW27" s="13">
        <f t="shared" si="11"/>
        <v>236.154</v>
      </c>
      <c r="AX27" s="13">
        <f t="shared" si="12"/>
        <v>170.55700000000002</v>
      </c>
      <c r="AY27" s="13">
        <v>105.745</v>
      </c>
      <c r="AZ27" s="13">
        <v>0</v>
      </c>
      <c r="BA27" s="13">
        <v>64.811999999999998</v>
      </c>
      <c r="BB27" s="13">
        <v>0</v>
      </c>
      <c r="BC27" s="13">
        <v>0</v>
      </c>
      <c r="BD27" s="13">
        <v>65.596999999999994</v>
      </c>
      <c r="BE27" s="13">
        <f t="shared" si="13"/>
        <v>4222.8109999999997</v>
      </c>
      <c r="BF27" s="13">
        <v>215.64699999999999</v>
      </c>
      <c r="BG27" s="13">
        <v>94.1</v>
      </c>
      <c r="BH27" s="13">
        <v>191.852</v>
      </c>
      <c r="BI27" s="13">
        <v>2099.9940000000001</v>
      </c>
      <c r="BJ27" s="13">
        <v>1621.2180000000001</v>
      </c>
      <c r="BK27" s="13">
        <v>0</v>
      </c>
      <c r="BL27" s="13">
        <f t="shared" si="14"/>
        <v>157.05799999999999</v>
      </c>
      <c r="BM27" s="13">
        <v>0</v>
      </c>
      <c r="BN27" s="13">
        <v>62.006999999999998</v>
      </c>
      <c r="BO27" s="13">
        <v>95.051000000000002</v>
      </c>
      <c r="BP27" s="13">
        <v>12112.87000000001</v>
      </c>
      <c r="BQ27" s="13">
        <v>17131.411000000007</v>
      </c>
      <c r="BR27" s="13">
        <v>15120.543000000009</v>
      </c>
      <c r="BS27" s="13">
        <v>15137.711000000008</v>
      </c>
    </row>
    <row r="28" spans="1:71" ht="15" customHeight="1">
      <c r="A28" s="22">
        <v>2010</v>
      </c>
      <c r="B28" s="13">
        <v>54007.72</v>
      </c>
      <c r="C28" s="13">
        <f>+D28+E28</f>
        <v>390.53</v>
      </c>
      <c r="D28" s="13">
        <v>327.47899999999998</v>
      </c>
      <c r="E28" s="13">
        <v>63.051000000000002</v>
      </c>
      <c r="F28" s="13">
        <f>+G28+H28</f>
        <v>1831.0729999999999</v>
      </c>
      <c r="G28" s="13">
        <v>302.08100000000002</v>
      </c>
      <c r="H28" s="13">
        <v>1528.992</v>
      </c>
      <c r="I28" s="13">
        <f>+J28+K28+L28+M28</f>
        <v>8814.2119999999995</v>
      </c>
      <c r="J28" s="13">
        <v>5055.4650000000001</v>
      </c>
      <c r="K28" s="13">
        <v>1583.873</v>
      </c>
      <c r="L28" s="13">
        <v>1719.454</v>
      </c>
      <c r="M28" s="13">
        <v>455.42</v>
      </c>
      <c r="N28" s="13">
        <v>880.67</v>
      </c>
      <c r="O28" s="13">
        <f>+P28+V28</f>
        <v>638.30799999999999</v>
      </c>
      <c r="P28" s="13">
        <f>+Q28+R28+S28+T28-U28</f>
        <v>156.548</v>
      </c>
      <c r="Q28" s="13">
        <v>97.06</v>
      </c>
      <c r="R28" s="13">
        <v>0</v>
      </c>
      <c r="S28" s="13">
        <v>59.488</v>
      </c>
      <c r="T28" s="13">
        <v>0</v>
      </c>
      <c r="U28" s="13">
        <v>0</v>
      </c>
      <c r="V28" s="13">
        <v>481.76</v>
      </c>
      <c r="W28" s="13">
        <f>+X28+Y28+Z28+AA28</f>
        <v>4409.1400000000003</v>
      </c>
      <c r="X28" s="13">
        <v>67.251999999999995</v>
      </c>
      <c r="Y28" s="13">
        <v>100.904</v>
      </c>
      <c r="Z28" s="13">
        <v>414.14</v>
      </c>
      <c r="AA28" s="13">
        <v>3826.8440000000001</v>
      </c>
      <c r="AB28" s="13">
        <v>0</v>
      </c>
      <c r="AC28" s="13">
        <f>+AD28+AE28+AF28</f>
        <v>2656.5</v>
      </c>
      <c r="AD28" s="13">
        <v>0</v>
      </c>
      <c r="AE28" s="13">
        <v>2605.8690000000001</v>
      </c>
      <c r="AF28" s="13">
        <v>50.631</v>
      </c>
      <c r="AG28" s="13">
        <v>-13.73</v>
      </c>
      <c r="AH28" s="13">
        <v>67738.385000000009</v>
      </c>
      <c r="AI28" s="13">
        <f>+AJ28+AK28</f>
        <v>377.76299999999998</v>
      </c>
      <c r="AJ28" s="13">
        <v>280.70299999999997</v>
      </c>
      <c r="AK28" s="13">
        <v>97.06</v>
      </c>
      <c r="AL28" s="13">
        <f>+AM28+AN28</f>
        <v>177.34699999999998</v>
      </c>
      <c r="AM28" s="13">
        <v>177.34899999999999</v>
      </c>
      <c r="AN28" s="13">
        <v>-2E-3</v>
      </c>
      <c r="AO28" s="13">
        <f>+AP28+AQ28+AR28+AS28</f>
        <v>16195.424999999999</v>
      </c>
      <c r="AP28" s="13">
        <v>8508.9159999999993</v>
      </c>
      <c r="AQ28" s="13">
        <v>6160.1869999999999</v>
      </c>
      <c r="AR28" s="13">
        <v>1509.7539999999999</v>
      </c>
      <c r="AS28" s="13">
        <v>16.568000000000001</v>
      </c>
      <c r="AT28" s="13">
        <f>+AU28+AV28</f>
        <v>498.21499999999997</v>
      </c>
      <c r="AU28" s="13">
        <v>498.21499999999997</v>
      </c>
      <c r="AV28" s="13">
        <v>0</v>
      </c>
      <c r="AW28" s="13">
        <f>+AX28+BD28</f>
        <v>219.49799999999999</v>
      </c>
      <c r="AX28" s="13">
        <f>+AY28+AZ28+BA28+BB28-BC28</f>
        <v>154.31100000000001</v>
      </c>
      <c r="AY28" s="13">
        <v>95.673000000000002</v>
      </c>
      <c r="AZ28" s="13">
        <v>0</v>
      </c>
      <c r="BA28" s="13">
        <v>58.637999999999998</v>
      </c>
      <c r="BB28" s="13">
        <v>0</v>
      </c>
      <c r="BC28" s="13">
        <v>0</v>
      </c>
      <c r="BD28" s="13">
        <v>65.186999999999998</v>
      </c>
      <c r="BE28" s="13">
        <f>+BF28+BG28+BH28+BI28+BJ28</f>
        <v>4334.6210000000001</v>
      </c>
      <c r="BF28" s="13">
        <v>254.13800000000001</v>
      </c>
      <c r="BG28" s="13">
        <v>66.781000000000006</v>
      </c>
      <c r="BH28" s="13">
        <v>175.74</v>
      </c>
      <c r="BI28" s="13">
        <v>2123.9589999999998</v>
      </c>
      <c r="BJ28" s="13">
        <v>1714.0029999999999</v>
      </c>
      <c r="BK28" s="13">
        <v>0</v>
      </c>
      <c r="BL28" s="13">
        <f>BM28+BN28+BO28</f>
        <v>203.88200000000001</v>
      </c>
      <c r="BM28" s="13">
        <v>0</v>
      </c>
      <c r="BN28" s="13">
        <v>59.343000000000004</v>
      </c>
      <c r="BO28" s="13">
        <v>144.53899999999999</v>
      </c>
      <c r="BP28" s="13">
        <v>13730.665000000008</v>
      </c>
      <c r="BQ28" s="13">
        <v>18569.601000000013</v>
      </c>
      <c r="BR28" s="13">
        <v>16116.983000000015</v>
      </c>
      <c r="BS28" s="13">
        <v>16130.713000000014</v>
      </c>
    </row>
    <row r="29" spans="1:71" ht="15" customHeight="1">
      <c r="A29" s="91">
        <v>2011</v>
      </c>
      <c r="B29" s="13">
        <v>60673.692000000003</v>
      </c>
      <c r="C29" s="13">
        <f t="shared" ref="C29:C31" si="15">+D29+E29</f>
        <v>388.29</v>
      </c>
      <c r="D29" s="13">
        <v>324.947</v>
      </c>
      <c r="E29" s="13">
        <v>63.343000000000004</v>
      </c>
      <c r="F29" s="13">
        <f t="shared" ref="F29:F31" si="16">+G29+H29</f>
        <v>2092.0050000000001</v>
      </c>
      <c r="G29" s="13">
        <v>330.53300000000002</v>
      </c>
      <c r="H29" s="13">
        <v>1761.472</v>
      </c>
      <c r="I29" s="13">
        <f t="shared" ref="I29:I31" si="17">+J29+K29+L29+M29</f>
        <v>7969.5289999999995</v>
      </c>
      <c r="J29" s="13">
        <v>5460.7179999999998</v>
      </c>
      <c r="K29" s="13">
        <v>1441.047</v>
      </c>
      <c r="L29" s="13">
        <v>589.44000000000005</v>
      </c>
      <c r="M29" s="13">
        <v>478.32400000000001</v>
      </c>
      <c r="N29" s="13">
        <v>652.80700000000002</v>
      </c>
      <c r="O29" s="13">
        <f t="shared" ref="O29:O31" si="18">+P29+V29</f>
        <v>678.48</v>
      </c>
      <c r="P29" s="13">
        <f t="shared" ref="P29:P30" si="19">+Q29+R29+S29+T29-U29</f>
        <v>176.63</v>
      </c>
      <c r="Q29" s="13">
        <v>109.51</v>
      </c>
      <c r="R29" s="13">
        <v>0</v>
      </c>
      <c r="S29" s="13">
        <v>67.12</v>
      </c>
      <c r="T29" s="13">
        <v>0</v>
      </c>
      <c r="U29" s="13">
        <v>0</v>
      </c>
      <c r="V29" s="13">
        <v>501.85</v>
      </c>
      <c r="W29" s="13">
        <f t="shared" ref="W29:W31" si="20">+X29+Y29+Z29+AA29</f>
        <v>4955.3130000000001</v>
      </c>
      <c r="X29" s="13">
        <v>89.620999999999995</v>
      </c>
      <c r="Y29" s="13">
        <v>133.077</v>
      </c>
      <c r="Z29" s="13">
        <v>323.16199999999998</v>
      </c>
      <c r="AA29" s="13">
        <v>4409.4530000000004</v>
      </c>
      <c r="AB29" s="13">
        <v>0</v>
      </c>
      <c r="AC29" s="13">
        <f t="shared" ref="AC29:AC31" si="21">+AD29+AE29+AF29</f>
        <v>2577.5120000000002</v>
      </c>
      <c r="AD29" s="13">
        <v>0</v>
      </c>
      <c r="AE29" s="13">
        <v>2537.511</v>
      </c>
      <c r="AF29" s="13">
        <v>40.000999999999998</v>
      </c>
      <c r="AG29" s="13">
        <v>135.88399999999999</v>
      </c>
      <c r="AH29" s="13">
        <v>68051.805999999997</v>
      </c>
      <c r="AI29" s="13">
        <f t="shared" ref="AI29:AI31" si="22">+AJ29+AK29</f>
        <v>431.17399999999998</v>
      </c>
      <c r="AJ29" s="13">
        <v>321.66399999999999</v>
      </c>
      <c r="AK29" s="13">
        <v>109.51</v>
      </c>
      <c r="AL29" s="13">
        <f t="shared" ref="AL29:AL31" si="23">+AM29+AN29</f>
        <v>167.649</v>
      </c>
      <c r="AM29" s="13">
        <v>167.649</v>
      </c>
      <c r="AN29" s="13">
        <v>0</v>
      </c>
      <c r="AO29" s="13">
        <f t="shared" ref="AO29:AO31" si="24">+AP29+AQ29+AR29+AS29</f>
        <v>12704.342999999999</v>
      </c>
      <c r="AP29" s="13">
        <v>9647.39</v>
      </c>
      <c r="AQ29" s="13">
        <v>5197.4090000000006</v>
      </c>
      <c r="AR29" s="13">
        <v>-2152.4259999999999</v>
      </c>
      <c r="AS29" s="13">
        <v>11.97</v>
      </c>
      <c r="AT29" s="13">
        <f t="shared" ref="AT29:AT31" si="25">+AU29+AV29</f>
        <v>233.88399999999999</v>
      </c>
      <c r="AU29" s="13">
        <v>233.88399999999999</v>
      </c>
      <c r="AV29" s="13">
        <v>0</v>
      </c>
      <c r="AW29" s="13">
        <f t="shared" ref="AW29:AW31" si="26">+AX29+BD29</f>
        <v>359.63900000000001</v>
      </c>
      <c r="AX29" s="13">
        <f t="shared" ref="AX29:AX30" si="27">+AY29+AZ29+BA29+BB29-BC29</f>
        <v>160.04599999999999</v>
      </c>
      <c r="AY29" s="13">
        <v>99.23</v>
      </c>
      <c r="AZ29" s="13">
        <v>0</v>
      </c>
      <c r="BA29" s="13">
        <v>60.816000000000003</v>
      </c>
      <c r="BB29" s="13">
        <v>0</v>
      </c>
      <c r="BC29" s="13">
        <v>0</v>
      </c>
      <c r="BD29" s="13">
        <v>199.59299999999999</v>
      </c>
      <c r="BE29" s="13">
        <f t="shared" ref="BE29:BE31" si="28">+BF29+BG29+BH29+BI29+BJ29</f>
        <v>4376.6059999999998</v>
      </c>
      <c r="BF29" s="13">
        <v>244.14</v>
      </c>
      <c r="BG29" s="13">
        <v>93.677999999999997</v>
      </c>
      <c r="BH29" s="13">
        <v>162.81700000000001</v>
      </c>
      <c r="BI29" s="13">
        <v>2255.2460000000001</v>
      </c>
      <c r="BJ29" s="13">
        <v>1620.7249999999999</v>
      </c>
      <c r="BK29" s="13">
        <v>0</v>
      </c>
      <c r="BL29" s="13">
        <f t="shared" ref="BL29:BL31" si="29">BM29+BN29+BO29</f>
        <v>139.07400000000001</v>
      </c>
      <c r="BM29" s="13">
        <v>0</v>
      </c>
      <c r="BN29" s="13">
        <v>57.558999999999997</v>
      </c>
      <c r="BO29" s="13">
        <v>81.515000000000001</v>
      </c>
      <c r="BP29" s="13">
        <v>7378.1139999999941</v>
      </c>
      <c r="BQ29" s="13">
        <v>8914.9849999999878</v>
      </c>
      <c r="BR29" s="13">
        <v>6476.5469999999877</v>
      </c>
      <c r="BS29" s="13">
        <v>6340.6629999999877</v>
      </c>
    </row>
    <row r="30" spans="1:71" ht="15" customHeight="1">
      <c r="A30" s="91">
        <v>2012</v>
      </c>
      <c r="B30" s="13">
        <v>63578.724999999991</v>
      </c>
      <c r="C30" s="13">
        <f t="shared" si="15"/>
        <v>358.12600000000003</v>
      </c>
      <c r="D30" s="13">
        <v>300.08800000000002</v>
      </c>
      <c r="E30" s="13">
        <v>58.037999999999997</v>
      </c>
      <c r="F30" s="13">
        <f t="shared" si="16"/>
        <v>2017.818</v>
      </c>
      <c r="G30" s="13">
        <v>272.05</v>
      </c>
      <c r="H30" s="13">
        <v>1745.768</v>
      </c>
      <c r="I30" s="13">
        <f t="shared" si="17"/>
        <v>6010.9269999999997</v>
      </c>
      <c r="J30" s="13">
        <v>3906.241</v>
      </c>
      <c r="K30" s="13">
        <v>1852.3349999999998</v>
      </c>
      <c r="L30" s="13">
        <v>-86.402000000000001</v>
      </c>
      <c r="M30" s="13">
        <v>338.75299999999999</v>
      </c>
      <c r="N30" s="13">
        <v>421.32900000000001</v>
      </c>
      <c r="O30" s="13">
        <f t="shared" si="18"/>
        <v>1121.463</v>
      </c>
      <c r="P30" s="13">
        <f t="shared" si="19"/>
        <v>121.87</v>
      </c>
      <c r="Q30" s="13">
        <v>75.56</v>
      </c>
      <c r="R30" s="13">
        <v>0</v>
      </c>
      <c r="S30" s="13">
        <v>46.31</v>
      </c>
      <c r="T30" s="13">
        <v>0</v>
      </c>
      <c r="U30" s="13">
        <v>0</v>
      </c>
      <c r="V30" s="13">
        <v>999.59299999999996</v>
      </c>
      <c r="W30" s="13">
        <f t="shared" si="20"/>
        <v>5279.2060000000001</v>
      </c>
      <c r="X30" s="13">
        <v>79.078000000000003</v>
      </c>
      <c r="Y30" s="13">
        <v>99.61</v>
      </c>
      <c r="Z30" s="13">
        <v>290.08199999999999</v>
      </c>
      <c r="AA30" s="13">
        <v>4810.4359999999997</v>
      </c>
      <c r="AB30" s="13">
        <v>0</v>
      </c>
      <c r="AC30" s="13">
        <f t="shared" si="21"/>
        <v>3497.1689999999999</v>
      </c>
      <c r="AD30" s="13">
        <v>0</v>
      </c>
      <c r="AE30" s="13">
        <v>3478.0619999999999</v>
      </c>
      <c r="AF30" s="13">
        <v>19.106999999999999</v>
      </c>
      <c r="AG30" s="13">
        <v>72.129000000000005</v>
      </c>
      <c r="AH30" s="13">
        <v>64411.466999999997</v>
      </c>
      <c r="AI30" s="13">
        <f t="shared" si="22"/>
        <v>367.762</v>
      </c>
      <c r="AJ30" s="13">
        <v>292.202</v>
      </c>
      <c r="AK30" s="13">
        <v>75.56</v>
      </c>
      <c r="AL30" s="13">
        <f t="shared" si="23"/>
        <v>155.50599999999997</v>
      </c>
      <c r="AM30" s="13">
        <v>155.50799999999998</v>
      </c>
      <c r="AN30" s="13">
        <v>-2E-3</v>
      </c>
      <c r="AO30" s="13">
        <f t="shared" si="24"/>
        <v>11847.478000000001</v>
      </c>
      <c r="AP30" s="13">
        <v>8092.5860000000002</v>
      </c>
      <c r="AQ30" s="13">
        <v>3950.6380000000004</v>
      </c>
      <c r="AR30" s="13">
        <v>-216.523</v>
      </c>
      <c r="AS30" s="13">
        <v>20.777000000000001</v>
      </c>
      <c r="AT30" s="13">
        <f t="shared" si="25"/>
        <v>236.505</v>
      </c>
      <c r="AU30" s="13">
        <v>236.505</v>
      </c>
      <c r="AV30" s="13">
        <v>0</v>
      </c>
      <c r="AW30" s="13">
        <f t="shared" si="26"/>
        <v>382.80899999999997</v>
      </c>
      <c r="AX30" s="13">
        <f t="shared" si="27"/>
        <v>157.03100000000001</v>
      </c>
      <c r="AY30" s="13">
        <v>97.36</v>
      </c>
      <c r="AZ30" s="13">
        <v>0</v>
      </c>
      <c r="BA30" s="13">
        <v>59.670999999999999</v>
      </c>
      <c r="BB30" s="13">
        <v>0</v>
      </c>
      <c r="BC30" s="13">
        <v>0</v>
      </c>
      <c r="BD30" s="13">
        <v>225.77799999999999</v>
      </c>
      <c r="BE30" s="13">
        <f t="shared" si="28"/>
        <v>4363.308</v>
      </c>
      <c r="BF30" s="13">
        <v>255.976</v>
      </c>
      <c r="BG30" s="13">
        <v>103.99</v>
      </c>
      <c r="BH30" s="13">
        <v>148.52199999999999</v>
      </c>
      <c r="BI30" s="13">
        <v>2249.4679999999998</v>
      </c>
      <c r="BJ30" s="13">
        <v>1605.3520000000001</v>
      </c>
      <c r="BK30" s="13">
        <v>0</v>
      </c>
      <c r="BL30" s="13">
        <f t="shared" si="29"/>
        <v>133.64599999999999</v>
      </c>
      <c r="BM30" s="13">
        <v>0</v>
      </c>
      <c r="BN30" s="13">
        <v>60.768999999999998</v>
      </c>
      <c r="BO30" s="13">
        <v>72.876999999999995</v>
      </c>
      <c r="BP30" s="13">
        <v>832.74200000000565</v>
      </c>
      <c r="BQ30" s="13">
        <v>2977.2410000000054</v>
      </c>
      <c r="BR30" s="13">
        <v>-386.28199999999424</v>
      </c>
      <c r="BS30" s="13">
        <v>-458.41099999999426</v>
      </c>
    </row>
    <row r="31" spans="1:71" ht="15" customHeight="1">
      <c r="A31" s="91">
        <v>2013</v>
      </c>
      <c r="B31" s="13">
        <v>67526.028999999995</v>
      </c>
      <c r="C31" s="13">
        <f t="shared" si="15"/>
        <v>336.61599999999999</v>
      </c>
      <c r="D31" s="13">
        <v>280.58699999999999</v>
      </c>
      <c r="E31" s="13">
        <v>56.029000000000003</v>
      </c>
      <c r="F31" s="13">
        <f t="shared" si="16"/>
        <v>1896.1379999999999</v>
      </c>
      <c r="G31" s="13">
        <v>249.38</v>
      </c>
      <c r="H31" s="13">
        <v>1646.758</v>
      </c>
      <c r="I31" s="13">
        <f t="shared" si="17"/>
        <v>6212.4529999999995</v>
      </c>
      <c r="J31" s="13">
        <v>3210.5619999999999</v>
      </c>
      <c r="K31" s="13">
        <v>1720.5439999999999</v>
      </c>
      <c r="L31" s="13">
        <v>917.46</v>
      </c>
      <c r="M31" s="13">
        <v>363.887</v>
      </c>
      <c r="N31" s="13">
        <v>305.36099999999999</v>
      </c>
      <c r="O31" s="13">
        <f t="shared" si="18"/>
        <v>1142.8200000000002</v>
      </c>
      <c r="P31" s="13">
        <v>107.21700000000001</v>
      </c>
      <c r="Q31" s="13">
        <v>66.474000000000004</v>
      </c>
      <c r="R31" s="13">
        <v>0</v>
      </c>
      <c r="S31" s="13">
        <v>40.743000000000002</v>
      </c>
      <c r="T31" s="13">
        <v>0</v>
      </c>
      <c r="U31" s="13">
        <v>0</v>
      </c>
      <c r="V31" s="13">
        <v>1035.6030000000001</v>
      </c>
      <c r="W31" s="13">
        <f t="shared" si="20"/>
        <v>5957.5999999999995</v>
      </c>
      <c r="X31" s="13">
        <v>58.356999999999999</v>
      </c>
      <c r="Y31" s="13">
        <v>70.531999999999996</v>
      </c>
      <c r="Z31" s="13">
        <v>598.73900000000003</v>
      </c>
      <c r="AA31" s="13">
        <v>5229.9719999999998</v>
      </c>
      <c r="AB31" s="13">
        <v>0</v>
      </c>
      <c r="AC31" s="13">
        <f t="shared" si="21"/>
        <v>2848.07</v>
      </c>
      <c r="AD31" s="13">
        <v>0</v>
      </c>
      <c r="AE31" s="13">
        <v>2828.2550000000001</v>
      </c>
      <c r="AF31" s="13">
        <v>19.815000000000001</v>
      </c>
      <c r="AG31" s="13">
        <v>59.784999999999997</v>
      </c>
      <c r="AH31" s="13">
        <v>65653.043000000005</v>
      </c>
      <c r="AI31" s="13">
        <f t="shared" si="22"/>
        <v>350.267</v>
      </c>
      <c r="AJ31" s="13">
        <v>283.79300000000001</v>
      </c>
      <c r="AK31" s="13">
        <v>66.474000000000004</v>
      </c>
      <c r="AL31" s="13">
        <f t="shared" si="23"/>
        <v>143.779</v>
      </c>
      <c r="AM31" s="13">
        <v>143.779</v>
      </c>
      <c r="AN31" s="13">
        <v>0</v>
      </c>
      <c r="AO31" s="13">
        <f t="shared" si="24"/>
        <v>10230.316999999999</v>
      </c>
      <c r="AP31" s="13">
        <v>7387.0950000000003</v>
      </c>
      <c r="AQ31" s="13">
        <v>3009.241</v>
      </c>
      <c r="AR31" s="13">
        <v>-187.73</v>
      </c>
      <c r="AS31" s="13">
        <v>21.711000000000002</v>
      </c>
      <c r="AT31" s="13">
        <f t="shared" si="25"/>
        <v>199.96899999999999</v>
      </c>
      <c r="AU31" s="13">
        <v>199.96899999999999</v>
      </c>
      <c r="AV31" s="13">
        <v>0</v>
      </c>
      <c r="AW31" s="13">
        <f t="shared" si="26"/>
        <v>393.815</v>
      </c>
      <c r="AX31" s="13">
        <v>154.23599999999999</v>
      </c>
      <c r="AY31" s="13">
        <v>95.626999999999995</v>
      </c>
      <c r="AZ31" s="13">
        <v>0</v>
      </c>
      <c r="BA31" s="13">
        <v>58.609000000000002</v>
      </c>
      <c r="BB31" s="13">
        <v>0</v>
      </c>
      <c r="BC31" s="13">
        <v>0</v>
      </c>
      <c r="BD31" s="13">
        <v>239.57900000000001</v>
      </c>
      <c r="BE31" s="13">
        <f t="shared" si="28"/>
        <v>4643.598</v>
      </c>
      <c r="BF31" s="13">
        <v>265.37599999999998</v>
      </c>
      <c r="BG31" s="13">
        <v>96.23</v>
      </c>
      <c r="BH31" s="13">
        <v>263.92099999999999</v>
      </c>
      <c r="BI31" s="13">
        <v>2288.8510000000001</v>
      </c>
      <c r="BJ31" s="13">
        <v>1729.22</v>
      </c>
      <c r="BK31" s="13">
        <v>0</v>
      </c>
      <c r="BL31" s="13">
        <f t="shared" si="29"/>
        <v>159.21100000000001</v>
      </c>
      <c r="BM31" s="13">
        <v>0</v>
      </c>
      <c r="BN31" s="13">
        <v>67.801000000000002</v>
      </c>
      <c r="BO31" s="13">
        <v>91.41</v>
      </c>
      <c r="BP31" s="13">
        <v>-1872.9859999999899</v>
      </c>
      <c r="BQ31" s="13">
        <v>-1762.2289999999912</v>
      </c>
      <c r="BR31" s="13">
        <v>-4451.0879999999916</v>
      </c>
      <c r="BS31" s="13">
        <v>-4510.8729999999914</v>
      </c>
    </row>
    <row r="32" spans="1:71" ht="15" customHeight="1">
      <c r="A32" s="91">
        <v>2014</v>
      </c>
      <c r="B32" s="13">
        <v>69595.217000000004</v>
      </c>
      <c r="C32" s="13">
        <f t="shared" ref="C32" si="30">+D32+E32</f>
        <v>329.52700000000004</v>
      </c>
      <c r="D32" s="13">
        <v>274.76100000000002</v>
      </c>
      <c r="E32" s="13">
        <v>54.765999999999998</v>
      </c>
      <c r="F32" s="13">
        <f t="shared" ref="F32" si="31">+G32+H32</f>
        <v>1626.175</v>
      </c>
      <c r="G32" s="13">
        <v>241.22900000000001</v>
      </c>
      <c r="H32" s="13">
        <v>1384.9459999999999</v>
      </c>
      <c r="I32" s="13">
        <f t="shared" ref="I32" si="32">+J32+K32+L32+M32</f>
        <v>6562.5960000000005</v>
      </c>
      <c r="J32" s="13">
        <v>4406.2420000000002</v>
      </c>
      <c r="K32" s="13">
        <v>1472.807</v>
      </c>
      <c r="L32" s="13">
        <v>386.47</v>
      </c>
      <c r="M32" s="13">
        <v>297.077</v>
      </c>
      <c r="N32" s="13">
        <v>437.50099999999998</v>
      </c>
      <c r="O32" s="13">
        <f t="shared" ref="O32" si="33">+P32+V32</f>
        <v>1154.1129999999998</v>
      </c>
      <c r="P32" s="13">
        <v>56.774000000000001</v>
      </c>
      <c r="Q32" s="13">
        <v>35.200000000000003</v>
      </c>
      <c r="R32" s="13">
        <v>0</v>
      </c>
      <c r="S32" s="13">
        <v>21.574000000000002</v>
      </c>
      <c r="T32" s="13">
        <v>0</v>
      </c>
      <c r="U32" s="13">
        <v>0</v>
      </c>
      <c r="V32" s="13">
        <v>1097.3389999999999</v>
      </c>
      <c r="W32" s="13">
        <f t="shared" ref="W32" si="34">+X32+Y32+Z32+AA32</f>
        <v>6160.6759999999995</v>
      </c>
      <c r="X32" s="13">
        <v>98.602000000000004</v>
      </c>
      <c r="Y32" s="13">
        <v>163.762</v>
      </c>
      <c r="Z32" s="13">
        <v>602.83100000000002</v>
      </c>
      <c r="AA32" s="13">
        <v>5295.4809999999998</v>
      </c>
      <c r="AB32" s="13">
        <v>0</v>
      </c>
      <c r="AC32" s="13">
        <f t="shared" ref="AC32" si="35">+AD32+AE32+AF32</f>
        <v>2445.587</v>
      </c>
      <c r="AD32" s="13">
        <v>0</v>
      </c>
      <c r="AE32" s="13">
        <v>2396.69</v>
      </c>
      <c r="AF32" s="13">
        <v>48.896999999999998</v>
      </c>
      <c r="AG32" s="13">
        <v>111.262</v>
      </c>
      <c r="AH32" s="13">
        <v>69336.28</v>
      </c>
      <c r="AI32" s="13">
        <f t="shared" ref="AI32" si="36">+AJ32+AK32</f>
        <v>245.12099999999998</v>
      </c>
      <c r="AJ32" s="13">
        <v>209.92099999999999</v>
      </c>
      <c r="AK32" s="13">
        <v>35.200000000000003</v>
      </c>
      <c r="AL32" s="13">
        <f t="shared" ref="AL32" si="37">+AM32+AN32</f>
        <v>148.637</v>
      </c>
      <c r="AM32" s="13">
        <v>148.637</v>
      </c>
      <c r="AN32" s="13">
        <v>0</v>
      </c>
      <c r="AO32" s="13">
        <f t="shared" ref="AO32" si="38">+AP32+AQ32+AR32+AS32</f>
        <v>11665.048000000001</v>
      </c>
      <c r="AP32" s="13">
        <v>7714.92</v>
      </c>
      <c r="AQ32" s="13">
        <v>3757.9549999999999</v>
      </c>
      <c r="AR32" s="13">
        <v>171.946</v>
      </c>
      <c r="AS32" s="13">
        <v>20.227</v>
      </c>
      <c r="AT32" s="13">
        <f t="shared" ref="AT32" si="39">+AU32+AV32</f>
        <v>229.02799999999999</v>
      </c>
      <c r="AU32" s="13">
        <v>229.02799999999999</v>
      </c>
      <c r="AV32" s="13">
        <v>0</v>
      </c>
      <c r="AW32" s="13">
        <f t="shared" ref="AW32" si="40">+AX32+BD32</f>
        <v>329.31700000000001</v>
      </c>
      <c r="AX32" s="13">
        <v>108.68</v>
      </c>
      <c r="AY32" s="13">
        <v>67.382000000000005</v>
      </c>
      <c r="AZ32" s="13">
        <v>0</v>
      </c>
      <c r="BA32" s="13">
        <v>41.298000000000002</v>
      </c>
      <c r="BB32" s="13">
        <v>0</v>
      </c>
      <c r="BC32" s="13">
        <v>0</v>
      </c>
      <c r="BD32" s="13">
        <v>220.637</v>
      </c>
      <c r="BE32" s="13">
        <f t="shared" ref="BE32" si="41">+BF32+BG32+BH32+BI32+BJ32</f>
        <v>4157.0550000000003</v>
      </c>
      <c r="BF32" s="13">
        <v>268.12599999999998</v>
      </c>
      <c r="BG32" s="13">
        <v>287.50700000000001</v>
      </c>
      <c r="BH32" s="13">
        <v>250.84200000000001</v>
      </c>
      <c r="BI32" s="13">
        <v>1815.18</v>
      </c>
      <c r="BJ32" s="13">
        <v>1535.4</v>
      </c>
      <c r="BK32" s="13">
        <v>0</v>
      </c>
      <c r="BL32" s="13">
        <f t="shared" ref="BL32" si="42">BM32+BN32+BO32</f>
        <v>282.56099999999998</v>
      </c>
      <c r="BM32" s="13">
        <v>0</v>
      </c>
      <c r="BN32" s="13">
        <v>50.238999999999997</v>
      </c>
      <c r="BO32" s="13">
        <v>232.322</v>
      </c>
      <c r="BP32" s="13">
        <v>-258.93700000000536</v>
      </c>
      <c r="BQ32" s="13">
        <v>244.68099999999686</v>
      </c>
      <c r="BR32" s="13">
        <v>-1918.3450000000032</v>
      </c>
      <c r="BS32" s="13">
        <v>-2029.6070000000032</v>
      </c>
    </row>
    <row r="33" spans="1:108" ht="15" customHeight="1">
      <c r="A33" s="91">
        <v>2015</v>
      </c>
      <c r="B33" s="13">
        <v>72990.706999999995</v>
      </c>
      <c r="C33" s="13">
        <f t="shared" ref="C33" si="43">+D33+E33</f>
        <v>328.78200000000004</v>
      </c>
      <c r="D33" s="13">
        <v>273.37400000000002</v>
      </c>
      <c r="E33" s="13">
        <v>55.408000000000001</v>
      </c>
      <c r="F33" s="13">
        <f t="shared" ref="F33" si="44">+G33+H33</f>
        <v>1375.7280000000001</v>
      </c>
      <c r="G33" s="13">
        <v>266.02300000000002</v>
      </c>
      <c r="H33" s="13">
        <v>1109.7049999999999</v>
      </c>
      <c r="I33" s="13">
        <f t="shared" ref="I33" si="45">+J33+K33+L33+M33</f>
        <v>6235.723</v>
      </c>
      <c r="J33" s="13">
        <v>3755.6970000000001</v>
      </c>
      <c r="K33" s="13">
        <v>1649.6290000000001</v>
      </c>
      <c r="L33" s="13">
        <v>478.89299999999997</v>
      </c>
      <c r="M33" s="13">
        <v>351.50400000000002</v>
      </c>
      <c r="N33" s="13">
        <v>361.37900000000002</v>
      </c>
      <c r="O33" s="13">
        <f t="shared" ref="O33" si="46">+P33+V33</f>
        <v>1198.95</v>
      </c>
      <c r="P33" s="13">
        <v>43.222999999999999</v>
      </c>
      <c r="Q33" s="13">
        <v>26.797999999999998</v>
      </c>
      <c r="R33" s="13">
        <v>0</v>
      </c>
      <c r="S33" s="13">
        <v>16.425000000000001</v>
      </c>
      <c r="T33" s="13">
        <v>0</v>
      </c>
      <c r="U33" s="13">
        <v>0</v>
      </c>
      <c r="V33" s="13">
        <v>1155.7270000000001</v>
      </c>
      <c r="W33" s="13">
        <f t="shared" ref="W33" si="47">+X33+Y33+Z33+AA33</f>
        <v>6317.7340000000004</v>
      </c>
      <c r="X33" s="13">
        <v>165.066</v>
      </c>
      <c r="Y33" s="13">
        <v>98.113</v>
      </c>
      <c r="Z33" s="13">
        <v>638.97500000000002</v>
      </c>
      <c r="AA33" s="13">
        <v>5415.58</v>
      </c>
      <c r="AB33" s="13">
        <v>0</v>
      </c>
      <c r="AC33" s="13">
        <f t="shared" ref="AC33" si="48">+AD33+AE33+AF33</f>
        <v>2468.6030000000001</v>
      </c>
      <c r="AD33" s="13">
        <v>0</v>
      </c>
      <c r="AE33" s="13">
        <v>2450.3609999999999</v>
      </c>
      <c r="AF33" s="13">
        <v>18.242000000000001</v>
      </c>
      <c r="AG33" s="13">
        <v>30.26</v>
      </c>
      <c r="AH33" s="13">
        <v>71662.023000000001</v>
      </c>
      <c r="AI33" s="13">
        <f t="shared" ref="AI33" si="49">+AJ33+AK33</f>
        <v>183.69900000000001</v>
      </c>
      <c r="AJ33" s="13">
        <v>156.90100000000001</v>
      </c>
      <c r="AK33" s="13">
        <v>26.797999999999998</v>
      </c>
      <c r="AL33" s="13">
        <f t="shared" ref="AL33" si="50">+AM33+AN33</f>
        <v>158.113</v>
      </c>
      <c r="AM33" s="13">
        <v>158.113</v>
      </c>
      <c r="AN33" s="13">
        <v>0</v>
      </c>
      <c r="AO33" s="13">
        <f t="shared" ref="AO33" si="51">+AP33+AQ33+AR33+AS33</f>
        <v>12419.093000000001</v>
      </c>
      <c r="AP33" s="13">
        <v>7500.8450000000003</v>
      </c>
      <c r="AQ33" s="13">
        <v>4150.2829999999994</v>
      </c>
      <c r="AR33" s="13">
        <v>745.24400000000003</v>
      </c>
      <c r="AS33" s="13">
        <v>22.720999999999997</v>
      </c>
      <c r="AT33" s="13">
        <f t="shared" ref="AT33" si="52">+AU33+AV33</f>
        <v>197.893</v>
      </c>
      <c r="AU33" s="13">
        <v>197.893</v>
      </c>
      <c r="AV33" s="13">
        <v>0</v>
      </c>
      <c r="AW33" s="13">
        <f t="shared" ref="AW33" si="53">+AX33+BD33</f>
        <v>335.71799999999996</v>
      </c>
      <c r="AX33" s="13">
        <v>112.428</v>
      </c>
      <c r="AY33" s="13">
        <v>69.703999999999994</v>
      </c>
      <c r="AZ33" s="13">
        <v>0</v>
      </c>
      <c r="BA33" s="13">
        <v>42.723999999999997</v>
      </c>
      <c r="BB33" s="13">
        <v>0</v>
      </c>
      <c r="BC33" s="13">
        <v>0</v>
      </c>
      <c r="BD33" s="13">
        <v>223.29</v>
      </c>
      <c r="BE33" s="13">
        <f t="shared" ref="BE33" si="54">+BF33+BG33+BH33+BI33+BJ33</f>
        <v>3871.2640000000001</v>
      </c>
      <c r="BF33" s="13">
        <v>261.61500000000001</v>
      </c>
      <c r="BG33" s="13">
        <v>288.55500000000001</v>
      </c>
      <c r="BH33" s="13">
        <v>204.80699999999999</v>
      </c>
      <c r="BI33" s="13">
        <v>1482.4659999999999</v>
      </c>
      <c r="BJ33" s="13">
        <v>1633.8209999999999</v>
      </c>
      <c r="BK33" s="13">
        <v>0</v>
      </c>
      <c r="BL33" s="13">
        <f t="shared" ref="BL33" si="55">BM33+BN33+BO33</f>
        <v>263.00400000000002</v>
      </c>
      <c r="BM33" s="13">
        <v>0</v>
      </c>
      <c r="BN33" s="13">
        <v>55.021999999999998</v>
      </c>
      <c r="BO33" s="13">
        <v>207.982</v>
      </c>
      <c r="BP33" s="13">
        <v>-1328.6839999999938</v>
      </c>
      <c r="BQ33" s="13">
        <v>18.800000000010186</v>
      </c>
      <c r="BR33" s="13">
        <v>-2186.79899999999</v>
      </c>
      <c r="BS33" s="13">
        <v>-2217.0589999999902</v>
      </c>
    </row>
    <row r="34" spans="1:108" ht="15" customHeight="1">
      <c r="A34" s="91">
        <v>2016</v>
      </c>
      <c r="B34" s="13">
        <v>74989.089000000007</v>
      </c>
      <c r="C34" s="13">
        <f t="shared" ref="C34" si="56">+D34+E34</f>
        <v>383.79499999999996</v>
      </c>
      <c r="D34" s="13">
        <v>330.04399999999998</v>
      </c>
      <c r="E34" s="13">
        <v>53.750999999999998</v>
      </c>
      <c r="F34" s="13">
        <f t="shared" ref="F34" si="57">+G34+H34</f>
        <v>1822.8489999999999</v>
      </c>
      <c r="G34" s="13">
        <v>248.75899999999999</v>
      </c>
      <c r="H34" s="13">
        <v>1574.09</v>
      </c>
      <c r="I34" s="13">
        <f t="shared" ref="I34" si="58">+J34+K34+L34+M34</f>
        <v>5912.4490964456227</v>
      </c>
      <c r="J34" s="13">
        <v>3193.098923</v>
      </c>
      <c r="K34" s="13">
        <v>1672.0661734456226</v>
      </c>
      <c r="L34" s="13">
        <v>723.43899999999996</v>
      </c>
      <c r="M34" s="13">
        <v>323.84499999999997</v>
      </c>
      <c r="N34" s="13">
        <v>457.45100000000002</v>
      </c>
      <c r="O34" s="13">
        <f t="shared" ref="O34" si="59">+P34+V34</f>
        <v>1438.8819999999998</v>
      </c>
      <c r="P34" s="13">
        <v>51.676000000000002</v>
      </c>
      <c r="Q34" s="13">
        <v>32.039000000000001</v>
      </c>
      <c r="R34" s="13">
        <v>0</v>
      </c>
      <c r="S34" s="13">
        <v>19.637</v>
      </c>
      <c r="T34" s="13">
        <v>0</v>
      </c>
      <c r="U34" s="13">
        <v>0</v>
      </c>
      <c r="V34" s="13">
        <v>1387.2059999999999</v>
      </c>
      <c r="W34" s="13">
        <f t="shared" ref="W34" si="60">+X34+Y34+Z34+AA34</f>
        <v>6036.5660000000007</v>
      </c>
      <c r="X34" s="13">
        <v>146.012</v>
      </c>
      <c r="Y34" s="13">
        <v>121.83699999999999</v>
      </c>
      <c r="Z34" s="13">
        <v>577.12900000000002</v>
      </c>
      <c r="AA34" s="13">
        <v>5191.5880000000006</v>
      </c>
      <c r="AB34" s="13">
        <v>0</v>
      </c>
      <c r="AC34" s="13">
        <f t="shared" ref="AC34" si="61">+AD34+AE34+AF34</f>
        <v>1834.7890000000002</v>
      </c>
      <c r="AD34" s="13">
        <v>0</v>
      </c>
      <c r="AE34" s="13">
        <v>1520.4480000000001</v>
      </c>
      <c r="AF34" s="13">
        <v>314.34100000000001</v>
      </c>
      <c r="AG34" s="13">
        <v>-22.259</v>
      </c>
      <c r="AH34" s="13">
        <v>72849.26999999999</v>
      </c>
      <c r="AI34" s="13">
        <f t="shared" ref="AI34" si="62">+AJ34+AK34</f>
        <v>174.75799999999998</v>
      </c>
      <c r="AJ34" s="13">
        <v>142.71899999999999</v>
      </c>
      <c r="AK34" s="13">
        <v>32.039000000000001</v>
      </c>
      <c r="AL34" s="13">
        <f t="shared" ref="AL34" si="63">+AM34+AN34</f>
        <v>318.56700000000001</v>
      </c>
      <c r="AM34" s="13">
        <v>174.03299999999999</v>
      </c>
      <c r="AN34" s="13">
        <v>144.53399999999999</v>
      </c>
      <c r="AO34" s="13">
        <f t="shared" ref="AO34" si="64">+AP34+AQ34+AR34+AS34</f>
        <v>12155.990725933054</v>
      </c>
      <c r="AP34" s="13">
        <v>6682.8837372629487</v>
      </c>
      <c r="AQ34" s="13">
        <v>4405.1209886701054</v>
      </c>
      <c r="AR34" s="13">
        <v>1050.4760000000001</v>
      </c>
      <c r="AS34" s="13">
        <v>17.510000000000002</v>
      </c>
      <c r="AT34" s="13">
        <f t="shared" ref="AT34" si="65">+AU34+AV34</f>
        <v>236.51499999999999</v>
      </c>
      <c r="AU34" s="13">
        <v>236.51499999999999</v>
      </c>
      <c r="AV34" s="13">
        <v>0</v>
      </c>
      <c r="AW34" s="13">
        <f t="shared" ref="AW34" si="66">+AX34+BD34</f>
        <v>352.00200000000001</v>
      </c>
      <c r="AX34" s="13">
        <v>129.44200000000001</v>
      </c>
      <c r="AY34" s="13">
        <v>80.254000000000005</v>
      </c>
      <c r="AZ34" s="13">
        <v>0</v>
      </c>
      <c r="BA34" s="13">
        <v>49.188000000000002</v>
      </c>
      <c r="BB34" s="13">
        <v>0</v>
      </c>
      <c r="BC34" s="13">
        <v>0</v>
      </c>
      <c r="BD34" s="13">
        <v>222.56</v>
      </c>
      <c r="BE34" s="13">
        <f t="shared" ref="BE34" si="67">+BF34+BG34+BH34+BI34+BJ34</f>
        <v>3755.4399999999996</v>
      </c>
      <c r="BF34" s="13">
        <v>274.5</v>
      </c>
      <c r="BG34" s="13">
        <v>237.81</v>
      </c>
      <c r="BH34" s="13">
        <v>200.55799999999999</v>
      </c>
      <c r="BI34" s="13">
        <v>1372.5640000000001</v>
      </c>
      <c r="BJ34" s="13">
        <v>1670.008</v>
      </c>
      <c r="BK34" s="13">
        <v>0</v>
      </c>
      <c r="BL34" s="13">
        <f t="shared" ref="BL34" si="68">BM34+BN34+BO34</f>
        <v>125.203</v>
      </c>
      <c r="BM34" s="13">
        <v>0</v>
      </c>
      <c r="BN34" s="13">
        <v>53.137999999999998</v>
      </c>
      <c r="BO34" s="13">
        <v>72.064999999999998</v>
      </c>
      <c r="BP34" s="13">
        <v>-2139.8190000000177</v>
      </c>
      <c r="BQ34" s="13">
        <v>-1198.5383705125878</v>
      </c>
      <c r="BR34" s="13">
        <v>-2908.124370512588</v>
      </c>
      <c r="BS34" s="13">
        <v>-2885.865370512588</v>
      </c>
    </row>
    <row r="35" spans="1:108" ht="15" customHeight="1">
      <c r="A35" s="91">
        <v>2017</v>
      </c>
      <c r="B35" s="13">
        <v>83717.008000000002</v>
      </c>
      <c r="C35" s="13">
        <f t="shared" ref="C35" si="69">+D35+E35</f>
        <v>432.58199999999999</v>
      </c>
      <c r="D35" s="13">
        <v>378.86</v>
      </c>
      <c r="E35" s="13">
        <v>53.722000000000001</v>
      </c>
      <c r="F35" s="13">
        <f t="shared" ref="F35" si="70">+G35+H35</f>
        <v>1457.1579999999999</v>
      </c>
      <c r="G35" s="13">
        <v>225.99</v>
      </c>
      <c r="H35" s="13">
        <v>1231.1679999999999</v>
      </c>
      <c r="I35" s="13">
        <f t="shared" ref="I35" si="71">+J35+K35+L35+M35</f>
        <v>6298.4764353739483</v>
      </c>
      <c r="J35" s="13">
        <v>2705.6288460000001</v>
      </c>
      <c r="K35" s="13">
        <v>2091.9715893739485</v>
      </c>
      <c r="L35" s="13">
        <v>1281.662</v>
      </c>
      <c r="M35" s="13">
        <v>219.214</v>
      </c>
      <c r="N35" s="13">
        <v>362.56</v>
      </c>
      <c r="O35" s="13">
        <f t="shared" ref="O35" si="72">+P35+V35</f>
        <v>1677.5530000000001</v>
      </c>
      <c r="P35" s="13">
        <v>62.458999999999996</v>
      </c>
      <c r="Q35" s="13">
        <v>38.723999999999997</v>
      </c>
      <c r="R35" s="13">
        <v>0</v>
      </c>
      <c r="S35" s="13">
        <v>23.734999999999999</v>
      </c>
      <c r="T35" s="13">
        <v>0</v>
      </c>
      <c r="U35" s="13">
        <v>0</v>
      </c>
      <c r="V35" s="13">
        <v>1615.0940000000001</v>
      </c>
      <c r="W35" s="13">
        <f t="shared" ref="W35" si="73">+X35+Y35+Z35+AA35</f>
        <v>6495.152</v>
      </c>
      <c r="X35" s="13">
        <v>166.41199999999998</v>
      </c>
      <c r="Y35" s="13">
        <v>140.232</v>
      </c>
      <c r="Z35" s="13">
        <v>434.63400000000001</v>
      </c>
      <c r="AA35" s="13">
        <v>5753.8739999999998</v>
      </c>
      <c r="AB35" s="13">
        <v>0</v>
      </c>
      <c r="AC35" s="13">
        <f t="shared" ref="AC35" si="74">+AD35+AE35+AF35</f>
        <v>1682.875</v>
      </c>
      <c r="AD35" s="13">
        <v>0</v>
      </c>
      <c r="AE35" s="13">
        <v>1659.9559999999999</v>
      </c>
      <c r="AF35" s="13">
        <v>22.919</v>
      </c>
      <c r="AG35" s="13">
        <v>91.185000000000002</v>
      </c>
      <c r="AH35" s="13">
        <v>81739.131999999998</v>
      </c>
      <c r="AI35" s="13">
        <f t="shared" ref="AI35" si="75">+AJ35+AK35</f>
        <v>189.25899999999999</v>
      </c>
      <c r="AJ35" s="13">
        <v>150.535</v>
      </c>
      <c r="AK35" s="13">
        <v>38.723999999999997</v>
      </c>
      <c r="AL35" s="13">
        <f t="shared" ref="AL35" si="76">+AM35+AN35</f>
        <v>317.07</v>
      </c>
      <c r="AM35" s="13">
        <v>187.31100000000001</v>
      </c>
      <c r="AN35" s="13">
        <v>129.75899999999999</v>
      </c>
      <c r="AO35" s="13">
        <f t="shared" ref="AO35" si="77">+AP35+AQ35+AR35+AS35</f>
        <v>12281.453723894296</v>
      </c>
      <c r="AP35" s="13">
        <v>6206.5694645100284</v>
      </c>
      <c r="AQ35" s="13">
        <v>5883.6622593842658</v>
      </c>
      <c r="AR35" s="13">
        <v>165.102</v>
      </c>
      <c r="AS35" s="13">
        <v>26.119999999999997</v>
      </c>
      <c r="AT35" s="13">
        <f t="shared" ref="AT35" si="78">+AU35+AV35</f>
        <v>208.28299999999999</v>
      </c>
      <c r="AU35" s="13">
        <v>208.28299999999999</v>
      </c>
      <c r="AV35" s="13">
        <v>0</v>
      </c>
      <c r="AW35" s="13">
        <f t="shared" ref="AW35" si="79">+AX35+BD35</f>
        <v>376.05200000000002</v>
      </c>
      <c r="AX35" s="13">
        <v>151.44299999999998</v>
      </c>
      <c r="AY35" s="13">
        <v>93.894999999999996</v>
      </c>
      <c r="AZ35" s="13">
        <v>0</v>
      </c>
      <c r="BA35" s="13">
        <v>57.548000000000002</v>
      </c>
      <c r="BB35" s="13">
        <v>0</v>
      </c>
      <c r="BC35" s="13">
        <v>0</v>
      </c>
      <c r="BD35" s="13">
        <v>224.60900000000001</v>
      </c>
      <c r="BE35" s="13">
        <f t="shared" ref="BE35" si="80">+BF35+BG35+BH35+BI35+BJ35</f>
        <v>3367.2250000000004</v>
      </c>
      <c r="BF35" s="13">
        <v>271.08800000000002</v>
      </c>
      <c r="BG35" s="13">
        <v>239.89100000000002</v>
      </c>
      <c r="BH35" s="13">
        <v>173.053</v>
      </c>
      <c r="BI35" s="13">
        <v>1307.663</v>
      </c>
      <c r="BJ35" s="13">
        <v>1375.53</v>
      </c>
      <c r="BK35" s="13">
        <v>0</v>
      </c>
      <c r="BL35" s="13">
        <f t="shared" ref="BL35" si="81">BM35+BN35+BO35</f>
        <v>134.99799999999999</v>
      </c>
      <c r="BM35" s="13">
        <v>0</v>
      </c>
      <c r="BN35" s="13">
        <v>40.073999999999998</v>
      </c>
      <c r="BO35" s="13">
        <v>94.924000000000007</v>
      </c>
      <c r="BP35" s="13">
        <v>-1977.8760000000038</v>
      </c>
      <c r="BQ35" s="13">
        <v>-1962.0147114796573</v>
      </c>
      <c r="BR35" s="13">
        <v>-3509.8917114796573</v>
      </c>
      <c r="BS35" s="13">
        <v>-3601.0767114796572</v>
      </c>
    </row>
    <row r="36" spans="1:108" ht="15" customHeight="1">
      <c r="A36" s="91">
        <v>2018</v>
      </c>
      <c r="B36" s="13">
        <v>89143.717999999993</v>
      </c>
      <c r="C36" s="13">
        <f t="shared" ref="C36" si="82">+D36+E36</f>
        <v>461.46000000000004</v>
      </c>
      <c r="D36" s="13">
        <v>401.97800000000001</v>
      </c>
      <c r="E36" s="13">
        <v>59.481999999999999</v>
      </c>
      <c r="F36" s="13">
        <f t="shared" ref="F36" si="83">+G36+H36</f>
        <v>1593.8440000000001</v>
      </c>
      <c r="G36" s="13">
        <v>235.91399999999999</v>
      </c>
      <c r="H36" s="13">
        <v>1357.93</v>
      </c>
      <c r="I36" s="13">
        <f t="shared" ref="I36" si="84">+J36+K36+L36+M36</f>
        <v>6762.3360000000002</v>
      </c>
      <c r="J36" s="13">
        <v>2457.3490000000002</v>
      </c>
      <c r="K36" s="13">
        <v>2393.2570000000001</v>
      </c>
      <c r="L36" s="13">
        <v>1550.172</v>
      </c>
      <c r="M36" s="13">
        <v>361.55799999999999</v>
      </c>
      <c r="N36" s="13">
        <v>412.98200000000003</v>
      </c>
      <c r="O36" s="13">
        <f t="shared" ref="O36" si="85">+P36+V36</f>
        <v>1954.11</v>
      </c>
      <c r="P36" s="13">
        <v>69.828000000000003</v>
      </c>
      <c r="Q36" s="13">
        <v>19.733000000000001</v>
      </c>
      <c r="R36" s="13">
        <v>0</v>
      </c>
      <c r="S36" s="13">
        <v>50.094999999999999</v>
      </c>
      <c r="T36" s="13">
        <v>0</v>
      </c>
      <c r="U36" s="13">
        <v>0</v>
      </c>
      <c r="V36" s="13">
        <v>1884.2819999999999</v>
      </c>
      <c r="W36" s="13">
        <f t="shared" ref="W36" si="86">+X36+Y36+Z36+AA36</f>
        <v>6755.2510000000011</v>
      </c>
      <c r="X36" s="13">
        <v>179.59800000000001</v>
      </c>
      <c r="Y36" s="13">
        <v>314.46800000000002</v>
      </c>
      <c r="Z36" s="13">
        <v>452.274</v>
      </c>
      <c r="AA36" s="13">
        <v>5808.911000000001</v>
      </c>
      <c r="AB36" s="13">
        <v>0</v>
      </c>
      <c r="AC36" s="13">
        <f t="shared" ref="AC36" si="87">+AD36+AE36+AF36</f>
        <v>1911.761</v>
      </c>
      <c r="AD36" s="13">
        <v>0</v>
      </c>
      <c r="AE36" s="13">
        <v>1880.751</v>
      </c>
      <c r="AF36" s="13">
        <v>31.01</v>
      </c>
      <c r="AG36" s="13">
        <v>307.20600000000002</v>
      </c>
      <c r="AH36" s="13">
        <v>88194.378000000012</v>
      </c>
      <c r="AI36" s="13">
        <f t="shared" ref="AI36" si="88">+AJ36+AK36</f>
        <v>153.25300000000001</v>
      </c>
      <c r="AJ36" s="13">
        <v>133.52000000000001</v>
      </c>
      <c r="AK36" s="13">
        <v>19.733000000000001</v>
      </c>
      <c r="AL36" s="13">
        <f t="shared" ref="AL36" si="89">+AM36+AN36</f>
        <v>356.13800000000003</v>
      </c>
      <c r="AM36" s="13">
        <v>223.673</v>
      </c>
      <c r="AN36" s="13">
        <v>132.465</v>
      </c>
      <c r="AO36" s="13">
        <f t="shared" ref="AO36" si="90">+AP36+AQ36+AR36+AS36</f>
        <v>13319.201999999999</v>
      </c>
      <c r="AP36" s="13">
        <v>5764.8459999999995</v>
      </c>
      <c r="AQ36" s="13">
        <v>6719.8209999999999</v>
      </c>
      <c r="AR36" s="13">
        <v>810.04</v>
      </c>
      <c r="AS36" s="13">
        <v>24.495000000000001</v>
      </c>
      <c r="AT36" s="13">
        <f t="shared" ref="AT36" si="91">+AU36+AV36</f>
        <v>251.89</v>
      </c>
      <c r="AU36" s="13">
        <v>251.89</v>
      </c>
      <c r="AV36" s="13">
        <v>0</v>
      </c>
      <c r="AW36" s="13">
        <f t="shared" ref="AW36" si="92">+AX36+BD36</f>
        <v>380.697</v>
      </c>
      <c r="AX36" s="13">
        <v>150.166</v>
      </c>
      <c r="AY36" s="13">
        <v>93.103000000000009</v>
      </c>
      <c r="AZ36" s="13">
        <v>0</v>
      </c>
      <c r="BA36" s="13">
        <v>57.063000000000002</v>
      </c>
      <c r="BB36" s="13">
        <v>0</v>
      </c>
      <c r="BC36" s="13">
        <v>0</v>
      </c>
      <c r="BD36" s="13">
        <v>230.53100000000001</v>
      </c>
      <c r="BE36" s="13">
        <f t="shared" ref="BE36" si="93">+BF36+BG36+BH36+BI36+BJ36</f>
        <v>3911.0230000000001</v>
      </c>
      <c r="BF36" s="13">
        <v>278.95</v>
      </c>
      <c r="BG36" s="13">
        <v>225.358</v>
      </c>
      <c r="BH36" s="13">
        <v>192.24</v>
      </c>
      <c r="BI36" s="13">
        <v>1515.127</v>
      </c>
      <c r="BJ36" s="13">
        <v>1699.348</v>
      </c>
      <c r="BK36" s="13">
        <v>0</v>
      </c>
      <c r="BL36" s="13">
        <f t="shared" ref="BL36" si="94">BM36+BN36+BO36</f>
        <v>173.06309524</v>
      </c>
      <c r="BM36" s="13">
        <v>0</v>
      </c>
      <c r="BN36" s="13">
        <v>57.923999999999999</v>
      </c>
      <c r="BO36" s="13">
        <v>115.13909523999999</v>
      </c>
      <c r="BP36" s="13">
        <v>-949.33999999998196</v>
      </c>
      <c r="BQ36" s="13">
        <v>-517.11999999998443</v>
      </c>
      <c r="BR36" s="13">
        <v>-2255.8179047599842</v>
      </c>
      <c r="BS36" s="13">
        <v>-2563.0239047599844</v>
      </c>
    </row>
    <row r="37" spans="1:108" ht="15" customHeight="1">
      <c r="A37" s="91">
        <v>2019</v>
      </c>
      <c r="B37" s="13">
        <v>93271.013999999996</v>
      </c>
      <c r="C37" s="13">
        <f t="shared" ref="C37" si="95">+D37+E37</f>
        <v>551.61</v>
      </c>
      <c r="D37" s="13">
        <v>480.50799999999998</v>
      </c>
      <c r="E37" s="13">
        <v>71.102000000000004</v>
      </c>
      <c r="F37" s="13">
        <f t="shared" ref="F37" si="96">+G37+H37</f>
        <v>1589.9599999999998</v>
      </c>
      <c r="G37" s="13">
        <v>227.648</v>
      </c>
      <c r="H37" s="13">
        <v>1362.3119999999999</v>
      </c>
      <c r="I37" s="13">
        <f t="shared" ref="I37" si="97">+J37+K37+L37+M37</f>
        <v>5258.7250000000004</v>
      </c>
      <c r="J37" s="13">
        <v>2391.1</v>
      </c>
      <c r="K37" s="13">
        <v>2551.721</v>
      </c>
      <c r="L37" s="13">
        <v>-46.012999999999998</v>
      </c>
      <c r="M37" s="13">
        <v>361.91700000000003</v>
      </c>
      <c r="N37" s="13">
        <v>337.37599999999998</v>
      </c>
      <c r="O37" s="13">
        <f t="shared" ref="O37" si="98">+P37+V37</f>
        <v>2254.3020000000001</v>
      </c>
      <c r="P37" s="13">
        <v>71.596000000000004</v>
      </c>
      <c r="Q37" s="13">
        <v>44.389000000000003</v>
      </c>
      <c r="R37" s="13">
        <v>0</v>
      </c>
      <c r="S37" s="13">
        <v>27.207000000000001</v>
      </c>
      <c r="T37" s="13">
        <v>0</v>
      </c>
      <c r="U37" s="13">
        <v>0</v>
      </c>
      <c r="V37" s="13">
        <v>2182.7060000000001</v>
      </c>
      <c r="W37" s="13">
        <f t="shared" ref="W37" si="99">+X37+Y37+Z37+AA37</f>
        <v>7009.8079999999991</v>
      </c>
      <c r="X37" s="13">
        <v>212.358</v>
      </c>
      <c r="Y37" s="13">
        <v>208.285</v>
      </c>
      <c r="Z37" s="13">
        <v>562.61599999999999</v>
      </c>
      <c r="AA37" s="13">
        <v>6026.5489999999991</v>
      </c>
      <c r="AB37" s="13">
        <v>0</v>
      </c>
      <c r="AC37" s="13">
        <f t="shared" ref="AC37" si="100">+AD37+AE37+AF37</f>
        <v>1897.2759999999998</v>
      </c>
      <c r="AD37" s="13">
        <v>0</v>
      </c>
      <c r="AE37" s="13">
        <v>1819.2739999999999</v>
      </c>
      <c r="AF37" s="13">
        <v>78.001999999999995</v>
      </c>
      <c r="AG37" s="13">
        <v>107.33</v>
      </c>
      <c r="AH37" s="13">
        <v>92301.77</v>
      </c>
      <c r="AI37" s="13">
        <f t="shared" ref="AI37" si="101">+AJ37+AK37</f>
        <v>146.01599999999999</v>
      </c>
      <c r="AJ37" s="13">
        <v>127.215</v>
      </c>
      <c r="AK37" s="13">
        <v>18.800999999999998</v>
      </c>
      <c r="AL37" s="13">
        <f t="shared" ref="AL37" si="102">+AM37+AN37</f>
        <v>353.03300000000002</v>
      </c>
      <c r="AM37" s="13">
        <v>229.494</v>
      </c>
      <c r="AN37" s="13">
        <v>123.539</v>
      </c>
      <c r="AO37" s="13">
        <f t="shared" ref="AO37" si="103">+AP37+AQ37+AR37+AS37</f>
        <v>12469.976000000001</v>
      </c>
      <c r="AP37" s="13">
        <v>5465.491</v>
      </c>
      <c r="AQ37" s="13">
        <v>5959.6849999999995</v>
      </c>
      <c r="AR37" s="13">
        <v>1000.022</v>
      </c>
      <c r="AS37" s="13">
        <v>44.778000000000006</v>
      </c>
      <c r="AT37" s="13">
        <f t="shared" ref="AT37" si="104">+AU37+AV37</f>
        <v>278.86099999999999</v>
      </c>
      <c r="AU37" s="13">
        <v>278.86099999999999</v>
      </c>
      <c r="AV37" s="13">
        <v>0</v>
      </c>
      <c r="AW37" s="13">
        <f t="shared" ref="AW37" si="105">+AX37+BD37</f>
        <v>461.262</v>
      </c>
      <c r="AX37" s="13">
        <v>214.59700000000001</v>
      </c>
      <c r="AY37" s="13">
        <v>133.05000000000001</v>
      </c>
      <c r="AZ37" s="13">
        <v>0</v>
      </c>
      <c r="BA37" s="13">
        <v>81.546999999999997</v>
      </c>
      <c r="BB37" s="13">
        <v>0</v>
      </c>
      <c r="BC37" s="13">
        <v>0</v>
      </c>
      <c r="BD37" s="13">
        <v>246.66499999999999</v>
      </c>
      <c r="BE37" s="13">
        <f t="shared" ref="BE37" si="106">+BF37+BG37+BH37+BI37+BJ37</f>
        <v>3978.4549999999999</v>
      </c>
      <c r="BF37" s="13">
        <v>335.47199999999998</v>
      </c>
      <c r="BG37" s="13">
        <v>209.02999999999997</v>
      </c>
      <c r="BH37" s="13">
        <v>224.05600000000001</v>
      </c>
      <c r="BI37" s="13">
        <v>1490.9510000000002</v>
      </c>
      <c r="BJ37" s="13">
        <v>1718.9459999999999</v>
      </c>
      <c r="BK37" s="13">
        <v>0</v>
      </c>
      <c r="BL37" s="13">
        <f t="shared" ref="BL37" si="107">BM37+BN37+BO37</f>
        <v>142.131</v>
      </c>
      <c r="BM37" s="13">
        <v>0</v>
      </c>
      <c r="BN37" s="13">
        <v>52.36</v>
      </c>
      <c r="BO37" s="13">
        <v>89.771000000000001</v>
      </c>
      <c r="BP37" s="13">
        <v>-969.2439999999915</v>
      </c>
      <c r="BQ37" s="13">
        <v>-283.42199999998775</v>
      </c>
      <c r="BR37" s="13">
        <v>-2038.5669999999875</v>
      </c>
      <c r="BS37" s="13">
        <v>-2145.8969999999877</v>
      </c>
    </row>
    <row r="38" spans="1:108" ht="15" customHeight="1">
      <c r="A38" s="91">
        <v>2020</v>
      </c>
      <c r="B38" s="13">
        <v>74285.769</v>
      </c>
      <c r="C38" s="13">
        <f t="shared" ref="C38" si="108">+D38+E38</f>
        <v>632.11400000000003</v>
      </c>
      <c r="D38" s="13">
        <v>493.31799999999998</v>
      </c>
      <c r="E38" s="13">
        <v>138.79599999999999</v>
      </c>
      <c r="F38" s="13">
        <f t="shared" ref="F38" si="109">+G38+H38</f>
        <v>1709.7839999999999</v>
      </c>
      <c r="G38" s="13">
        <v>251.03200000000001</v>
      </c>
      <c r="H38" s="13">
        <v>1458.752</v>
      </c>
      <c r="I38" s="13">
        <f t="shared" ref="I38" si="110">+J38+K38+L38+M38</f>
        <v>5150.62</v>
      </c>
      <c r="J38" s="13">
        <v>2119.5709999999999</v>
      </c>
      <c r="K38" s="13">
        <v>2648.1610000000001</v>
      </c>
      <c r="L38" s="13">
        <v>29.984999999999999</v>
      </c>
      <c r="M38" s="13">
        <v>352.90299999999996</v>
      </c>
      <c r="N38" s="13">
        <v>318.17200000000003</v>
      </c>
      <c r="O38" s="13">
        <f t="shared" ref="O38" si="111">+P38+V38</f>
        <v>2589.9949999999999</v>
      </c>
      <c r="P38" s="13">
        <v>66.807000000000002</v>
      </c>
      <c r="Q38" s="13">
        <v>41.420999999999999</v>
      </c>
      <c r="R38" s="13">
        <v>0</v>
      </c>
      <c r="S38" s="13">
        <v>25.386000000000003</v>
      </c>
      <c r="T38" s="13">
        <v>0</v>
      </c>
      <c r="U38" s="13">
        <v>0</v>
      </c>
      <c r="V38" s="13">
        <v>2523.1880000000001</v>
      </c>
      <c r="W38" s="13">
        <f t="shared" ref="W38" si="112">+X38+Y38+Z38+AA38</f>
        <v>7121.0670000000009</v>
      </c>
      <c r="X38" s="13">
        <v>169.19499999999999</v>
      </c>
      <c r="Y38" s="13">
        <v>141.102</v>
      </c>
      <c r="Z38" s="13">
        <v>1028.7809999999999</v>
      </c>
      <c r="AA38" s="13">
        <v>5781.9890000000005</v>
      </c>
      <c r="AB38" s="13">
        <v>0</v>
      </c>
      <c r="AC38" s="13">
        <f t="shared" ref="AC38" si="113">+AD38+AE38+AF38</f>
        <v>2075.1600000000003</v>
      </c>
      <c r="AD38" s="13">
        <v>0</v>
      </c>
      <c r="AE38" s="13">
        <v>2041.1010000000001</v>
      </c>
      <c r="AF38" s="13">
        <v>34.058999999999997</v>
      </c>
      <c r="AG38" s="13">
        <v>-1.8180000000000001</v>
      </c>
      <c r="AH38" s="13">
        <v>78584.773000000001</v>
      </c>
      <c r="AI38" s="13">
        <f t="shared" ref="AI38" si="114">+AJ38+AK38</f>
        <v>168.71700000000001</v>
      </c>
      <c r="AJ38" s="13">
        <v>127.29600000000001</v>
      </c>
      <c r="AK38" s="13">
        <v>41.420999999999999</v>
      </c>
      <c r="AL38" s="13">
        <f t="shared" ref="AL38" si="115">+AM38+AN38</f>
        <v>331.58800000000002</v>
      </c>
      <c r="AM38" s="13">
        <v>203.40900000000002</v>
      </c>
      <c r="AN38" s="13">
        <v>128.179</v>
      </c>
      <c r="AO38" s="13">
        <f t="shared" ref="AO38" si="116">+AP38+AQ38+AR38+AS38</f>
        <v>10112.840999999999</v>
      </c>
      <c r="AP38" s="13">
        <v>5154.4799999999996</v>
      </c>
      <c r="AQ38" s="13">
        <v>4953.6729999999998</v>
      </c>
      <c r="AR38" s="13">
        <v>-26.533000000000001</v>
      </c>
      <c r="AS38" s="13">
        <v>31.220999999999997</v>
      </c>
      <c r="AT38" s="13">
        <f t="shared" ref="AT38" si="117">+AU38+AV38</f>
        <v>298.05099999999999</v>
      </c>
      <c r="AU38" s="13">
        <v>298.05099999999999</v>
      </c>
      <c r="AV38" s="13">
        <v>0</v>
      </c>
      <c r="AW38" s="13">
        <f t="shared" ref="AW38" si="118">+AX38+BD38</f>
        <v>482.29999999999995</v>
      </c>
      <c r="AX38" s="13">
        <v>223.86399999999998</v>
      </c>
      <c r="AY38" s="13">
        <v>138.79599999999999</v>
      </c>
      <c r="AZ38" s="13">
        <v>0</v>
      </c>
      <c r="BA38" s="13">
        <v>85.067999999999998</v>
      </c>
      <c r="BB38" s="13">
        <v>0</v>
      </c>
      <c r="BC38" s="13">
        <v>0</v>
      </c>
      <c r="BD38" s="13">
        <v>258.43599999999998</v>
      </c>
      <c r="BE38" s="13">
        <f t="shared" ref="BE38" si="119">+BF38+BG38+BH38+BI38+BJ38</f>
        <v>4200.74</v>
      </c>
      <c r="BF38" s="13">
        <v>391.101</v>
      </c>
      <c r="BG38" s="13">
        <v>200.49700000000001</v>
      </c>
      <c r="BH38" s="13">
        <v>238.036</v>
      </c>
      <c r="BI38" s="13">
        <v>1361.9459999999999</v>
      </c>
      <c r="BJ38" s="13">
        <v>2009.16</v>
      </c>
      <c r="BK38" s="13">
        <v>0</v>
      </c>
      <c r="BL38" s="13">
        <f t="shared" ref="BL38" si="120">BM38+BN38+BO38</f>
        <v>117.134</v>
      </c>
      <c r="BM38" s="13">
        <v>0</v>
      </c>
      <c r="BN38" s="13">
        <v>39.929000000000002</v>
      </c>
      <c r="BO38" s="13">
        <v>77.204999999999998</v>
      </c>
      <c r="BP38" s="13">
        <v>4299.0040000000008</v>
      </c>
      <c r="BQ38" s="13">
        <v>2371.4889999999923</v>
      </c>
      <c r="BR38" s="13">
        <v>413.46299999999201</v>
      </c>
      <c r="BS38" s="13">
        <v>415.28099999999199</v>
      </c>
    </row>
    <row r="39" spans="1:108" ht="15" customHeight="1">
      <c r="A39" s="22">
        <v>2021</v>
      </c>
      <c r="B39" s="13">
        <v>89449.733999999997</v>
      </c>
      <c r="C39" s="13">
        <f t="shared" ref="C39" si="121">+D39+E39</f>
        <v>899.399</v>
      </c>
      <c r="D39" s="13">
        <v>714.41899999999998</v>
      </c>
      <c r="E39" s="13">
        <v>184.98</v>
      </c>
      <c r="F39" s="13">
        <f t="shared" ref="F39" si="122">+G39+H39</f>
        <v>1988.404</v>
      </c>
      <c r="G39" s="13">
        <v>256.26100000000002</v>
      </c>
      <c r="H39" s="13">
        <v>1732.143</v>
      </c>
      <c r="I39" s="13">
        <f t="shared" ref="I39" si="123">+J39+K39+L39+M39</f>
        <v>5999.942</v>
      </c>
      <c r="J39" s="13">
        <v>1939.7149999999999</v>
      </c>
      <c r="K39" s="13">
        <v>2118.181</v>
      </c>
      <c r="L39" s="13">
        <v>1544.8389999999999</v>
      </c>
      <c r="M39" s="13">
        <v>397.20699999999999</v>
      </c>
      <c r="N39" s="13">
        <v>251.73099999999999</v>
      </c>
      <c r="O39" s="13">
        <f t="shared" ref="O39" si="124">+P39+V39</f>
        <v>3072.0990000000002</v>
      </c>
      <c r="P39" s="13">
        <v>72.287999999999997</v>
      </c>
      <c r="Q39" s="13">
        <v>44.817999999999998</v>
      </c>
      <c r="R39" s="13">
        <v>0</v>
      </c>
      <c r="S39" s="13">
        <v>27.47</v>
      </c>
      <c r="T39" s="13">
        <v>0</v>
      </c>
      <c r="U39" s="13">
        <v>0</v>
      </c>
      <c r="V39" s="13">
        <v>2999.8110000000001</v>
      </c>
      <c r="W39" s="13">
        <f t="shared" ref="W39" si="125">+X39+Y39+Z39+AA39</f>
        <v>8438.4429999999993</v>
      </c>
      <c r="X39" s="13">
        <v>178.28899999999999</v>
      </c>
      <c r="Y39" s="13">
        <v>177.99799999999999</v>
      </c>
      <c r="Z39" s="13">
        <v>2248.4169999999999</v>
      </c>
      <c r="AA39" s="13">
        <v>5833.7389999999996</v>
      </c>
      <c r="AB39" s="13">
        <v>0</v>
      </c>
      <c r="AC39" s="13">
        <f t="shared" ref="AC39" si="126">+AD39+AE39+AF39</f>
        <v>3487.7269999999999</v>
      </c>
      <c r="AD39" s="13">
        <v>0</v>
      </c>
      <c r="AE39" s="13">
        <v>2336.0239999999999</v>
      </c>
      <c r="AF39" s="13">
        <v>1151.703</v>
      </c>
      <c r="AG39" s="13">
        <v>129.65299999999999</v>
      </c>
      <c r="AH39" s="13">
        <v>95547.788</v>
      </c>
      <c r="AI39" s="13">
        <f t="shared" ref="AI39" si="127">+AJ39+AK39</f>
        <v>181.32299999999998</v>
      </c>
      <c r="AJ39" s="13">
        <v>136.505</v>
      </c>
      <c r="AK39" s="13">
        <v>44.817999999999998</v>
      </c>
      <c r="AL39" s="13">
        <f t="shared" ref="AL39" si="128">+AM39+AN39</f>
        <v>371.40199999999999</v>
      </c>
      <c r="AM39" s="13">
        <v>238.33699999999999</v>
      </c>
      <c r="AN39" s="13">
        <v>133.065</v>
      </c>
      <c r="AO39" s="13">
        <f t="shared" ref="AO39" si="129">+AP39+AQ39+AR39+AS39</f>
        <v>10495.982</v>
      </c>
      <c r="AP39" s="13">
        <v>4345.2610000000004</v>
      </c>
      <c r="AQ39" s="13">
        <v>4538.6970000000001</v>
      </c>
      <c r="AR39" s="13">
        <v>1571.634</v>
      </c>
      <c r="AS39" s="13">
        <v>40.39</v>
      </c>
      <c r="AT39" s="13">
        <f t="shared" ref="AT39" si="130">+AU39+AV39</f>
        <v>325.661</v>
      </c>
      <c r="AU39" s="13">
        <v>325.661</v>
      </c>
      <c r="AV39" s="13">
        <v>0</v>
      </c>
      <c r="AW39" s="13">
        <f t="shared" ref="AW39" si="131">+AX39+BD39</f>
        <v>561.52299999999991</v>
      </c>
      <c r="AX39" s="13">
        <v>298.35599999999999</v>
      </c>
      <c r="AY39" s="13">
        <v>184.98</v>
      </c>
      <c r="AZ39" s="13">
        <v>0</v>
      </c>
      <c r="BA39" s="13">
        <v>113.376</v>
      </c>
      <c r="BB39" s="13">
        <v>0</v>
      </c>
      <c r="BC39" s="13">
        <v>0</v>
      </c>
      <c r="BD39" s="13">
        <v>263.16699999999997</v>
      </c>
      <c r="BE39" s="13">
        <f t="shared" ref="BE39" si="132">+BF39+BG39+BH39+BI39+BJ39</f>
        <v>4755.2470000000003</v>
      </c>
      <c r="BF39" s="13">
        <v>394.28399999999999</v>
      </c>
      <c r="BG39" s="13">
        <v>305.31200000000001</v>
      </c>
      <c r="BH39" s="13">
        <v>255.74100000000001</v>
      </c>
      <c r="BI39" s="13">
        <v>1363.1960000000001</v>
      </c>
      <c r="BJ39" s="13">
        <v>2436.7139999999999</v>
      </c>
      <c r="BK39" s="13">
        <v>0</v>
      </c>
      <c r="BL39" s="13">
        <f t="shared" ref="BL39" si="133">BM39+BN39+BO39</f>
        <v>123.708</v>
      </c>
      <c r="BM39" s="13">
        <v>0</v>
      </c>
      <c r="BN39" s="13">
        <v>45.936999999999998</v>
      </c>
      <c r="BO39" s="13">
        <v>77.771000000000001</v>
      </c>
      <c r="BP39" s="13">
        <v>6098.0540000000037</v>
      </c>
      <c r="BQ39" s="13">
        <v>2139.1740000000082</v>
      </c>
      <c r="BR39" s="13">
        <v>-1224.8449999999916</v>
      </c>
      <c r="BS39" s="13">
        <v>-1354.4979999999916</v>
      </c>
    </row>
    <row r="40" spans="1:108" ht="15" customHeight="1">
      <c r="A40" s="22" t="s">
        <v>403</v>
      </c>
      <c r="B40" s="13">
        <v>120198.54300000001</v>
      </c>
      <c r="C40" s="13">
        <f t="shared" ref="C40" si="134">+D40+E40</f>
        <v>929.452</v>
      </c>
      <c r="D40" s="13">
        <v>738.29</v>
      </c>
      <c r="E40" s="13">
        <v>191.16200000000001</v>
      </c>
      <c r="F40" s="13">
        <f t="shared" ref="F40" si="135">+G40+H40</f>
        <v>2058.5419999999999</v>
      </c>
      <c r="G40" s="13">
        <v>255.84300000000002</v>
      </c>
      <c r="H40" s="13">
        <v>1802.6989999999998</v>
      </c>
      <c r="I40" s="13">
        <f t="shared" ref="I40" si="136">+J40+K40+L40+M40</f>
        <v>7140.5140000000001</v>
      </c>
      <c r="J40" s="13">
        <v>2607.5239999999999</v>
      </c>
      <c r="K40" s="13">
        <v>3104.0400000000004</v>
      </c>
      <c r="L40" s="13">
        <v>934.12400000000002</v>
      </c>
      <c r="M40" s="13">
        <v>494.82600000000002</v>
      </c>
      <c r="N40" s="13">
        <v>323.34799999999996</v>
      </c>
      <c r="O40" s="13">
        <f t="shared" ref="O40" si="137">+P40+V40</f>
        <v>3597.8</v>
      </c>
      <c r="P40" s="13">
        <v>71.617999999999995</v>
      </c>
      <c r="Q40" s="13">
        <v>47.779000000000003</v>
      </c>
      <c r="R40" s="13">
        <v>0</v>
      </c>
      <c r="S40" s="13">
        <v>23.838999999999999</v>
      </c>
      <c r="T40" s="13">
        <v>0</v>
      </c>
      <c r="U40" s="13">
        <v>0</v>
      </c>
      <c r="V40" s="13">
        <v>3526.1820000000002</v>
      </c>
      <c r="W40" s="13">
        <f t="shared" ref="W40" si="138">+X40+Y40+Z40+AA40</f>
        <v>8097.6080000000002</v>
      </c>
      <c r="X40" s="13">
        <v>185.16900000000001</v>
      </c>
      <c r="Y40" s="13">
        <v>172.06700000000001</v>
      </c>
      <c r="Z40" s="13">
        <v>1053.539</v>
      </c>
      <c r="AA40" s="13">
        <v>6686.8330000000005</v>
      </c>
      <c r="AB40" s="13">
        <v>0</v>
      </c>
      <c r="AC40" s="13">
        <f t="shared" ref="AC40" si="139">+AD40+AE40+AF40</f>
        <v>2686.5410000000002</v>
      </c>
      <c r="AD40" s="13">
        <v>0</v>
      </c>
      <c r="AE40" s="13">
        <v>2645.152</v>
      </c>
      <c r="AF40" s="13">
        <v>41.389000000000003</v>
      </c>
      <c r="AG40" s="13">
        <v>-246.85900000000004</v>
      </c>
      <c r="AH40" s="13">
        <v>126032.19899999999</v>
      </c>
      <c r="AI40" s="13">
        <f t="shared" ref="AI40" si="140">+AJ40+AK40</f>
        <v>193.29999999999998</v>
      </c>
      <c r="AJ40" s="13">
        <v>145.52099999999999</v>
      </c>
      <c r="AK40" s="13">
        <v>47.779000000000003</v>
      </c>
      <c r="AL40" s="13">
        <f t="shared" ref="AL40" si="141">+AM40+AN40</f>
        <v>523.05700000000002</v>
      </c>
      <c r="AM40" s="13">
        <v>365.101</v>
      </c>
      <c r="AN40" s="13">
        <v>157.95599999999999</v>
      </c>
      <c r="AO40" s="13">
        <f t="shared" ref="AO40" si="142">+AP40+AQ40+AR40+AS40</f>
        <v>12740.535</v>
      </c>
      <c r="AP40" s="13">
        <v>4996.1450000000004</v>
      </c>
      <c r="AQ40" s="13">
        <v>6269.9290000000001</v>
      </c>
      <c r="AR40" s="13">
        <v>1452.58</v>
      </c>
      <c r="AS40" s="13">
        <v>21.881</v>
      </c>
      <c r="AT40" s="13">
        <f t="shared" ref="AT40" si="143">+AU40+AV40</f>
        <v>382.52000000000004</v>
      </c>
      <c r="AU40" s="13">
        <v>382.52000000000004</v>
      </c>
      <c r="AV40" s="13">
        <v>0</v>
      </c>
      <c r="AW40" s="13">
        <f t="shared" ref="AW40" si="144">+AX40+BD40</f>
        <v>589.351</v>
      </c>
      <c r="AX40" s="13">
        <v>307.36599999999999</v>
      </c>
      <c r="AY40" s="13">
        <v>190.41200000000001</v>
      </c>
      <c r="AZ40" s="13">
        <v>0</v>
      </c>
      <c r="BA40" s="13">
        <v>116.95399999999999</v>
      </c>
      <c r="BB40" s="13">
        <v>0</v>
      </c>
      <c r="BC40" s="13">
        <v>0</v>
      </c>
      <c r="BD40" s="13">
        <v>281.98500000000001</v>
      </c>
      <c r="BE40" s="13">
        <f t="shared" ref="BE40" si="145">+BF40+BG40+BH40+BI40+BJ40</f>
        <v>5091.107</v>
      </c>
      <c r="BF40" s="13">
        <v>415.78399999999999</v>
      </c>
      <c r="BG40" s="13">
        <v>155.34399999999999</v>
      </c>
      <c r="BH40" s="13">
        <v>335.71899999999999</v>
      </c>
      <c r="BI40" s="13">
        <v>2051.7809999999999</v>
      </c>
      <c r="BJ40" s="13">
        <v>2132.4789999999998</v>
      </c>
      <c r="BK40" s="13">
        <v>0</v>
      </c>
      <c r="BL40" s="13">
        <f t="shared" ref="BL40" si="146">BM40+BN40+BO40</f>
        <v>214.56800000000001</v>
      </c>
      <c r="BM40" s="13">
        <v>0</v>
      </c>
      <c r="BN40" s="13">
        <v>76.534999999999997</v>
      </c>
      <c r="BO40" s="13">
        <v>138.03300000000002</v>
      </c>
      <c r="BP40" s="13">
        <v>5833.6559999999881</v>
      </c>
      <c r="BQ40" s="13">
        <v>3206.2619999999843</v>
      </c>
      <c r="BR40" s="13">
        <v>734.2889999999843</v>
      </c>
      <c r="BS40" s="13">
        <v>981.14799999998434</v>
      </c>
    </row>
    <row r="41" spans="1:108" ht="15" customHeight="1">
      <c r="A41" s="22" t="s">
        <v>407</v>
      </c>
      <c r="B41" s="13">
        <v>125958.41099999999</v>
      </c>
      <c r="C41" s="13">
        <f t="shared" ref="C41" si="147">+D41+E41</f>
        <v>1235.046</v>
      </c>
      <c r="D41" s="13">
        <v>981.03300000000002</v>
      </c>
      <c r="E41" s="13">
        <v>254.01300000000001</v>
      </c>
      <c r="F41" s="13">
        <f t="shared" ref="F41" si="148">+G41+H41</f>
        <v>1516.942</v>
      </c>
      <c r="G41" s="13">
        <v>195.977</v>
      </c>
      <c r="H41" s="13">
        <v>1320.9649999999999</v>
      </c>
      <c r="I41" s="13">
        <f t="shared" ref="I41" si="149">+J41+K41+L41+M41</f>
        <v>10677.206</v>
      </c>
      <c r="J41" s="13">
        <v>5822.8909999999996</v>
      </c>
      <c r="K41" s="13">
        <v>3252.6239999999998</v>
      </c>
      <c r="L41" s="13">
        <v>1027.9579999999999</v>
      </c>
      <c r="M41" s="13">
        <v>573.73299999999995</v>
      </c>
      <c r="N41" s="13">
        <v>342.88400000000001</v>
      </c>
      <c r="O41" s="13">
        <f t="shared" ref="O41" si="150">+P41+V41</f>
        <v>4047.2060000000001</v>
      </c>
      <c r="P41" s="13">
        <v>87.795000000000002</v>
      </c>
      <c r="Q41" s="13">
        <v>55.484999999999999</v>
      </c>
      <c r="R41" s="13">
        <v>0</v>
      </c>
      <c r="S41" s="13">
        <v>32.31</v>
      </c>
      <c r="T41" s="13">
        <v>0</v>
      </c>
      <c r="U41" s="13">
        <v>0</v>
      </c>
      <c r="V41" s="13">
        <v>3959.4110000000001</v>
      </c>
      <c r="W41" s="13">
        <f t="shared" ref="W41" si="151">+X41+Y41+Z41+AA41</f>
        <v>9053.2669999999998</v>
      </c>
      <c r="X41" s="13">
        <v>169.02799999999999</v>
      </c>
      <c r="Y41" s="13">
        <v>166.16300000000001</v>
      </c>
      <c r="Z41" s="13">
        <v>1118.5450000000001</v>
      </c>
      <c r="AA41" s="13">
        <v>7599.5309999999999</v>
      </c>
      <c r="AB41" s="13">
        <v>0</v>
      </c>
      <c r="AC41" s="13">
        <f t="shared" ref="AC41" si="152">+AD41+AE41+AF41</f>
        <v>3624.3560000000002</v>
      </c>
      <c r="AD41" s="13">
        <v>0</v>
      </c>
      <c r="AE41" s="13">
        <v>3582.65</v>
      </c>
      <c r="AF41" s="13">
        <v>41.706000000000003</v>
      </c>
      <c r="AG41" s="13">
        <v>95.944000000000017</v>
      </c>
      <c r="AH41" s="13">
        <v>123748.493</v>
      </c>
      <c r="AI41" s="13">
        <f t="shared" ref="AI41" si="153">+AJ41+AK41</f>
        <v>224.483</v>
      </c>
      <c r="AJ41" s="13">
        <v>168.99799999999999</v>
      </c>
      <c r="AK41" s="13">
        <v>55.484999999999999</v>
      </c>
      <c r="AL41" s="13">
        <f t="shared" ref="AL41" si="154">+AM41+AN41</f>
        <v>423.13900000000001</v>
      </c>
      <c r="AM41" s="13">
        <v>304.66300000000001</v>
      </c>
      <c r="AN41" s="13">
        <v>118.476</v>
      </c>
      <c r="AO41" s="13">
        <f t="shared" ref="AO41" si="155">+AP41+AQ41+AR41+AS41</f>
        <v>17730.441999999999</v>
      </c>
      <c r="AP41" s="13">
        <v>8937.1929999999993</v>
      </c>
      <c r="AQ41" s="13">
        <v>6191.3360000000002</v>
      </c>
      <c r="AR41" s="13">
        <v>2558.13</v>
      </c>
      <c r="AS41" s="13">
        <v>43.783000000000001</v>
      </c>
      <c r="AT41" s="13">
        <f t="shared" ref="AT41" si="156">+AU41+AV41</f>
        <v>458.91399999999999</v>
      </c>
      <c r="AU41" s="13">
        <v>458.91399999999999</v>
      </c>
      <c r="AV41" s="13">
        <v>0</v>
      </c>
      <c r="AW41" s="13">
        <f t="shared" ref="AW41" si="157">+AX41+BD41</f>
        <v>667.3309999999999</v>
      </c>
      <c r="AX41" s="13">
        <v>369.67599999999999</v>
      </c>
      <c r="AY41" s="13">
        <v>219.202</v>
      </c>
      <c r="AZ41" s="13">
        <v>0</v>
      </c>
      <c r="BA41" s="13">
        <v>150.47399999999999</v>
      </c>
      <c r="BB41" s="13">
        <v>0</v>
      </c>
      <c r="BC41" s="13">
        <v>0</v>
      </c>
      <c r="BD41" s="13">
        <v>297.65499999999997</v>
      </c>
      <c r="BE41" s="13">
        <f t="shared" ref="BE41" si="158">+BF41+BG41+BH41+BI41+BJ41</f>
        <v>6124.415</v>
      </c>
      <c r="BF41" s="13">
        <v>435.19500000000005</v>
      </c>
      <c r="BG41" s="13">
        <v>128.59</v>
      </c>
      <c r="BH41" s="13">
        <v>276.95400000000001</v>
      </c>
      <c r="BI41" s="13">
        <v>3154.877</v>
      </c>
      <c r="BJ41" s="13">
        <v>2128.799</v>
      </c>
      <c r="BK41" s="13">
        <v>0</v>
      </c>
      <c r="BL41" s="13">
        <f t="shared" ref="BL41" si="159">BM41+BN41+BO41</f>
        <v>168.98400000000001</v>
      </c>
      <c r="BM41" s="13">
        <v>0</v>
      </c>
      <c r="BN41" s="13">
        <v>76.817999999999998</v>
      </c>
      <c r="BO41" s="13">
        <v>92.166000000000011</v>
      </c>
      <c r="BP41" s="13">
        <v>-2209.9179999999906</v>
      </c>
      <c r="BQ41" s="13">
        <v>-3453.7449999999899</v>
      </c>
      <c r="BR41" s="13">
        <v>-6909.1169999999902</v>
      </c>
      <c r="BS41" s="13">
        <v>-7005.0609999999906</v>
      </c>
    </row>
    <row r="42" spans="1:108" ht="15" customHeight="1">
      <c r="A42" s="91"/>
    </row>
    <row r="43" spans="1:108" s="7" customFormat="1" ht="15" customHeight="1">
      <c r="A43" s="99" t="s">
        <v>404</v>
      </c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</row>
    <row r="44" spans="1:108" s="7" customFormat="1" ht="15" customHeight="1">
      <c r="A44" s="101" t="s">
        <v>405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</row>
    <row r="45" spans="1:108" ht="15" customHeight="1"/>
    <row r="46" spans="1:108" ht="15" customHeight="1"/>
    <row r="47" spans="1:108" ht="15" customHeight="1"/>
    <row r="48" spans="1:10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</sheetData>
  <mergeCells count="83">
    <mergeCell ref="AC7:AG7"/>
    <mergeCell ref="E9:E10"/>
    <mergeCell ref="H9:H10"/>
    <mergeCell ref="I9:I10"/>
    <mergeCell ref="B7:E7"/>
    <mergeCell ref="J9:J10"/>
    <mergeCell ref="K9:K10"/>
    <mergeCell ref="L9:L10"/>
    <mergeCell ref="M9:M10"/>
    <mergeCell ref="B9:B10"/>
    <mergeCell ref="F9:F10"/>
    <mergeCell ref="G9:G10"/>
    <mergeCell ref="D9:D10"/>
    <mergeCell ref="W8:AA8"/>
    <mergeCell ref="AH7:AN7"/>
    <mergeCell ref="AQ9:AQ10"/>
    <mergeCell ref="AI8:AK8"/>
    <mergeCell ref="AW9:AW10"/>
    <mergeCell ref="AX9:BC9"/>
    <mergeCell ref="A11:A12"/>
    <mergeCell ref="V9:V10"/>
    <mergeCell ref="AA9:AA10"/>
    <mergeCell ref="AH9:AH10"/>
    <mergeCell ref="AF9:AF10"/>
    <mergeCell ref="W9:W10"/>
    <mergeCell ref="X9:X10"/>
    <mergeCell ref="Y9:Y10"/>
    <mergeCell ref="Z9:Z10"/>
    <mergeCell ref="P9:U9"/>
    <mergeCell ref="C9:C10"/>
    <mergeCell ref="A7:A10"/>
    <mergeCell ref="C8:E8"/>
    <mergeCell ref="F8:H8"/>
    <mergeCell ref="I8:M8"/>
    <mergeCell ref="N8:N10"/>
    <mergeCell ref="BP7:BS7"/>
    <mergeCell ref="AL8:AN8"/>
    <mergeCell ref="AO8:AS8"/>
    <mergeCell ref="AW8:BD8"/>
    <mergeCell ref="BL8:BO8"/>
    <mergeCell ref="BR8:BR10"/>
    <mergeCell ref="BS8:BS10"/>
    <mergeCell ref="AL9:AL10"/>
    <mergeCell ref="AR9:AR10"/>
    <mergeCell ref="BN9:BN10"/>
    <mergeCell ref="BO9:BO10"/>
    <mergeCell ref="BQ8:BQ10"/>
    <mergeCell ref="BP8:BP10"/>
    <mergeCell ref="BE7:BO7"/>
    <mergeCell ref="BL9:BL10"/>
    <mergeCell ref="AS9:AS10"/>
    <mergeCell ref="BE8:BJ8"/>
    <mergeCell ref="BJ9:BJ10"/>
    <mergeCell ref="BK8:BK10"/>
    <mergeCell ref="AI9:AI10"/>
    <mergeCell ref="F7:N7"/>
    <mergeCell ref="O9:O10"/>
    <mergeCell ref="AG8:AG10"/>
    <mergeCell ref="AC8:AF8"/>
    <mergeCell ref="AC9:AC10"/>
    <mergeCell ref="BD9:BD10"/>
    <mergeCell ref="BF9:BF10"/>
    <mergeCell ref="BH9:BH10"/>
    <mergeCell ref="BI9:BI10"/>
    <mergeCell ref="BG9:BG10"/>
    <mergeCell ref="BE9:BE10"/>
    <mergeCell ref="AN9:AN10"/>
    <mergeCell ref="BM9:BM10"/>
    <mergeCell ref="O7:AB7"/>
    <mergeCell ref="AB8:AB10"/>
    <mergeCell ref="AD9:AD10"/>
    <mergeCell ref="AT8:AV8"/>
    <mergeCell ref="AT9:AT10"/>
    <mergeCell ref="AU9:AU10"/>
    <mergeCell ref="AV9:AV10"/>
    <mergeCell ref="AJ9:AJ10"/>
    <mergeCell ref="AK9:AK10"/>
    <mergeCell ref="AM9:AM10"/>
    <mergeCell ref="AO9:AO10"/>
    <mergeCell ref="O8:V8"/>
    <mergeCell ref="AE9:AE10"/>
    <mergeCell ref="AO7:BD7"/>
    <mergeCell ref="AP9:AP10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Índice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leandro.pontes</dc:creator>
  <cp:lastModifiedBy>Lurdes Cardoso</cp:lastModifiedBy>
  <dcterms:created xsi:type="dcterms:W3CDTF">2011-03-29T18:58:03Z</dcterms:created>
  <dcterms:modified xsi:type="dcterms:W3CDTF">2024-03-25T10:47:57Z</dcterms:modified>
</cp:coreProperties>
</file>